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https://d.docs.live.net/f41db7bee532083b/Documents/data/pied_piper/puyallup/"/>
    </mc:Choice>
  </mc:AlternateContent>
  <xr:revisionPtr revIDLastSave="2" documentId="13_ncr:1_{F9F7A47F-8052-45BC-8D89-263DC1BAC23F}" xr6:coauthVersionLast="47" xr6:coauthVersionMax="47" xr10:uidLastSave="{B2507A5E-706D-4033-A33E-C821945D52DE}"/>
  <bookViews>
    <workbookView xWindow="-98" yWindow="-98" windowWidth="20715" windowHeight="13155" activeTab="5" xr2:uid="{00000000-000D-0000-FFFF-FFFF00000000}"/>
  </bookViews>
  <sheets>
    <sheet name="NOTES" sheetId="18" r:id="rId1"/>
    <sheet name="2004" sheetId="1" r:id="rId2"/>
    <sheet name="2005" sheetId="2" r:id="rId3"/>
    <sheet name="2006_edited" sheetId="20" r:id="rId4"/>
    <sheet name="2006" sheetId="3" r:id="rId5"/>
    <sheet name="2007_edited" sheetId="21" r:id="rId6"/>
    <sheet name="2007" sheetId="4" r:id="rId7"/>
    <sheet name="2008" sheetId="5" r:id="rId8"/>
    <sheet name="2009" sheetId="6" r:id="rId9"/>
    <sheet name="2010" sheetId="7" r:id="rId10"/>
    <sheet name="2011" sheetId="8" r:id="rId11"/>
    <sheet name="2012" sheetId="9" r:id="rId12"/>
    <sheet name="2013" sheetId="10" r:id="rId13"/>
    <sheet name="2014" sheetId="11" r:id="rId14"/>
    <sheet name="2015" sheetId="12" r:id="rId15"/>
    <sheet name="2016" sheetId="13" r:id="rId16"/>
    <sheet name="2017" sheetId="14" r:id="rId17"/>
    <sheet name="2018" sheetId="15" r:id="rId18"/>
    <sheet name="2019" sheetId="16" r:id="rId19"/>
    <sheet name="2020" sheetId="17" r:id="rId20"/>
    <sheet name="2021" sheetId="19"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67" i="20" l="1"/>
  <c r="O167" i="20"/>
  <c r="P166" i="20"/>
  <c r="O166" i="20"/>
  <c r="P165" i="20"/>
  <c r="O165" i="20"/>
  <c r="P164" i="20"/>
  <c r="O164" i="20"/>
  <c r="P163" i="20"/>
  <c r="O163" i="20"/>
  <c r="P162" i="20"/>
  <c r="K162" i="20"/>
  <c r="P161" i="20"/>
  <c r="P160" i="20"/>
  <c r="P159" i="20"/>
  <c r="P158" i="20"/>
  <c r="P157" i="20"/>
  <c r="P156" i="20"/>
  <c r="P155" i="20"/>
  <c r="P154" i="20"/>
  <c r="P153" i="20"/>
  <c r="O153" i="20"/>
  <c r="P152" i="20"/>
  <c r="O152" i="20"/>
  <c r="O151" i="20"/>
  <c r="L151" i="20"/>
  <c r="G151" i="20"/>
  <c r="F151" i="20"/>
  <c r="P150" i="20"/>
  <c r="O150" i="20"/>
  <c r="P149" i="20"/>
  <c r="O149" i="20"/>
  <c r="O148" i="20"/>
  <c r="L148" i="20"/>
  <c r="P148" i="20" s="1"/>
  <c r="P147" i="20"/>
  <c r="O147" i="20"/>
  <c r="O146" i="20"/>
  <c r="L146" i="20"/>
  <c r="P146" i="20" s="1"/>
  <c r="O145" i="20"/>
  <c r="L145" i="20"/>
  <c r="P145" i="20" s="1"/>
  <c r="O144" i="20"/>
  <c r="L144" i="20"/>
  <c r="G144" i="20"/>
  <c r="O143" i="20"/>
  <c r="L143" i="20"/>
  <c r="P143" i="20" s="1"/>
  <c r="O142" i="20"/>
  <c r="L142" i="20"/>
  <c r="P142" i="20" s="1"/>
  <c r="P141" i="20"/>
  <c r="O141" i="20"/>
  <c r="O140" i="20"/>
  <c r="L140" i="20"/>
  <c r="P140" i="20" s="1"/>
  <c r="O139" i="20"/>
  <c r="L139" i="20"/>
  <c r="P139" i="20" s="1"/>
  <c r="O138" i="20"/>
  <c r="L138" i="20"/>
  <c r="P138" i="20" s="1"/>
  <c r="P137" i="20"/>
  <c r="O137" i="20"/>
  <c r="O136" i="20"/>
  <c r="L136" i="20"/>
  <c r="P136" i="20" s="1"/>
  <c r="P135" i="20"/>
  <c r="O135" i="20"/>
  <c r="P134" i="20"/>
  <c r="O134" i="20"/>
  <c r="P133" i="20"/>
  <c r="O133" i="20"/>
  <c r="P132" i="20"/>
  <c r="O132" i="20"/>
  <c r="P131" i="20"/>
  <c r="O131" i="20"/>
  <c r="N130" i="20"/>
  <c r="M130" i="20"/>
  <c r="L130" i="20"/>
  <c r="K130" i="20"/>
  <c r="G130" i="20"/>
  <c r="F130" i="20"/>
  <c r="M129" i="20"/>
  <c r="O129" i="20" s="1"/>
  <c r="L129" i="20"/>
  <c r="K129" i="20"/>
  <c r="G129" i="20"/>
  <c r="F129" i="20"/>
  <c r="N128" i="20"/>
  <c r="M128" i="20"/>
  <c r="L128" i="20"/>
  <c r="K128" i="20"/>
  <c r="G128" i="20"/>
  <c r="F128" i="20"/>
  <c r="O127" i="20"/>
  <c r="L127" i="20"/>
  <c r="G127" i="20"/>
  <c r="N126" i="20"/>
  <c r="M126" i="20"/>
  <c r="L126" i="20"/>
  <c r="K126" i="20"/>
  <c r="G126" i="20"/>
  <c r="F126" i="20"/>
  <c r="P125" i="20"/>
  <c r="O125" i="20"/>
  <c r="N124" i="20"/>
  <c r="O124" i="20" s="1"/>
  <c r="L124" i="20"/>
  <c r="G124" i="20"/>
  <c r="O123" i="20"/>
  <c r="L123" i="20"/>
  <c r="P123" i="20" s="1"/>
  <c r="O122" i="20"/>
  <c r="L122" i="20"/>
  <c r="G122" i="20"/>
  <c r="O121" i="20"/>
  <c r="L121" i="20"/>
  <c r="P121" i="20" s="1"/>
  <c r="O120" i="20"/>
  <c r="L120" i="20"/>
  <c r="G120" i="20"/>
  <c r="N119" i="20"/>
  <c r="M119" i="20"/>
  <c r="L119" i="20"/>
  <c r="K119" i="20"/>
  <c r="G119" i="20"/>
  <c r="F119" i="20"/>
  <c r="N118" i="20"/>
  <c r="M118" i="20"/>
  <c r="L118" i="20"/>
  <c r="K118" i="20"/>
  <c r="G118" i="20"/>
  <c r="F118" i="20"/>
  <c r="N117" i="20"/>
  <c r="M117" i="20"/>
  <c r="L117" i="20"/>
  <c r="K117" i="20"/>
  <c r="G117" i="20"/>
  <c r="F117" i="20"/>
  <c r="N116" i="20"/>
  <c r="O116" i="20" s="1"/>
  <c r="L116" i="20"/>
  <c r="K116" i="20"/>
  <c r="G116" i="20"/>
  <c r="N115" i="20"/>
  <c r="M115" i="20"/>
  <c r="L115" i="20"/>
  <c r="P115" i="20" s="1"/>
  <c r="K115" i="20"/>
  <c r="G115" i="20"/>
  <c r="F115" i="20"/>
  <c r="N114" i="20"/>
  <c r="M114" i="20"/>
  <c r="L114" i="20"/>
  <c r="K114" i="20"/>
  <c r="G114" i="20"/>
  <c r="F114" i="20"/>
  <c r="N113" i="20"/>
  <c r="M113" i="20"/>
  <c r="L113" i="20"/>
  <c r="K113" i="20"/>
  <c r="G113" i="20"/>
  <c r="F113" i="20"/>
  <c r="N112" i="20"/>
  <c r="M112" i="20"/>
  <c r="L112" i="20"/>
  <c r="K112" i="20"/>
  <c r="G112" i="20"/>
  <c r="F112" i="20"/>
  <c r="M111" i="20"/>
  <c r="O111" i="20" s="1"/>
  <c r="L111" i="20"/>
  <c r="K111" i="20"/>
  <c r="G111" i="20"/>
  <c r="F111" i="20"/>
  <c r="M110" i="20"/>
  <c r="O110" i="20" s="1"/>
  <c r="L110" i="20"/>
  <c r="K110" i="20"/>
  <c r="G110" i="20"/>
  <c r="F110" i="20"/>
  <c r="N109" i="20"/>
  <c r="M109" i="20"/>
  <c r="L109" i="20"/>
  <c r="K109" i="20"/>
  <c r="G109" i="20"/>
  <c r="F109" i="20"/>
  <c r="N108" i="20"/>
  <c r="M108" i="20"/>
  <c r="L108" i="20"/>
  <c r="P108" i="20" s="1"/>
  <c r="K108" i="20"/>
  <c r="G108" i="20"/>
  <c r="F108" i="20"/>
  <c r="N107" i="20"/>
  <c r="M107" i="20"/>
  <c r="L107" i="20"/>
  <c r="P107" i="20" s="1"/>
  <c r="K107" i="20"/>
  <c r="G107" i="20"/>
  <c r="F107" i="20"/>
  <c r="N106" i="20"/>
  <c r="M106" i="20"/>
  <c r="L106" i="20"/>
  <c r="K106" i="20"/>
  <c r="G106" i="20"/>
  <c r="F106" i="20"/>
  <c r="N105" i="20"/>
  <c r="M105" i="20"/>
  <c r="L105" i="20"/>
  <c r="K105" i="20"/>
  <c r="G105" i="20"/>
  <c r="F105" i="20"/>
  <c r="D105" i="20"/>
  <c r="N104" i="20"/>
  <c r="L104" i="20"/>
  <c r="G104" i="20"/>
  <c r="N103" i="20"/>
  <c r="L103" i="20"/>
  <c r="K103" i="20"/>
  <c r="G103" i="20"/>
  <c r="N102" i="20"/>
  <c r="L102" i="20"/>
  <c r="G102" i="20"/>
  <c r="N101" i="20"/>
  <c r="L101" i="20"/>
  <c r="G101" i="20"/>
  <c r="F101" i="20"/>
  <c r="N100" i="20"/>
  <c r="M100" i="20"/>
  <c r="L100" i="20"/>
  <c r="K100" i="20"/>
  <c r="G100" i="20"/>
  <c r="F100" i="20"/>
  <c r="N99" i="20"/>
  <c r="M99" i="20"/>
  <c r="L99" i="20"/>
  <c r="K99" i="20"/>
  <c r="G99" i="20"/>
  <c r="F99" i="20"/>
  <c r="N98" i="20"/>
  <c r="L98" i="20"/>
  <c r="G98" i="20"/>
  <c r="N97" i="20"/>
  <c r="L97" i="20"/>
  <c r="G97" i="20"/>
  <c r="N96" i="20"/>
  <c r="M96" i="20"/>
  <c r="L96" i="20"/>
  <c r="K96" i="20"/>
  <c r="I96" i="20"/>
  <c r="G96" i="20"/>
  <c r="F96" i="20"/>
  <c r="N95" i="20"/>
  <c r="O95" i="20" s="1"/>
  <c r="L95" i="20"/>
  <c r="G95" i="20"/>
  <c r="N94" i="20"/>
  <c r="O94" i="20" s="1"/>
  <c r="L94" i="20"/>
  <c r="G94" i="20"/>
  <c r="N93" i="20"/>
  <c r="O93" i="20" s="1"/>
  <c r="L93" i="20"/>
  <c r="G93" i="20"/>
  <c r="N92" i="20"/>
  <c r="O92" i="20" s="1"/>
  <c r="L92" i="20"/>
  <c r="G92" i="20"/>
  <c r="N91" i="20"/>
  <c r="O91" i="20" s="1"/>
  <c r="L91" i="20"/>
  <c r="G91" i="20"/>
  <c r="N90" i="20"/>
  <c r="L90" i="20"/>
  <c r="G90" i="20"/>
  <c r="L89" i="20"/>
  <c r="I89" i="20"/>
  <c r="G89" i="20"/>
  <c r="N88" i="20"/>
  <c r="M88" i="20"/>
  <c r="L88" i="20"/>
  <c r="K88" i="20"/>
  <c r="G88" i="20"/>
  <c r="F88" i="20"/>
  <c r="N87" i="20"/>
  <c r="M87" i="20"/>
  <c r="L87" i="20"/>
  <c r="K87" i="20"/>
  <c r="G87" i="20"/>
  <c r="F87" i="20"/>
  <c r="L86" i="20"/>
  <c r="G86" i="20"/>
  <c r="P86" i="20" s="1"/>
  <c r="D86" i="20"/>
  <c r="N85" i="20"/>
  <c r="M85" i="20"/>
  <c r="L85" i="20"/>
  <c r="K85" i="20"/>
  <c r="G85" i="20"/>
  <c r="F85" i="20"/>
  <c r="N84" i="20"/>
  <c r="M84" i="20"/>
  <c r="L84" i="20"/>
  <c r="K84" i="20"/>
  <c r="G84" i="20"/>
  <c r="F84" i="20"/>
  <c r="D84" i="20"/>
  <c r="N83" i="20"/>
  <c r="M83" i="20"/>
  <c r="L83" i="20"/>
  <c r="K83" i="20"/>
  <c r="G83" i="20"/>
  <c r="F83" i="20"/>
  <c r="N82" i="20"/>
  <c r="M82" i="20"/>
  <c r="L82" i="20"/>
  <c r="K82" i="20"/>
  <c r="G82" i="20"/>
  <c r="F82" i="20"/>
  <c r="N81" i="20"/>
  <c r="M81" i="20"/>
  <c r="L81" i="20"/>
  <c r="K81" i="20"/>
  <c r="G81" i="20"/>
  <c r="F81" i="20"/>
  <c r="N80" i="20"/>
  <c r="M80" i="20"/>
  <c r="L80" i="20"/>
  <c r="K80" i="20"/>
  <c r="G80" i="20"/>
  <c r="F80" i="20"/>
  <c r="N79" i="20"/>
  <c r="M79" i="20"/>
  <c r="L79" i="20"/>
  <c r="K79" i="20"/>
  <c r="G79" i="20"/>
  <c r="F79" i="20"/>
  <c r="D79" i="20"/>
  <c r="N78" i="20"/>
  <c r="M78" i="20"/>
  <c r="L78" i="20"/>
  <c r="K78" i="20"/>
  <c r="G78" i="20"/>
  <c r="F78" i="20"/>
  <c r="N77" i="20"/>
  <c r="M77" i="20"/>
  <c r="L77" i="20"/>
  <c r="K77" i="20"/>
  <c r="G77" i="20"/>
  <c r="F77" i="20"/>
  <c r="N76" i="20"/>
  <c r="M76" i="20"/>
  <c r="L76" i="20"/>
  <c r="K76" i="20"/>
  <c r="G76" i="20"/>
  <c r="F76" i="20"/>
  <c r="N75" i="20"/>
  <c r="M75" i="20"/>
  <c r="O75" i="20" s="1"/>
  <c r="L75" i="20"/>
  <c r="K75" i="20"/>
  <c r="G75" i="20"/>
  <c r="F75" i="20"/>
  <c r="N74" i="20"/>
  <c r="M74" i="20"/>
  <c r="L74" i="20"/>
  <c r="K74" i="20"/>
  <c r="G74" i="20"/>
  <c r="F74" i="20"/>
  <c r="N73" i="20"/>
  <c r="M73" i="20"/>
  <c r="L73" i="20"/>
  <c r="K73" i="20"/>
  <c r="G73" i="20"/>
  <c r="F73" i="20"/>
  <c r="N72" i="20"/>
  <c r="M72" i="20"/>
  <c r="L72" i="20"/>
  <c r="K72" i="20"/>
  <c r="G72" i="20"/>
  <c r="F72" i="20"/>
  <c r="N71" i="20"/>
  <c r="M71" i="20"/>
  <c r="O71" i="20" s="1"/>
  <c r="L71" i="20"/>
  <c r="K71" i="20"/>
  <c r="G71" i="20"/>
  <c r="F71" i="20"/>
  <c r="N70" i="20"/>
  <c r="M70" i="20"/>
  <c r="L70" i="20"/>
  <c r="K70" i="20"/>
  <c r="G70" i="20"/>
  <c r="F70" i="20"/>
  <c r="N69" i="20"/>
  <c r="M69" i="20"/>
  <c r="L69" i="20"/>
  <c r="K69" i="20"/>
  <c r="G69" i="20"/>
  <c r="F69" i="20"/>
  <c r="N68" i="20"/>
  <c r="M68" i="20"/>
  <c r="L68" i="20"/>
  <c r="K68" i="20"/>
  <c r="G68" i="20"/>
  <c r="F68" i="20"/>
  <c r="N67" i="20"/>
  <c r="M67" i="20"/>
  <c r="O67" i="20" s="1"/>
  <c r="L67" i="20"/>
  <c r="K67" i="20"/>
  <c r="G67" i="20"/>
  <c r="F67" i="20"/>
  <c r="N66" i="20"/>
  <c r="M66" i="20"/>
  <c r="L66" i="20"/>
  <c r="K66" i="20"/>
  <c r="G66" i="20"/>
  <c r="F66" i="20"/>
  <c r="N65" i="20"/>
  <c r="M65" i="20"/>
  <c r="L65" i="20"/>
  <c r="K65" i="20"/>
  <c r="G65" i="20"/>
  <c r="F65" i="20"/>
  <c r="N64" i="20"/>
  <c r="M64" i="20"/>
  <c r="L64" i="20"/>
  <c r="K64" i="20"/>
  <c r="G64" i="20"/>
  <c r="F64" i="20"/>
  <c r="N63" i="20"/>
  <c r="M63" i="20"/>
  <c r="O63" i="20" s="1"/>
  <c r="L63" i="20"/>
  <c r="K63" i="20"/>
  <c r="G63" i="20"/>
  <c r="F63" i="20"/>
  <c r="N62" i="20"/>
  <c r="M62" i="20"/>
  <c r="L62" i="20"/>
  <c r="K62" i="20"/>
  <c r="G62" i="20"/>
  <c r="F62" i="20"/>
  <c r="D62" i="20"/>
  <c r="N61" i="20"/>
  <c r="M61" i="20"/>
  <c r="L61" i="20"/>
  <c r="K61" i="20"/>
  <c r="G61" i="20"/>
  <c r="F61" i="20"/>
  <c r="N60" i="20"/>
  <c r="M60" i="20"/>
  <c r="L60" i="20"/>
  <c r="K60" i="20"/>
  <c r="G60" i="20"/>
  <c r="F60" i="20"/>
  <c r="N59" i="20"/>
  <c r="M59" i="20"/>
  <c r="O59" i="20" s="1"/>
  <c r="L59" i="20"/>
  <c r="K59" i="20"/>
  <c r="G59" i="20"/>
  <c r="F59" i="20"/>
  <c r="N58" i="20"/>
  <c r="M58" i="20"/>
  <c r="O58" i="20" s="1"/>
  <c r="L58" i="20"/>
  <c r="K58" i="20"/>
  <c r="G58" i="20"/>
  <c r="F58" i="20"/>
  <c r="D58" i="20"/>
  <c r="N57" i="20"/>
  <c r="M57" i="20"/>
  <c r="L57" i="20"/>
  <c r="K57" i="20"/>
  <c r="G57" i="20"/>
  <c r="F57" i="20"/>
  <c r="N56" i="20"/>
  <c r="M56" i="20"/>
  <c r="L56" i="20"/>
  <c r="K56" i="20"/>
  <c r="G56" i="20"/>
  <c r="F56" i="20"/>
  <c r="N55" i="20"/>
  <c r="M55" i="20"/>
  <c r="L55" i="20"/>
  <c r="K55" i="20"/>
  <c r="G55" i="20"/>
  <c r="F55" i="20"/>
  <c r="N54" i="20"/>
  <c r="M54" i="20"/>
  <c r="L54" i="20"/>
  <c r="K54" i="20"/>
  <c r="G54" i="20"/>
  <c r="F54" i="20"/>
  <c r="L53" i="20"/>
  <c r="G53" i="20"/>
  <c r="F53" i="20"/>
  <c r="D53" i="20"/>
  <c r="N52" i="20"/>
  <c r="M52" i="20"/>
  <c r="O52" i="20" s="1"/>
  <c r="L52" i="20"/>
  <c r="P52" i="20" s="1"/>
  <c r="K52" i="20"/>
  <c r="G52" i="20"/>
  <c r="F52" i="20"/>
  <c r="D52" i="20"/>
  <c r="N51" i="20"/>
  <c r="M51" i="20"/>
  <c r="L51" i="20"/>
  <c r="K51" i="20"/>
  <c r="G51" i="20"/>
  <c r="F51" i="20"/>
  <c r="D51" i="20"/>
  <c r="N50" i="20"/>
  <c r="M50" i="20"/>
  <c r="O50" i="20" s="1"/>
  <c r="L50" i="20"/>
  <c r="K50" i="20"/>
  <c r="G50" i="20"/>
  <c r="F50" i="20"/>
  <c r="N49" i="20"/>
  <c r="M49" i="20"/>
  <c r="L49" i="20"/>
  <c r="K49" i="20"/>
  <c r="G49" i="20"/>
  <c r="F49" i="20"/>
  <c r="N48" i="20"/>
  <c r="M48" i="20"/>
  <c r="O48" i="20" s="1"/>
  <c r="L48" i="20"/>
  <c r="K48" i="20"/>
  <c r="G48" i="20"/>
  <c r="F48" i="20"/>
  <c r="D48" i="20"/>
  <c r="N47" i="20"/>
  <c r="M47" i="20"/>
  <c r="L47" i="20"/>
  <c r="K47" i="20"/>
  <c r="G47" i="20"/>
  <c r="F47" i="20"/>
  <c r="D47" i="20"/>
  <c r="N46" i="20"/>
  <c r="M46" i="20"/>
  <c r="L46" i="20"/>
  <c r="K46" i="20"/>
  <c r="G46" i="20"/>
  <c r="F46" i="20"/>
  <c r="N45" i="20"/>
  <c r="M45" i="20"/>
  <c r="L45" i="20"/>
  <c r="K45" i="20"/>
  <c r="G45" i="20"/>
  <c r="F45" i="20"/>
  <c r="N44" i="20"/>
  <c r="M44" i="20"/>
  <c r="L44" i="20"/>
  <c r="K44" i="20"/>
  <c r="G44" i="20"/>
  <c r="F44" i="20"/>
  <c r="N43" i="20"/>
  <c r="M43" i="20"/>
  <c r="L43" i="20"/>
  <c r="K43" i="20"/>
  <c r="G43" i="20"/>
  <c r="F43" i="20"/>
  <c r="N42" i="20"/>
  <c r="M42" i="20"/>
  <c r="L42" i="20"/>
  <c r="K42" i="20"/>
  <c r="G42" i="20"/>
  <c r="F42" i="20"/>
  <c r="N41" i="20"/>
  <c r="M41" i="20"/>
  <c r="L41" i="20"/>
  <c r="K41" i="20"/>
  <c r="G41" i="20"/>
  <c r="F41" i="20"/>
  <c r="O40" i="20"/>
  <c r="L40" i="20"/>
  <c r="P40" i="20" s="1"/>
  <c r="N39" i="20"/>
  <c r="M39" i="20"/>
  <c r="L39" i="20"/>
  <c r="K39" i="20"/>
  <c r="G39" i="20"/>
  <c r="F39" i="20"/>
  <c r="D39" i="20"/>
  <c r="N38" i="20"/>
  <c r="M38" i="20"/>
  <c r="L38" i="20"/>
  <c r="K38" i="20"/>
  <c r="G38" i="20"/>
  <c r="F38" i="20"/>
  <c r="N37" i="20"/>
  <c r="M37" i="20"/>
  <c r="L37" i="20"/>
  <c r="K37" i="20"/>
  <c r="G37" i="20"/>
  <c r="F37" i="20"/>
  <c r="N36" i="20"/>
  <c r="M36" i="20"/>
  <c r="L36" i="20"/>
  <c r="K36" i="20"/>
  <c r="G36" i="20"/>
  <c r="F36" i="20"/>
  <c r="N35" i="20"/>
  <c r="M35" i="20"/>
  <c r="L35" i="20"/>
  <c r="K35" i="20"/>
  <c r="G35" i="20"/>
  <c r="F35" i="20"/>
  <c r="M34" i="20"/>
  <c r="O34" i="20" s="1"/>
  <c r="L34" i="20"/>
  <c r="K34" i="20"/>
  <c r="G34" i="20"/>
  <c r="F34" i="20"/>
  <c r="M33" i="20"/>
  <c r="O33" i="20" s="1"/>
  <c r="L33" i="20"/>
  <c r="K33" i="20"/>
  <c r="G33" i="20"/>
  <c r="F33" i="20"/>
  <c r="M32" i="20"/>
  <c r="O32" i="20" s="1"/>
  <c r="L32" i="20"/>
  <c r="K32" i="20"/>
  <c r="G32" i="20"/>
  <c r="F32" i="20"/>
  <c r="M31" i="20"/>
  <c r="O31" i="20" s="1"/>
  <c r="L31" i="20"/>
  <c r="K31" i="20"/>
  <c r="G31" i="20"/>
  <c r="F31" i="20"/>
  <c r="M30" i="20"/>
  <c r="O30" i="20" s="1"/>
  <c r="L30" i="20"/>
  <c r="K30" i="20"/>
  <c r="G30" i="20"/>
  <c r="F30" i="20"/>
  <c r="M29" i="20"/>
  <c r="O29" i="20" s="1"/>
  <c r="L29" i="20"/>
  <c r="K29" i="20"/>
  <c r="G29" i="20"/>
  <c r="F29" i="20"/>
  <c r="M28" i="20"/>
  <c r="O28" i="20" s="1"/>
  <c r="L28" i="20"/>
  <c r="K28" i="20"/>
  <c r="G28" i="20"/>
  <c r="F28" i="20"/>
  <c r="P27" i="20"/>
  <c r="O27" i="20"/>
  <c r="M26" i="20"/>
  <c r="O26" i="20" s="1"/>
  <c r="L26" i="20"/>
  <c r="K26" i="20"/>
  <c r="G26" i="20"/>
  <c r="F26" i="20"/>
  <c r="M25" i="20"/>
  <c r="O25" i="20" s="1"/>
  <c r="L25" i="20"/>
  <c r="K25" i="20"/>
  <c r="G25" i="20"/>
  <c r="F25" i="20"/>
  <c r="M24" i="20"/>
  <c r="O24" i="20" s="1"/>
  <c r="L24" i="20"/>
  <c r="P24" i="20" s="1"/>
  <c r="K24" i="20"/>
  <c r="G24" i="20"/>
  <c r="F24" i="20"/>
  <c r="N23" i="20"/>
  <c r="M23" i="20"/>
  <c r="L23" i="20"/>
  <c r="K23" i="20"/>
  <c r="G23" i="20"/>
  <c r="F23" i="20"/>
  <c r="P22" i="20"/>
  <c r="O22" i="20"/>
  <c r="N21" i="20"/>
  <c r="M21" i="20"/>
  <c r="L21" i="20"/>
  <c r="K21" i="20"/>
  <c r="G21" i="20"/>
  <c r="F21" i="20"/>
  <c r="N20" i="20"/>
  <c r="M20" i="20"/>
  <c r="L20" i="20"/>
  <c r="K20" i="20"/>
  <c r="G20" i="20"/>
  <c r="F20" i="20"/>
  <c r="O19" i="20"/>
  <c r="L19" i="20"/>
  <c r="P19" i="20" s="1"/>
  <c r="N18" i="20"/>
  <c r="M18" i="20"/>
  <c r="L18" i="20"/>
  <c r="K18" i="20"/>
  <c r="G18" i="20"/>
  <c r="F18" i="20"/>
  <c r="N17" i="20"/>
  <c r="M17" i="20"/>
  <c r="L17" i="20"/>
  <c r="K17" i="20"/>
  <c r="G17" i="20"/>
  <c r="F17" i="20"/>
  <c r="N16" i="20"/>
  <c r="M16" i="20"/>
  <c r="L16" i="20"/>
  <c r="K16" i="20"/>
  <c r="G16" i="20"/>
  <c r="F16" i="20"/>
  <c r="N15" i="20"/>
  <c r="M15" i="20"/>
  <c r="L15" i="20"/>
  <c r="K15" i="20"/>
  <c r="G15" i="20"/>
  <c r="F15" i="20"/>
  <c r="N14" i="20"/>
  <c r="M14" i="20"/>
  <c r="L14" i="20"/>
  <c r="K14" i="20"/>
  <c r="G14" i="20"/>
  <c r="F14" i="20"/>
  <c r="O13" i="20"/>
  <c r="L13" i="20"/>
  <c r="P13" i="20" s="1"/>
  <c r="O12" i="20"/>
  <c r="L12" i="20"/>
  <c r="P12" i="20" s="1"/>
  <c r="O11" i="20"/>
  <c r="L11" i="20"/>
  <c r="P11" i="20" s="1"/>
  <c r="N10" i="20"/>
  <c r="M10" i="20"/>
  <c r="L10" i="20"/>
  <c r="P10" i="20" s="1"/>
  <c r="K10" i="20"/>
  <c r="G10" i="20"/>
  <c r="F10" i="20"/>
  <c r="N9" i="20"/>
  <c r="M9" i="20"/>
  <c r="L9" i="20"/>
  <c r="P9" i="20" s="1"/>
  <c r="K9" i="20"/>
  <c r="G9" i="20"/>
  <c r="F9" i="20"/>
  <c r="N8" i="20"/>
  <c r="M8" i="20"/>
  <c r="L8" i="20"/>
  <c r="K8" i="20"/>
  <c r="I8" i="20"/>
  <c r="G8" i="20"/>
  <c r="F8" i="20"/>
  <c r="N7" i="20"/>
  <c r="M7" i="20"/>
  <c r="L7" i="20"/>
  <c r="K7" i="20"/>
  <c r="G7" i="20"/>
  <c r="P7" i="20" s="1"/>
  <c r="F7" i="20"/>
  <c r="N6" i="20"/>
  <c r="M6" i="20"/>
  <c r="L6" i="20"/>
  <c r="K6" i="20"/>
  <c r="G6" i="20"/>
  <c r="P6" i="20" s="1"/>
  <c r="F6" i="20"/>
  <c r="P5" i="20"/>
  <c r="O5" i="20"/>
  <c r="P4" i="20"/>
  <c r="O4" i="20"/>
  <c r="L4" i="20"/>
  <c r="K4" i="20"/>
  <c r="P167" i="3"/>
  <c r="O167" i="3"/>
  <c r="P166" i="3"/>
  <c r="O166" i="3"/>
  <c r="P165" i="3"/>
  <c r="O165" i="3"/>
  <c r="P164" i="3"/>
  <c r="O164" i="3"/>
  <c r="P163" i="3"/>
  <c r="O163" i="3"/>
  <c r="P162" i="3"/>
  <c r="K162" i="3"/>
  <c r="P161" i="3"/>
  <c r="P160" i="3"/>
  <c r="P159" i="3"/>
  <c r="P158" i="3"/>
  <c r="P157" i="3"/>
  <c r="P156" i="3"/>
  <c r="P155" i="3"/>
  <c r="P154" i="3"/>
  <c r="P153" i="3"/>
  <c r="O153" i="3"/>
  <c r="P152" i="3"/>
  <c r="O152" i="3"/>
  <c r="O151" i="3"/>
  <c r="L151" i="3"/>
  <c r="G151" i="3"/>
  <c r="P151" i="3" s="1"/>
  <c r="F151" i="3"/>
  <c r="P150" i="3"/>
  <c r="O150" i="3"/>
  <c r="P149" i="3"/>
  <c r="O149" i="3"/>
  <c r="O148" i="3"/>
  <c r="L148" i="3"/>
  <c r="P148" i="3" s="1"/>
  <c r="P147" i="3"/>
  <c r="O147" i="3"/>
  <c r="O146" i="3"/>
  <c r="L146" i="3"/>
  <c r="P146" i="3" s="1"/>
  <c r="P145" i="3"/>
  <c r="O145" i="3"/>
  <c r="L145" i="3"/>
  <c r="O144" i="3"/>
  <c r="L144" i="3"/>
  <c r="G144" i="3"/>
  <c r="P144" i="3" s="1"/>
  <c r="O143" i="3"/>
  <c r="L143" i="3"/>
  <c r="P143" i="3" s="1"/>
  <c r="P142" i="3"/>
  <c r="O142" i="3"/>
  <c r="L142" i="3"/>
  <c r="P141" i="3"/>
  <c r="O141" i="3"/>
  <c r="O140" i="3"/>
  <c r="L140" i="3"/>
  <c r="P140" i="3" s="1"/>
  <c r="O139" i="3"/>
  <c r="L139" i="3"/>
  <c r="P139" i="3" s="1"/>
  <c r="O138" i="3"/>
  <c r="L138" i="3"/>
  <c r="P138" i="3" s="1"/>
  <c r="P137" i="3"/>
  <c r="O137" i="3"/>
  <c r="O136" i="3"/>
  <c r="L136" i="3"/>
  <c r="P136" i="3" s="1"/>
  <c r="P135" i="3"/>
  <c r="O135" i="3"/>
  <c r="P134" i="3"/>
  <c r="O134" i="3"/>
  <c r="P133" i="3"/>
  <c r="O133" i="3"/>
  <c r="P132" i="3"/>
  <c r="O132" i="3"/>
  <c r="P131" i="3"/>
  <c r="O131" i="3"/>
  <c r="N130" i="3"/>
  <c r="M130" i="3"/>
  <c r="L130" i="3"/>
  <c r="K130" i="3"/>
  <c r="G130" i="3"/>
  <c r="F130" i="3"/>
  <c r="M129" i="3"/>
  <c r="O129" i="3" s="1"/>
  <c r="L129" i="3"/>
  <c r="K129" i="3"/>
  <c r="G129" i="3"/>
  <c r="F129" i="3"/>
  <c r="N128" i="3"/>
  <c r="M128" i="3"/>
  <c r="L128" i="3"/>
  <c r="P128" i="3" s="1"/>
  <c r="K128" i="3"/>
  <c r="G128" i="3"/>
  <c r="F128" i="3"/>
  <c r="O127" i="3"/>
  <c r="L127" i="3"/>
  <c r="G127" i="3"/>
  <c r="P127" i="3" s="1"/>
  <c r="N126" i="3"/>
  <c r="M126" i="3"/>
  <c r="L126" i="3"/>
  <c r="K126" i="3"/>
  <c r="G126" i="3"/>
  <c r="F126" i="3"/>
  <c r="P125" i="3"/>
  <c r="O125" i="3"/>
  <c r="N124" i="3"/>
  <c r="O124" i="3" s="1"/>
  <c r="L124" i="3"/>
  <c r="G124" i="3"/>
  <c r="O123" i="3"/>
  <c r="L123" i="3"/>
  <c r="P123" i="3" s="1"/>
  <c r="O122" i="3"/>
  <c r="L122" i="3"/>
  <c r="G122" i="3"/>
  <c r="O121" i="3"/>
  <c r="L121" i="3"/>
  <c r="P121" i="3" s="1"/>
  <c r="O120" i="3"/>
  <c r="L120" i="3"/>
  <c r="G120" i="3"/>
  <c r="P120" i="3" s="1"/>
  <c r="N119" i="3"/>
  <c r="M119" i="3"/>
  <c r="O119" i="3" s="1"/>
  <c r="L119" i="3"/>
  <c r="P119" i="3" s="1"/>
  <c r="K119" i="3"/>
  <c r="G119" i="3"/>
  <c r="F119" i="3"/>
  <c r="N118" i="3"/>
  <c r="O118" i="3" s="1"/>
  <c r="M118" i="3"/>
  <c r="L118" i="3"/>
  <c r="K118" i="3"/>
  <c r="G118" i="3"/>
  <c r="F118" i="3"/>
  <c r="N117" i="3"/>
  <c r="O117" i="3" s="1"/>
  <c r="M117" i="3"/>
  <c r="L117" i="3"/>
  <c r="K117" i="3"/>
  <c r="G117" i="3"/>
  <c r="F117" i="3"/>
  <c r="N116" i="3"/>
  <c r="O116" i="3" s="1"/>
  <c r="L116" i="3"/>
  <c r="P116" i="3" s="1"/>
  <c r="K116" i="3"/>
  <c r="G116" i="3"/>
  <c r="N115" i="3"/>
  <c r="O115" i="3" s="1"/>
  <c r="M115" i="3"/>
  <c r="L115" i="3"/>
  <c r="K115" i="3"/>
  <c r="G115" i="3"/>
  <c r="F115" i="3"/>
  <c r="N114" i="3"/>
  <c r="O114" i="3" s="1"/>
  <c r="M114" i="3"/>
  <c r="L114" i="3"/>
  <c r="K114" i="3"/>
  <c r="G114" i="3"/>
  <c r="F114" i="3"/>
  <c r="N113" i="3"/>
  <c r="O113" i="3" s="1"/>
  <c r="M113" i="3"/>
  <c r="L113" i="3"/>
  <c r="K113" i="3"/>
  <c r="G113" i="3"/>
  <c r="F113" i="3"/>
  <c r="N112" i="3"/>
  <c r="O112" i="3" s="1"/>
  <c r="M112" i="3"/>
  <c r="L112" i="3"/>
  <c r="P112" i="3" s="1"/>
  <c r="K112" i="3"/>
  <c r="G112" i="3"/>
  <c r="F112" i="3"/>
  <c r="M111" i="3"/>
  <c r="O111" i="3" s="1"/>
  <c r="L111" i="3"/>
  <c r="K111" i="3"/>
  <c r="G111" i="3"/>
  <c r="F111" i="3"/>
  <c r="M110" i="3"/>
  <c r="O110" i="3" s="1"/>
  <c r="L110" i="3"/>
  <c r="K110" i="3"/>
  <c r="G110" i="3"/>
  <c r="F110" i="3"/>
  <c r="N109" i="3"/>
  <c r="M109" i="3"/>
  <c r="O109" i="3" s="1"/>
  <c r="L109" i="3"/>
  <c r="K109" i="3"/>
  <c r="G109" i="3"/>
  <c r="F109" i="3"/>
  <c r="N108" i="3"/>
  <c r="M108" i="3"/>
  <c r="O108" i="3" s="1"/>
  <c r="L108" i="3"/>
  <c r="P108" i="3" s="1"/>
  <c r="K108" i="3"/>
  <c r="G108" i="3"/>
  <c r="F108" i="3"/>
  <c r="N107" i="3"/>
  <c r="M107" i="3"/>
  <c r="O107" i="3" s="1"/>
  <c r="L107" i="3"/>
  <c r="K107" i="3"/>
  <c r="G107" i="3"/>
  <c r="F107" i="3"/>
  <c r="N106" i="3"/>
  <c r="M106" i="3"/>
  <c r="O106" i="3" s="1"/>
  <c r="L106" i="3"/>
  <c r="K106" i="3"/>
  <c r="G106" i="3"/>
  <c r="F106" i="3"/>
  <c r="N105" i="3"/>
  <c r="M105" i="3"/>
  <c r="O105" i="3" s="1"/>
  <c r="L105" i="3"/>
  <c r="K105" i="3"/>
  <c r="G105" i="3"/>
  <c r="F105" i="3"/>
  <c r="D105" i="3"/>
  <c r="N104" i="3"/>
  <c r="L104" i="3"/>
  <c r="G104" i="3"/>
  <c r="N103" i="3"/>
  <c r="L103" i="3"/>
  <c r="K103" i="3"/>
  <c r="G103" i="3"/>
  <c r="N102" i="3"/>
  <c r="L102" i="3"/>
  <c r="G102" i="3"/>
  <c r="N101" i="3"/>
  <c r="L101" i="3"/>
  <c r="G101" i="3"/>
  <c r="F101" i="3"/>
  <c r="N100" i="3"/>
  <c r="M100" i="3"/>
  <c r="L100" i="3"/>
  <c r="P100" i="3" s="1"/>
  <c r="K100" i="3"/>
  <c r="G100" i="3"/>
  <c r="F100" i="3"/>
  <c r="N99" i="3"/>
  <c r="M99" i="3"/>
  <c r="L99" i="3"/>
  <c r="K99" i="3"/>
  <c r="G99" i="3"/>
  <c r="P99" i="3" s="1"/>
  <c r="F99" i="3"/>
  <c r="N98" i="3"/>
  <c r="L98" i="3"/>
  <c r="P98" i="3" s="1"/>
  <c r="G98" i="3"/>
  <c r="N97" i="3"/>
  <c r="L97" i="3"/>
  <c r="G97" i="3"/>
  <c r="N96" i="3"/>
  <c r="M96" i="3"/>
  <c r="L96" i="3"/>
  <c r="K96" i="3"/>
  <c r="I96" i="3"/>
  <c r="G96" i="3"/>
  <c r="F96" i="3"/>
  <c r="N95" i="3"/>
  <c r="O95" i="3" s="1"/>
  <c r="L95" i="3"/>
  <c r="G95" i="3"/>
  <c r="N94" i="3"/>
  <c r="O94" i="3" s="1"/>
  <c r="L94" i="3"/>
  <c r="G94" i="3"/>
  <c r="P94" i="3" s="1"/>
  <c r="N93" i="3"/>
  <c r="O93" i="3" s="1"/>
  <c r="L93" i="3"/>
  <c r="G93" i="3"/>
  <c r="N92" i="3"/>
  <c r="O92" i="3" s="1"/>
  <c r="L92" i="3"/>
  <c r="P92" i="3" s="1"/>
  <c r="G92" i="3"/>
  <c r="N91" i="3"/>
  <c r="O91" i="3" s="1"/>
  <c r="L91" i="3"/>
  <c r="G91" i="3"/>
  <c r="N90" i="3"/>
  <c r="L90" i="3"/>
  <c r="G90" i="3"/>
  <c r="L89" i="3"/>
  <c r="P89" i="3" s="1"/>
  <c r="I89" i="3"/>
  <c r="G89" i="3"/>
  <c r="N88" i="3"/>
  <c r="M88" i="3"/>
  <c r="L88" i="3"/>
  <c r="K88" i="3"/>
  <c r="G88" i="3"/>
  <c r="F88" i="3"/>
  <c r="N87" i="3"/>
  <c r="M87" i="3"/>
  <c r="L87" i="3"/>
  <c r="K87" i="3"/>
  <c r="G87" i="3"/>
  <c r="F87" i="3"/>
  <c r="L86" i="3"/>
  <c r="G86" i="3"/>
  <c r="D86" i="3"/>
  <c r="N85" i="3"/>
  <c r="M85" i="3"/>
  <c r="L85" i="3"/>
  <c r="P85" i="3" s="1"/>
  <c r="K85" i="3"/>
  <c r="G85" i="3"/>
  <c r="F85" i="3"/>
  <c r="N84" i="3"/>
  <c r="M84" i="3"/>
  <c r="L84" i="3"/>
  <c r="K84" i="3"/>
  <c r="G84" i="3"/>
  <c r="F84" i="3"/>
  <c r="D84" i="3"/>
  <c r="N83" i="3"/>
  <c r="M83" i="3"/>
  <c r="L83" i="3"/>
  <c r="K83" i="3"/>
  <c r="G83" i="3"/>
  <c r="F83" i="3"/>
  <c r="N82" i="3"/>
  <c r="M82" i="3"/>
  <c r="L82" i="3"/>
  <c r="P82" i="3" s="1"/>
  <c r="K82" i="3"/>
  <c r="G82" i="3"/>
  <c r="F82" i="3"/>
  <c r="N81" i="3"/>
  <c r="O81" i="3" s="1"/>
  <c r="M81" i="3"/>
  <c r="L81" i="3"/>
  <c r="K81" i="3"/>
  <c r="G81" i="3"/>
  <c r="F81" i="3"/>
  <c r="N80" i="3"/>
  <c r="O80" i="3" s="1"/>
  <c r="M80" i="3"/>
  <c r="L80" i="3"/>
  <c r="K80" i="3"/>
  <c r="G80" i="3"/>
  <c r="F80" i="3"/>
  <c r="N79" i="3"/>
  <c r="O79" i="3" s="1"/>
  <c r="M79" i="3"/>
  <c r="L79" i="3"/>
  <c r="K79" i="3"/>
  <c r="G79" i="3"/>
  <c r="F79" i="3"/>
  <c r="D79" i="3"/>
  <c r="N78" i="3"/>
  <c r="O78" i="3" s="1"/>
  <c r="M78" i="3"/>
  <c r="L78" i="3"/>
  <c r="K78" i="3"/>
  <c r="G78" i="3"/>
  <c r="F78" i="3"/>
  <c r="P77" i="3"/>
  <c r="N77" i="3"/>
  <c r="M77" i="3"/>
  <c r="L77" i="3"/>
  <c r="K77" i="3"/>
  <c r="G77" i="3"/>
  <c r="F77" i="3"/>
  <c r="N76" i="3"/>
  <c r="M76" i="3"/>
  <c r="L76" i="3"/>
  <c r="P76" i="3" s="1"/>
  <c r="K76" i="3"/>
  <c r="G76" i="3"/>
  <c r="F76" i="3"/>
  <c r="N75" i="3"/>
  <c r="M75" i="3"/>
  <c r="L75" i="3"/>
  <c r="P75" i="3" s="1"/>
  <c r="K75" i="3"/>
  <c r="G75" i="3"/>
  <c r="F75" i="3"/>
  <c r="N74" i="3"/>
  <c r="M74" i="3"/>
  <c r="L74" i="3"/>
  <c r="K74" i="3"/>
  <c r="G74" i="3"/>
  <c r="F74" i="3"/>
  <c r="N73" i="3"/>
  <c r="M73" i="3"/>
  <c r="L73" i="3"/>
  <c r="K73" i="3"/>
  <c r="G73" i="3"/>
  <c r="F73" i="3"/>
  <c r="N72" i="3"/>
  <c r="M72" i="3"/>
  <c r="L72" i="3"/>
  <c r="P72" i="3" s="1"/>
  <c r="K72" i="3"/>
  <c r="G72" i="3"/>
  <c r="F72" i="3"/>
  <c r="N71" i="3"/>
  <c r="M71" i="3"/>
  <c r="L71" i="3"/>
  <c r="P71" i="3" s="1"/>
  <c r="K71" i="3"/>
  <c r="G71" i="3"/>
  <c r="F71" i="3"/>
  <c r="N70" i="3"/>
  <c r="M70" i="3"/>
  <c r="L70" i="3"/>
  <c r="K70" i="3"/>
  <c r="G70" i="3"/>
  <c r="F70" i="3"/>
  <c r="N69" i="3"/>
  <c r="M69" i="3"/>
  <c r="L69" i="3"/>
  <c r="P69" i="3" s="1"/>
  <c r="K69" i="3"/>
  <c r="G69" i="3"/>
  <c r="F69" i="3"/>
  <c r="P68" i="3"/>
  <c r="N68" i="3"/>
  <c r="O68" i="3" s="1"/>
  <c r="M68" i="3"/>
  <c r="L68" i="3"/>
  <c r="K68" i="3"/>
  <c r="G68" i="3"/>
  <c r="F68" i="3"/>
  <c r="P67" i="3"/>
  <c r="N67" i="3"/>
  <c r="O67" i="3" s="1"/>
  <c r="M67" i="3"/>
  <c r="L67" i="3"/>
  <c r="K67" i="3"/>
  <c r="G67" i="3"/>
  <c r="F67" i="3"/>
  <c r="N66" i="3"/>
  <c r="M66" i="3"/>
  <c r="L66" i="3"/>
  <c r="P66" i="3" s="1"/>
  <c r="K66" i="3"/>
  <c r="G66" i="3"/>
  <c r="F66" i="3"/>
  <c r="N65" i="3"/>
  <c r="M65" i="3"/>
  <c r="L65" i="3"/>
  <c r="K65" i="3"/>
  <c r="G65" i="3"/>
  <c r="F65" i="3"/>
  <c r="N64" i="3"/>
  <c r="M64" i="3"/>
  <c r="L64" i="3"/>
  <c r="P64" i="3" s="1"/>
  <c r="K64" i="3"/>
  <c r="G64" i="3"/>
  <c r="F64" i="3"/>
  <c r="N63" i="3"/>
  <c r="O63" i="3" s="1"/>
  <c r="M63" i="3"/>
  <c r="L63" i="3"/>
  <c r="K63" i="3"/>
  <c r="G63" i="3"/>
  <c r="P63" i="3" s="1"/>
  <c r="F63" i="3"/>
  <c r="N62" i="3"/>
  <c r="M62" i="3"/>
  <c r="L62" i="3"/>
  <c r="P62" i="3" s="1"/>
  <c r="K62" i="3"/>
  <c r="G62" i="3"/>
  <c r="F62" i="3"/>
  <c r="D62" i="3"/>
  <c r="N61" i="3"/>
  <c r="M61" i="3"/>
  <c r="L61" i="3"/>
  <c r="K61" i="3"/>
  <c r="G61" i="3"/>
  <c r="F61" i="3"/>
  <c r="N60" i="3"/>
  <c r="O60" i="3" s="1"/>
  <c r="M60" i="3"/>
  <c r="L60" i="3"/>
  <c r="K60" i="3"/>
  <c r="G60" i="3"/>
  <c r="F60" i="3"/>
  <c r="N59" i="3"/>
  <c r="O59" i="3" s="1"/>
  <c r="M59" i="3"/>
  <c r="L59" i="3"/>
  <c r="K59" i="3"/>
  <c r="G59" i="3"/>
  <c r="F59" i="3"/>
  <c r="N58" i="3"/>
  <c r="O58" i="3" s="1"/>
  <c r="M58" i="3"/>
  <c r="L58" i="3"/>
  <c r="K58" i="3"/>
  <c r="G58" i="3"/>
  <c r="F58" i="3"/>
  <c r="D58" i="3"/>
  <c r="N57" i="3"/>
  <c r="M57" i="3"/>
  <c r="L57" i="3"/>
  <c r="K57" i="3"/>
  <c r="G57" i="3"/>
  <c r="F57" i="3"/>
  <c r="N56" i="3"/>
  <c r="M56" i="3"/>
  <c r="L56" i="3"/>
  <c r="K56" i="3"/>
  <c r="G56" i="3"/>
  <c r="F56" i="3"/>
  <c r="N55" i="3"/>
  <c r="O55" i="3" s="1"/>
  <c r="M55" i="3"/>
  <c r="L55" i="3"/>
  <c r="K55" i="3"/>
  <c r="G55" i="3"/>
  <c r="P55" i="3" s="1"/>
  <c r="F55" i="3"/>
  <c r="N54" i="3"/>
  <c r="M54" i="3"/>
  <c r="L54" i="3"/>
  <c r="K54" i="3"/>
  <c r="G54" i="3"/>
  <c r="F54" i="3"/>
  <c r="L53" i="3"/>
  <c r="P53" i="3" s="1"/>
  <c r="G53" i="3"/>
  <c r="F53" i="3"/>
  <c r="D53" i="3"/>
  <c r="N52" i="3"/>
  <c r="M52" i="3"/>
  <c r="L52" i="3"/>
  <c r="K52" i="3"/>
  <c r="G52" i="3"/>
  <c r="F52" i="3"/>
  <c r="D52" i="3"/>
  <c r="N51" i="3"/>
  <c r="M51" i="3"/>
  <c r="L51" i="3"/>
  <c r="K51" i="3"/>
  <c r="G51" i="3"/>
  <c r="F51" i="3"/>
  <c r="D51" i="3"/>
  <c r="N50" i="3"/>
  <c r="M50" i="3"/>
  <c r="L50" i="3"/>
  <c r="P50" i="3" s="1"/>
  <c r="K50" i="3"/>
  <c r="G50" i="3"/>
  <c r="F50" i="3"/>
  <c r="O49" i="3"/>
  <c r="N49" i="3"/>
  <c r="M49" i="3"/>
  <c r="L49" i="3"/>
  <c r="K49" i="3"/>
  <c r="G49" i="3"/>
  <c r="F49" i="3"/>
  <c r="N48" i="3"/>
  <c r="M48" i="3"/>
  <c r="L48" i="3"/>
  <c r="K48" i="3"/>
  <c r="G48" i="3"/>
  <c r="F48" i="3"/>
  <c r="D48" i="3"/>
  <c r="N47" i="3"/>
  <c r="M47" i="3"/>
  <c r="L47" i="3"/>
  <c r="K47" i="3"/>
  <c r="G47" i="3"/>
  <c r="F47" i="3"/>
  <c r="D47" i="3"/>
  <c r="N46" i="3"/>
  <c r="M46" i="3"/>
  <c r="O46" i="3" s="1"/>
  <c r="L46" i="3"/>
  <c r="K46" i="3"/>
  <c r="G46" i="3"/>
  <c r="F46" i="3"/>
  <c r="N45" i="3"/>
  <c r="O45" i="3" s="1"/>
  <c r="M45" i="3"/>
  <c r="L45" i="3"/>
  <c r="K45" i="3"/>
  <c r="G45" i="3"/>
  <c r="F45" i="3"/>
  <c r="N44" i="3"/>
  <c r="O44" i="3" s="1"/>
  <c r="M44" i="3"/>
  <c r="L44" i="3"/>
  <c r="K44" i="3"/>
  <c r="G44" i="3"/>
  <c r="F44" i="3"/>
  <c r="N43" i="3"/>
  <c r="O43" i="3" s="1"/>
  <c r="M43" i="3"/>
  <c r="L43" i="3"/>
  <c r="K43" i="3"/>
  <c r="G43" i="3"/>
  <c r="F43" i="3"/>
  <c r="N42" i="3"/>
  <c r="M42" i="3"/>
  <c r="L42" i="3"/>
  <c r="P42" i="3" s="1"/>
  <c r="K42" i="3"/>
  <c r="G42" i="3"/>
  <c r="F42" i="3"/>
  <c r="N41" i="3"/>
  <c r="O41" i="3" s="1"/>
  <c r="M41" i="3"/>
  <c r="L41" i="3"/>
  <c r="K41" i="3"/>
  <c r="G41" i="3"/>
  <c r="F41" i="3"/>
  <c r="O40" i="3"/>
  <c r="L40" i="3"/>
  <c r="P40" i="3" s="1"/>
  <c r="N39" i="3"/>
  <c r="M39" i="3"/>
  <c r="L39" i="3"/>
  <c r="K39" i="3"/>
  <c r="G39" i="3"/>
  <c r="F39" i="3"/>
  <c r="D39" i="3"/>
  <c r="N38" i="3"/>
  <c r="O38" i="3" s="1"/>
  <c r="M38" i="3"/>
  <c r="L38" i="3"/>
  <c r="K38" i="3"/>
  <c r="G38" i="3"/>
  <c r="F38" i="3"/>
  <c r="N37" i="3"/>
  <c r="M37" i="3"/>
  <c r="O37" i="3" s="1"/>
  <c r="L37" i="3"/>
  <c r="K37" i="3"/>
  <c r="G37" i="3"/>
  <c r="P37" i="3" s="1"/>
  <c r="F37" i="3"/>
  <c r="N36" i="3"/>
  <c r="M36" i="3"/>
  <c r="L36" i="3"/>
  <c r="K36" i="3"/>
  <c r="G36" i="3"/>
  <c r="P36" i="3" s="1"/>
  <c r="F36" i="3"/>
  <c r="N35" i="3"/>
  <c r="M35" i="3"/>
  <c r="O35" i="3" s="1"/>
  <c r="L35" i="3"/>
  <c r="K35" i="3"/>
  <c r="G35" i="3"/>
  <c r="F35" i="3"/>
  <c r="M34" i="3"/>
  <c r="O34" i="3" s="1"/>
  <c r="L34" i="3"/>
  <c r="K34" i="3"/>
  <c r="G34" i="3"/>
  <c r="F34" i="3"/>
  <c r="M33" i="3"/>
  <c r="O33" i="3" s="1"/>
  <c r="L33" i="3"/>
  <c r="P33" i="3" s="1"/>
  <c r="K33" i="3"/>
  <c r="G33" i="3"/>
  <c r="F33" i="3"/>
  <c r="O32" i="3"/>
  <c r="M32" i="3"/>
  <c r="L32" i="3"/>
  <c r="K32" i="3"/>
  <c r="G32" i="3"/>
  <c r="F32" i="3"/>
  <c r="M31" i="3"/>
  <c r="O31" i="3" s="1"/>
  <c r="L31" i="3"/>
  <c r="P31" i="3" s="1"/>
  <c r="K31" i="3"/>
  <c r="G31" i="3"/>
  <c r="F31" i="3"/>
  <c r="M30" i="3"/>
  <c r="O30" i="3" s="1"/>
  <c r="L30" i="3"/>
  <c r="K30" i="3"/>
  <c r="G30" i="3"/>
  <c r="F30" i="3"/>
  <c r="M29" i="3"/>
  <c r="O29" i="3" s="1"/>
  <c r="L29" i="3"/>
  <c r="K29" i="3"/>
  <c r="G29" i="3"/>
  <c r="F29" i="3"/>
  <c r="M28" i="3"/>
  <c r="O28" i="3" s="1"/>
  <c r="L28" i="3"/>
  <c r="K28" i="3"/>
  <c r="G28" i="3"/>
  <c r="F28" i="3"/>
  <c r="P27" i="3"/>
  <c r="O27" i="3"/>
  <c r="M26" i="3"/>
  <c r="O26" i="3" s="1"/>
  <c r="L26" i="3"/>
  <c r="K26" i="3"/>
  <c r="G26" i="3"/>
  <c r="F26" i="3"/>
  <c r="M25" i="3"/>
  <c r="O25" i="3" s="1"/>
  <c r="L25" i="3"/>
  <c r="P25" i="3" s="1"/>
  <c r="K25" i="3"/>
  <c r="G25" i="3"/>
  <c r="F25" i="3"/>
  <c r="P24" i="3"/>
  <c r="M24" i="3"/>
  <c r="O24" i="3" s="1"/>
  <c r="L24" i="3"/>
  <c r="K24" i="3"/>
  <c r="G24" i="3"/>
  <c r="F24" i="3"/>
  <c r="N23" i="3"/>
  <c r="M23" i="3"/>
  <c r="L23" i="3"/>
  <c r="K23" i="3"/>
  <c r="G23" i="3"/>
  <c r="F23" i="3"/>
  <c r="P22" i="3"/>
  <c r="O22" i="3"/>
  <c r="N21" i="3"/>
  <c r="M21" i="3"/>
  <c r="L21" i="3"/>
  <c r="K21" i="3"/>
  <c r="G21" i="3"/>
  <c r="F21" i="3"/>
  <c r="N20" i="3"/>
  <c r="O20" i="3" s="1"/>
  <c r="M20" i="3"/>
  <c r="L20" i="3"/>
  <c r="K20" i="3"/>
  <c r="G20" i="3"/>
  <c r="F20" i="3"/>
  <c r="O19" i="3"/>
  <c r="L19" i="3"/>
  <c r="P19" i="3" s="1"/>
  <c r="N18" i="3"/>
  <c r="O18" i="3" s="1"/>
  <c r="M18" i="3"/>
  <c r="L18" i="3"/>
  <c r="K18" i="3"/>
  <c r="G18" i="3"/>
  <c r="F18" i="3"/>
  <c r="N17" i="3"/>
  <c r="M17" i="3"/>
  <c r="L17" i="3"/>
  <c r="P17" i="3" s="1"/>
  <c r="K17" i="3"/>
  <c r="G17" i="3"/>
  <c r="F17" i="3"/>
  <c r="N16" i="3"/>
  <c r="O16" i="3" s="1"/>
  <c r="M16" i="3"/>
  <c r="L16" i="3"/>
  <c r="K16" i="3"/>
  <c r="G16" i="3"/>
  <c r="F16" i="3"/>
  <c r="N15" i="3"/>
  <c r="M15" i="3"/>
  <c r="L15" i="3"/>
  <c r="P15" i="3" s="1"/>
  <c r="K15" i="3"/>
  <c r="G15" i="3"/>
  <c r="F15" i="3"/>
  <c r="N14" i="3"/>
  <c r="O14" i="3" s="1"/>
  <c r="M14" i="3"/>
  <c r="L14" i="3"/>
  <c r="K14" i="3"/>
  <c r="G14" i="3"/>
  <c r="F14" i="3"/>
  <c r="O13" i="3"/>
  <c r="L13" i="3"/>
  <c r="P13" i="3" s="1"/>
  <c r="O12" i="3"/>
  <c r="L12" i="3"/>
  <c r="P12" i="3" s="1"/>
  <c r="O11" i="3"/>
  <c r="L11" i="3"/>
  <c r="P11" i="3" s="1"/>
  <c r="N10" i="3"/>
  <c r="M10" i="3"/>
  <c r="O10" i="3" s="1"/>
  <c r="L10" i="3"/>
  <c r="K10" i="3"/>
  <c r="G10" i="3"/>
  <c r="F10" i="3"/>
  <c r="N9" i="3"/>
  <c r="M9" i="3"/>
  <c r="L9" i="3"/>
  <c r="K9" i="3"/>
  <c r="G9" i="3"/>
  <c r="F9" i="3"/>
  <c r="N8" i="3"/>
  <c r="M8" i="3"/>
  <c r="O8" i="3" s="1"/>
  <c r="L8" i="3"/>
  <c r="P8" i="3" s="1"/>
  <c r="K8" i="3"/>
  <c r="I8" i="3"/>
  <c r="G8" i="3"/>
  <c r="F8" i="3"/>
  <c r="N7" i="3"/>
  <c r="O7" i="3" s="1"/>
  <c r="M7" i="3"/>
  <c r="L7" i="3"/>
  <c r="K7" i="3"/>
  <c r="G7" i="3"/>
  <c r="F7" i="3"/>
  <c r="N6" i="3"/>
  <c r="M6" i="3"/>
  <c r="L6" i="3"/>
  <c r="K6" i="3"/>
  <c r="G6" i="3"/>
  <c r="F6" i="3"/>
  <c r="P5" i="3"/>
  <c r="O5" i="3"/>
  <c r="O4" i="3"/>
  <c r="L4" i="3"/>
  <c r="P4" i="3" s="1"/>
  <c r="K4" i="3"/>
  <c r="O175" i="2"/>
  <c r="M175" i="2"/>
  <c r="O174" i="2"/>
  <c r="M174" i="2"/>
  <c r="O173" i="2"/>
  <c r="M173" i="2"/>
  <c r="O172" i="2"/>
  <c r="O171" i="2"/>
  <c r="M171" i="2"/>
  <c r="O170" i="2"/>
  <c r="M170" i="2"/>
  <c r="O169" i="2"/>
  <c r="M169" i="2"/>
  <c r="O168" i="2"/>
  <c r="M168" i="2"/>
  <c r="O167" i="2"/>
  <c r="M167" i="2"/>
  <c r="O166" i="2"/>
  <c r="M166" i="2"/>
  <c r="O165" i="2"/>
  <c r="M165" i="2"/>
  <c r="O164" i="2"/>
  <c r="M164" i="2"/>
  <c r="O163" i="2"/>
  <c r="M163" i="2"/>
  <c r="O162" i="2"/>
  <c r="M162" i="2"/>
  <c r="O161" i="2"/>
  <c r="M161" i="2"/>
  <c r="O160" i="2"/>
  <c r="M160" i="2"/>
  <c r="O159" i="2"/>
  <c r="M159" i="2"/>
  <c r="O158" i="2"/>
  <c r="M158" i="2"/>
  <c r="O157" i="2"/>
  <c r="M157" i="2"/>
  <c r="O156" i="2"/>
  <c r="M156" i="2"/>
  <c r="O155" i="2"/>
  <c r="M155" i="2"/>
  <c r="N154" i="2"/>
  <c r="L154" i="2"/>
  <c r="M154" i="2" s="1"/>
  <c r="K154" i="2"/>
  <c r="J154" i="2"/>
  <c r="G154" i="2"/>
  <c r="O154" i="2" s="1"/>
  <c r="F154" i="2"/>
  <c r="N153" i="2"/>
  <c r="L153" i="2"/>
  <c r="M153" i="2" s="1"/>
  <c r="K153" i="2"/>
  <c r="J153" i="2"/>
  <c r="G153" i="2"/>
  <c r="F153" i="2"/>
  <c r="N152" i="2"/>
  <c r="M152" i="2" s="1"/>
  <c r="L152" i="2"/>
  <c r="K152" i="2"/>
  <c r="J152" i="2"/>
  <c r="G152" i="2"/>
  <c r="F152" i="2"/>
  <c r="N151" i="2"/>
  <c r="M151" i="2"/>
  <c r="L151" i="2"/>
  <c r="K151" i="2"/>
  <c r="J151" i="2"/>
  <c r="G151" i="2"/>
  <c r="O151" i="2" s="1"/>
  <c r="F151" i="2"/>
  <c r="N150" i="2"/>
  <c r="M150" i="2" s="1"/>
  <c r="L150" i="2"/>
  <c r="K150" i="2"/>
  <c r="J150" i="2"/>
  <c r="G150" i="2"/>
  <c r="O150" i="2" s="1"/>
  <c r="F150" i="2"/>
  <c r="N149" i="2"/>
  <c r="M149" i="2"/>
  <c r="L149" i="2"/>
  <c r="K149" i="2"/>
  <c r="J149" i="2"/>
  <c r="G149" i="2"/>
  <c r="F149" i="2"/>
  <c r="N148" i="2"/>
  <c r="M148" i="2" s="1"/>
  <c r="L148" i="2"/>
  <c r="K148" i="2"/>
  <c r="J148" i="2"/>
  <c r="G148" i="2"/>
  <c r="F148" i="2"/>
  <c r="N147" i="2"/>
  <c r="M147" i="2"/>
  <c r="L147" i="2"/>
  <c r="K147" i="2"/>
  <c r="J147" i="2"/>
  <c r="G147" i="2"/>
  <c r="O147" i="2" s="1"/>
  <c r="F147" i="2"/>
  <c r="N146" i="2"/>
  <c r="L146" i="2"/>
  <c r="M146" i="2" s="1"/>
  <c r="K146" i="2"/>
  <c r="J146" i="2"/>
  <c r="G146" i="2"/>
  <c r="O146" i="2" s="1"/>
  <c r="F146" i="2"/>
  <c r="N145" i="2"/>
  <c r="L145" i="2"/>
  <c r="M145" i="2" s="1"/>
  <c r="K145" i="2"/>
  <c r="J145" i="2"/>
  <c r="G145" i="2"/>
  <c r="F145" i="2"/>
  <c r="N144" i="2"/>
  <c r="M144" i="2" s="1"/>
  <c r="L144" i="2"/>
  <c r="K144" i="2"/>
  <c r="J144" i="2"/>
  <c r="G144" i="2"/>
  <c r="F144" i="2"/>
  <c r="N143" i="2"/>
  <c r="M143" i="2"/>
  <c r="L143" i="2"/>
  <c r="K143" i="2"/>
  <c r="J143" i="2"/>
  <c r="G143" i="2"/>
  <c r="O143" i="2" s="1"/>
  <c r="F143" i="2"/>
  <c r="N142" i="2"/>
  <c r="M142" i="2" s="1"/>
  <c r="L142" i="2"/>
  <c r="K142" i="2"/>
  <c r="J142" i="2"/>
  <c r="G142" i="2"/>
  <c r="O142" i="2" s="1"/>
  <c r="F142" i="2"/>
  <c r="N141" i="2"/>
  <c r="M141" i="2"/>
  <c r="L141" i="2"/>
  <c r="K141" i="2"/>
  <c r="J141" i="2"/>
  <c r="G141" i="2"/>
  <c r="F141" i="2"/>
  <c r="N140" i="2"/>
  <c r="M140" i="2" s="1"/>
  <c r="L140" i="2"/>
  <c r="K140" i="2"/>
  <c r="J140" i="2"/>
  <c r="G140" i="2"/>
  <c r="O140" i="2" s="1"/>
  <c r="F140" i="2"/>
  <c r="N139" i="2"/>
  <c r="M139" i="2"/>
  <c r="L139" i="2"/>
  <c r="K139" i="2"/>
  <c r="J139" i="2"/>
  <c r="G139" i="2"/>
  <c r="O139" i="2" s="1"/>
  <c r="F139" i="2"/>
  <c r="N138" i="2"/>
  <c r="L138" i="2"/>
  <c r="M138" i="2" s="1"/>
  <c r="K138" i="2"/>
  <c r="J138" i="2"/>
  <c r="G138" i="2"/>
  <c r="F138" i="2"/>
  <c r="N137" i="2"/>
  <c r="L137" i="2"/>
  <c r="M137" i="2" s="1"/>
  <c r="K137" i="2"/>
  <c r="J137" i="2"/>
  <c r="G137" i="2"/>
  <c r="F137" i="2"/>
  <c r="N136" i="2"/>
  <c r="M136" i="2" s="1"/>
  <c r="L136" i="2"/>
  <c r="K136" i="2"/>
  <c r="J136" i="2"/>
  <c r="G136" i="2"/>
  <c r="F136" i="2"/>
  <c r="N135" i="2"/>
  <c r="M135" i="2"/>
  <c r="L135" i="2"/>
  <c r="K135" i="2"/>
  <c r="J135" i="2"/>
  <c r="G135" i="2"/>
  <c r="O135" i="2" s="1"/>
  <c r="F135" i="2"/>
  <c r="N134" i="2"/>
  <c r="M134" i="2" s="1"/>
  <c r="L134" i="2"/>
  <c r="K134" i="2"/>
  <c r="J134" i="2"/>
  <c r="G134" i="2"/>
  <c r="O134" i="2" s="1"/>
  <c r="F134" i="2"/>
  <c r="N133" i="2"/>
  <c r="M133" i="2"/>
  <c r="L133" i="2"/>
  <c r="K133" i="2"/>
  <c r="J133" i="2"/>
  <c r="G133" i="2"/>
  <c r="F133" i="2"/>
  <c r="N132" i="2"/>
  <c r="M132" i="2" s="1"/>
  <c r="L132" i="2"/>
  <c r="K132" i="2"/>
  <c r="J132" i="2"/>
  <c r="G132" i="2"/>
  <c r="O132" i="2" s="1"/>
  <c r="F132" i="2"/>
  <c r="N131" i="2"/>
  <c r="M131" i="2"/>
  <c r="L131" i="2"/>
  <c r="K131" i="2"/>
  <c r="J131" i="2"/>
  <c r="G131" i="2"/>
  <c r="O131" i="2" s="1"/>
  <c r="F131" i="2"/>
  <c r="N130" i="2"/>
  <c r="L130" i="2"/>
  <c r="M130" i="2" s="1"/>
  <c r="K130" i="2"/>
  <c r="J130" i="2"/>
  <c r="G130" i="2"/>
  <c r="F130" i="2"/>
  <c r="N129" i="2"/>
  <c r="L129" i="2"/>
  <c r="M129" i="2" s="1"/>
  <c r="K129" i="2"/>
  <c r="J129" i="2"/>
  <c r="G129" i="2"/>
  <c r="F129" i="2"/>
  <c r="N128" i="2"/>
  <c r="M128" i="2" s="1"/>
  <c r="L128" i="2"/>
  <c r="K128" i="2"/>
  <c r="J128" i="2"/>
  <c r="G128" i="2"/>
  <c r="F128" i="2"/>
  <c r="N127" i="2"/>
  <c r="M127" i="2"/>
  <c r="L127" i="2"/>
  <c r="K127" i="2"/>
  <c r="J127" i="2"/>
  <c r="G127" i="2"/>
  <c r="O127" i="2" s="1"/>
  <c r="F127" i="2"/>
  <c r="N126" i="2"/>
  <c r="M126" i="2" s="1"/>
  <c r="L126" i="2"/>
  <c r="K126" i="2"/>
  <c r="J126" i="2"/>
  <c r="G126" i="2"/>
  <c r="O126" i="2" s="1"/>
  <c r="F126" i="2"/>
  <c r="N125" i="2"/>
  <c r="M125" i="2"/>
  <c r="L125" i="2"/>
  <c r="K125" i="2"/>
  <c r="J125" i="2"/>
  <c r="G125" i="2"/>
  <c r="F125" i="2"/>
  <c r="N124" i="2"/>
  <c r="M124" i="2" s="1"/>
  <c r="L124" i="2"/>
  <c r="K124" i="2"/>
  <c r="J124" i="2"/>
  <c r="G124" i="2"/>
  <c r="O124" i="2" s="1"/>
  <c r="F124" i="2"/>
  <c r="N123" i="2"/>
  <c r="M123" i="2"/>
  <c r="L123" i="2"/>
  <c r="K123" i="2"/>
  <c r="J123" i="2"/>
  <c r="G123" i="2"/>
  <c r="O123" i="2" s="1"/>
  <c r="F123" i="2"/>
  <c r="N122" i="2"/>
  <c r="L122" i="2"/>
  <c r="M122" i="2" s="1"/>
  <c r="K122" i="2"/>
  <c r="J122" i="2"/>
  <c r="G122" i="2"/>
  <c r="F122" i="2"/>
  <c r="N121" i="2"/>
  <c r="L121" i="2"/>
  <c r="M121" i="2" s="1"/>
  <c r="K121" i="2"/>
  <c r="J121" i="2"/>
  <c r="G121" i="2"/>
  <c r="F121" i="2"/>
  <c r="N120" i="2"/>
  <c r="M120" i="2" s="1"/>
  <c r="L120" i="2"/>
  <c r="K120" i="2"/>
  <c r="J120" i="2"/>
  <c r="G120" i="2"/>
  <c r="F120" i="2"/>
  <c r="N119" i="2"/>
  <c r="M119" i="2"/>
  <c r="L119" i="2"/>
  <c r="K119" i="2"/>
  <c r="J119" i="2"/>
  <c r="G119" i="2"/>
  <c r="O119" i="2" s="1"/>
  <c r="F119" i="2"/>
  <c r="N118" i="2"/>
  <c r="M118" i="2" s="1"/>
  <c r="L118" i="2"/>
  <c r="K118" i="2"/>
  <c r="J118" i="2"/>
  <c r="G118" i="2"/>
  <c r="O118" i="2" s="1"/>
  <c r="F118" i="2"/>
  <c r="N117" i="2"/>
  <c r="M117" i="2"/>
  <c r="L117" i="2"/>
  <c r="K117" i="2"/>
  <c r="J117" i="2"/>
  <c r="G117" i="2"/>
  <c r="F117" i="2"/>
  <c r="N116" i="2"/>
  <c r="M116" i="2" s="1"/>
  <c r="L116" i="2"/>
  <c r="K116" i="2"/>
  <c r="J116" i="2"/>
  <c r="G116" i="2"/>
  <c r="O116" i="2" s="1"/>
  <c r="F116" i="2"/>
  <c r="N115" i="2"/>
  <c r="M115" i="2"/>
  <c r="L115" i="2"/>
  <c r="K115" i="2"/>
  <c r="J115" i="2"/>
  <c r="G115" i="2"/>
  <c r="O115" i="2" s="1"/>
  <c r="F115" i="2"/>
  <c r="N114" i="2"/>
  <c r="L114" i="2"/>
  <c r="M114" i="2" s="1"/>
  <c r="K114" i="2"/>
  <c r="J114" i="2"/>
  <c r="G114" i="2"/>
  <c r="F114" i="2"/>
  <c r="N113" i="2"/>
  <c r="L113" i="2"/>
  <c r="M113" i="2" s="1"/>
  <c r="K113" i="2"/>
  <c r="J113" i="2"/>
  <c r="G113" i="2"/>
  <c r="F113" i="2"/>
  <c r="N112" i="2"/>
  <c r="M112" i="2" s="1"/>
  <c r="L112" i="2"/>
  <c r="K112" i="2"/>
  <c r="J112" i="2"/>
  <c r="G112" i="2"/>
  <c r="F112" i="2"/>
  <c r="N111" i="2"/>
  <c r="M111" i="2"/>
  <c r="L111" i="2"/>
  <c r="K111" i="2"/>
  <c r="J111" i="2"/>
  <c r="G111" i="2"/>
  <c r="O111" i="2" s="1"/>
  <c r="F111" i="2"/>
  <c r="N110" i="2"/>
  <c r="M110" i="2" s="1"/>
  <c r="L110" i="2"/>
  <c r="K110" i="2"/>
  <c r="J110" i="2"/>
  <c r="G110" i="2"/>
  <c r="O110" i="2" s="1"/>
  <c r="F110" i="2"/>
  <c r="N109" i="2"/>
  <c r="M109" i="2"/>
  <c r="L109" i="2"/>
  <c r="K109" i="2"/>
  <c r="J109" i="2"/>
  <c r="G109" i="2"/>
  <c r="F109" i="2"/>
  <c r="N108" i="2"/>
  <c r="M108" i="2" s="1"/>
  <c r="L108" i="2"/>
  <c r="K108" i="2"/>
  <c r="J108" i="2"/>
  <c r="G108" i="2"/>
  <c r="O108" i="2" s="1"/>
  <c r="F108" i="2"/>
  <c r="N107" i="2"/>
  <c r="M107" i="2"/>
  <c r="L107" i="2"/>
  <c r="K107" i="2"/>
  <c r="J107" i="2"/>
  <c r="G107" i="2"/>
  <c r="O107" i="2" s="1"/>
  <c r="F107" i="2"/>
  <c r="N106" i="2"/>
  <c r="L106" i="2"/>
  <c r="M106" i="2" s="1"/>
  <c r="K106" i="2"/>
  <c r="J106" i="2"/>
  <c r="G106" i="2"/>
  <c r="F106" i="2"/>
  <c r="N105" i="2"/>
  <c r="L105" i="2"/>
  <c r="M105" i="2" s="1"/>
  <c r="K105" i="2"/>
  <c r="J105" i="2"/>
  <c r="G105" i="2"/>
  <c r="F105" i="2"/>
  <c r="N104" i="2"/>
  <c r="M104" i="2" s="1"/>
  <c r="L104" i="2"/>
  <c r="K104" i="2"/>
  <c r="J104" i="2"/>
  <c r="G104" i="2"/>
  <c r="F104" i="2"/>
  <c r="K103" i="2"/>
  <c r="G103" i="2"/>
  <c r="O103" i="2" s="1"/>
  <c r="N102" i="2"/>
  <c r="L102" i="2"/>
  <c r="M102" i="2" s="1"/>
  <c r="K102" i="2"/>
  <c r="O102" i="2" s="1"/>
  <c r="J102" i="2"/>
  <c r="G102" i="2"/>
  <c r="F102" i="2"/>
  <c r="N101" i="2"/>
  <c r="L101" i="2"/>
  <c r="M101" i="2" s="1"/>
  <c r="K101" i="2"/>
  <c r="J101" i="2"/>
  <c r="G101" i="2"/>
  <c r="F101" i="2"/>
  <c r="N100" i="2"/>
  <c r="L100" i="2"/>
  <c r="M100" i="2" s="1"/>
  <c r="K100" i="2"/>
  <c r="J100" i="2"/>
  <c r="G100" i="2"/>
  <c r="F100" i="2"/>
  <c r="N99" i="2"/>
  <c r="L99" i="2"/>
  <c r="M99" i="2" s="1"/>
  <c r="K99" i="2"/>
  <c r="O99" i="2" s="1"/>
  <c r="J99" i="2"/>
  <c r="G99" i="2"/>
  <c r="F99" i="2"/>
  <c r="N98" i="2"/>
  <c r="L98" i="2"/>
  <c r="M98" i="2" s="1"/>
  <c r="K98" i="2"/>
  <c r="O98" i="2" s="1"/>
  <c r="J98" i="2"/>
  <c r="G98" i="2"/>
  <c r="F98" i="2"/>
  <c r="N97" i="2"/>
  <c r="L97" i="2"/>
  <c r="M97" i="2" s="1"/>
  <c r="K97" i="2"/>
  <c r="J97" i="2"/>
  <c r="G97" i="2"/>
  <c r="F97" i="2"/>
  <c r="N96" i="2"/>
  <c r="L96" i="2"/>
  <c r="M96" i="2" s="1"/>
  <c r="K96" i="2"/>
  <c r="J96" i="2"/>
  <c r="G96" i="2"/>
  <c r="F96" i="2"/>
  <c r="N95" i="2"/>
  <c r="L95" i="2"/>
  <c r="M95" i="2" s="1"/>
  <c r="K95" i="2"/>
  <c r="O95" i="2" s="1"/>
  <c r="J95" i="2"/>
  <c r="G95" i="2"/>
  <c r="F95" i="2"/>
  <c r="N94" i="2"/>
  <c r="L94" i="2"/>
  <c r="M94" i="2" s="1"/>
  <c r="K94" i="2"/>
  <c r="O94" i="2" s="1"/>
  <c r="J94" i="2"/>
  <c r="G94" i="2"/>
  <c r="F94" i="2"/>
  <c r="N93" i="2"/>
  <c r="L93" i="2"/>
  <c r="M93" i="2" s="1"/>
  <c r="K93" i="2"/>
  <c r="J93" i="2"/>
  <c r="G93" i="2"/>
  <c r="F93" i="2"/>
  <c r="N92" i="2"/>
  <c r="L92" i="2"/>
  <c r="M92" i="2" s="1"/>
  <c r="K92" i="2"/>
  <c r="J92" i="2"/>
  <c r="G92" i="2"/>
  <c r="F92" i="2"/>
  <c r="N91" i="2"/>
  <c r="L91" i="2"/>
  <c r="M91" i="2" s="1"/>
  <c r="K91" i="2"/>
  <c r="O91" i="2" s="1"/>
  <c r="J91" i="2"/>
  <c r="G91" i="2"/>
  <c r="F91" i="2"/>
  <c r="N90" i="2"/>
  <c r="L90" i="2"/>
  <c r="M90" i="2" s="1"/>
  <c r="K90" i="2"/>
  <c r="O90" i="2" s="1"/>
  <c r="J90" i="2"/>
  <c r="G90" i="2"/>
  <c r="F90" i="2"/>
  <c r="N89" i="2"/>
  <c r="L89" i="2"/>
  <c r="M89" i="2" s="1"/>
  <c r="K89" i="2"/>
  <c r="J89" i="2"/>
  <c r="G89" i="2"/>
  <c r="F89" i="2"/>
  <c r="N88" i="2"/>
  <c r="L88" i="2"/>
  <c r="M88" i="2" s="1"/>
  <c r="K88" i="2"/>
  <c r="J88" i="2"/>
  <c r="G88" i="2"/>
  <c r="F88" i="2"/>
  <c r="N87" i="2"/>
  <c r="L87" i="2"/>
  <c r="M87" i="2" s="1"/>
  <c r="K87" i="2"/>
  <c r="O87" i="2" s="1"/>
  <c r="J87" i="2"/>
  <c r="G87" i="2"/>
  <c r="F87" i="2"/>
  <c r="N86" i="2"/>
  <c r="L86" i="2"/>
  <c r="M86" i="2" s="1"/>
  <c r="K86" i="2"/>
  <c r="O86" i="2" s="1"/>
  <c r="J86" i="2"/>
  <c r="G86" i="2"/>
  <c r="F86" i="2"/>
  <c r="N85" i="2"/>
  <c r="L85" i="2"/>
  <c r="M85" i="2" s="1"/>
  <c r="K85" i="2"/>
  <c r="J85" i="2"/>
  <c r="G85" i="2"/>
  <c r="F85" i="2"/>
  <c r="L84" i="2"/>
  <c r="K84" i="2"/>
  <c r="I84" i="2"/>
  <c r="J84" i="2" s="1"/>
  <c r="G84" i="2"/>
  <c r="O84" i="2" s="1"/>
  <c r="F84" i="2"/>
  <c r="N83" i="2"/>
  <c r="L83" i="2"/>
  <c r="M83" i="2" s="1"/>
  <c r="K83" i="2"/>
  <c r="J83" i="2"/>
  <c r="G83" i="2"/>
  <c r="F83" i="2"/>
  <c r="N82" i="2"/>
  <c r="L82" i="2"/>
  <c r="K82" i="2"/>
  <c r="J82" i="2"/>
  <c r="G82" i="2"/>
  <c r="O82" i="2" s="1"/>
  <c r="F82" i="2"/>
  <c r="N81" i="2"/>
  <c r="L81" i="2"/>
  <c r="K81" i="2"/>
  <c r="J81" i="2"/>
  <c r="G81" i="2"/>
  <c r="F81" i="2"/>
  <c r="N80" i="2"/>
  <c r="L80" i="2"/>
  <c r="K80" i="2"/>
  <c r="J80" i="2"/>
  <c r="G80" i="2"/>
  <c r="O80" i="2" s="1"/>
  <c r="F80" i="2"/>
  <c r="N79" i="2"/>
  <c r="L79" i="2"/>
  <c r="M79" i="2" s="1"/>
  <c r="K79" i="2"/>
  <c r="J79" i="2"/>
  <c r="G79" i="2"/>
  <c r="F79" i="2"/>
  <c r="N78" i="2"/>
  <c r="L78" i="2"/>
  <c r="K78" i="2"/>
  <c r="J78" i="2"/>
  <c r="G78" i="2"/>
  <c r="O78" i="2" s="1"/>
  <c r="F78" i="2"/>
  <c r="N77" i="2"/>
  <c r="L77" i="2"/>
  <c r="K77" i="2"/>
  <c r="J77" i="2"/>
  <c r="G77" i="2"/>
  <c r="F77" i="2"/>
  <c r="N76" i="2"/>
  <c r="L76" i="2"/>
  <c r="K76" i="2"/>
  <c r="J76" i="2"/>
  <c r="G76" i="2"/>
  <c r="O76" i="2" s="1"/>
  <c r="F76" i="2"/>
  <c r="N75" i="2"/>
  <c r="L75" i="2"/>
  <c r="M75" i="2" s="1"/>
  <c r="K75" i="2"/>
  <c r="J75" i="2"/>
  <c r="G75" i="2"/>
  <c r="F75" i="2"/>
  <c r="N74" i="2"/>
  <c r="L74" i="2"/>
  <c r="K74" i="2"/>
  <c r="J74" i="2"/>
  <c r="G74" i="2"/>
  <c r="O74" i="2" s="1"/>
  <c r="F74" i="2"/>
  <c r="N73" i="2"/>
  <c r="L73" i="2"/>
  <c r="K73" i="2"/>
  <c r="J73" i="2"/>
  <c r="G73" i="2"/>
  <c r="F73" i="2"/>
  <c r="N72" i="2"/>
  <c r="L72" i="2"/>
  <c r="K72" i="2"/>
  <c r="J72" i="2"/>
  <c r="G72" i="2"/>
  <c r="O72" i="2" s="1"/>
  <c r="F72" i="2"/>
  <c r="N71" i="2"/>
  <c r="L71" i="2"/>
  <c r="M71" i="2" s="1"/>
  <c r="K71" i="2"/>
  <c r="J71" i="2"/>
  <c r="G71" i="2"/>
  <c r="F71" i="2"/>
  <c r="N70" i="2"/>
  <c r="L70" i="2"/>
  <c r="K70" i="2"/>
  <c r="J70" i="2"/>
  <c r="G70" i="2"/>
  <c r="O70" i="2" s="1"/>
  <c r="F70" i="2"/>
  <c r="N69" i="2"/>
  <c r="L69" i="2"/>
  <c r="K69" i="2"/>
  <c r="J69" i="2"/>
  <c r="G69" i="2"/>
  <c r="F69" i="2"/>
  <c r="N68" i="2"/>
  <c r="L68" i="2"/>
  <c r="K68" i="2"/>
  <c r="J68" i="2"/>
  <c r="G68" i="2"/>
  <c r="O68" i="2" s="1"/>
  <c r="F68" i="2"/>
  <c r="N67" i="2"/>
  <c r="L67" i="2"/>
  <c r="M67" i="2" s="1"/>
  <c r="K67" i="2"/>
  <c r="J67" i="2"/>
  <c r="G67" i="2"/>
  <c r="F67" i="2"/>
  <c r="N66" i="2"/>
  <c r="L66" i="2"/>
  <c r="K66" i="2"/>
  <c r="J66" i="2"/>
  <c r="G66" i="2"/>
  <c r="O66" i="2" s="1"/>
  <c r="F66" i="2"/>
  <c r="N65" i="2"/>
  <c r="L65" i="2"/>
  <c r="K65" i="2"/>
  <c r="J65" i="2"/>
  <c r="G65" i="2"/>
  <c r="F65" i="2"/>
  <c r="N64" i="2"/>
  <c r="L64" i="2"/>
  <c r="K64" i="2"/>
  <c r="J64" i="2"/>
  <c r="G64" i="2"/>
  <c r="O64" i="2" s="1"/>
  <c r="F64" i="2"/>
  <c r="N63" i="2"/>
  <c r="L63" i="2"/>
  <c r="M63" i="2" s="1"/>
  <c r="K63" i="2"/>
  <c r="J63" i="2"/>
  <c r="G63" i="2"/>
  <c r="F63" i="2"/>
  <c r="N62" i="2"/>
  <c r="L62" i="2"/>
  <c r="K62" i="2"/>
  <c r="J62" i="2"/>
  <c r="G62" i="2"/>
  <c r="O62" i="2" s="1"/>
  <c r="F62" i="2"/>
  <c r="N61" i="2"/>
  <c r="L61" i="2"/>
  <c r="K61" i="2"/>
  <c r="J61" i="2"/>
  <c r="G61" i="2"/>
  <c r="F61" i="2"/>
  <c r="N60" i="2"/>
  <c r="L60" i="2"/>
  <c r="K60" i="2"/>
  <c r="J60" i="2"/>
  <c r="G60" i="2"/>
  <c r="O60" i="2" s="1"/>
  <c r="F60" i="2"/>
  <c r="N59" i="2"/>
  <c r="L59" i="2"/>
  <c r="M59" i="2" s="1"/>
  <c r="K59" i="2"/>
  <c r="J59" i="2"/>
  <c r="G59" i="2"/>
  <c r="F59" i="2"/>
  <c r="N58" i="2"/>
  <c r="L58" i="2"/>
  <c r="K58" i="2"/>
  <c r="J58" i="2"/>
  <c r="G58" i="2"/>
  <c r="O58" i="2" s="1"/>
  <c r="F58" i="2"/>
  <c r="N57" i="2"/>
  <c r="L57" i="2"/>
  <c r="K57" i="2"/>
  <c r="J57" i="2"/>
  <c r="G57" i="2"/>
  <c r="F57" i="2"/>
  <c r="N56" i="2"/>
  <c r="L56" i="2"/>
  <c r="K56" i="2"/>
  <c r="J56" i="2"/>
  <c r="G56" i="2"/>
  <c r="O56" i="2" s="1"/>
  <c r="F56" i="2"/>
  <c r="N55" i="2"/>
  <c r="K55" i="2"/>
  <c r="G55" i="2"/>
  <c r="O55" i="2" s="1"/>
  <c r="N54" i="2"/>
  <c r="K54" i="2"/>
  <c r="G54" i="2"/>
  <c r="N53" i="2"/>
  <c r="L53" i="2"/>
  <c r="K53" i="2"/>
  <c r="J53" i="2"/>
  <c r="G53" i="2"/>
  <c r="O53" i="2" s="1"/>
  <c r="F53" i="2"/>
  <c r="N52" i="2"/>
  <c r="L52" i="2"/>
  <c r="K52" i="2"/>
  <c r="J52" i="2"/>
  <c r="G52" i="2"/>
  <c r="F52" i="2"/>
  <c r="N51" i="2"/>
  <c r="L51" i="2"/>
  <c r="K51" i="2"/>
  <c r="J51" i="2"/>
  <c r="G51" i="2"/>
  <c r="O51" i="2" s="1"/>
  <c r="F51" i="2"/>
  <c r="N50" i="2"/>
  <c r="L50" i="2"/>
  <c r="M50" i="2" s="1"/>
  <c r="K50" i="2"/>
  <c r="J50" i="2"/>
  <c r="G50" i="2"/>
  <c r="F50" i="2"/>
  <c r="N49" i="2"/>
  <c r="L49" i="2"/>
  <c r="K49" i="2"/>
  <c r="J49" i="2"/>
  <c r="G49" i="2"/>
  <c r="O49" i="2" s="1"/>
  <c r="F49" i="2"/>
  <c r="N48" i="2"/>
  <c r="L48" i="2"/>
  <c r="K48" i="2"/>
  <c r="J48" i="2"/>
  <c r="G48" i="2"/>
  <c r="F48" i="2"/>
  <c r="N47" i="2"/>
  <c r="L47" i="2"/>
  <c r="K47" i="2"/>
  <c r="J47" i="2"/>
  <c r="G47" i="2"/>
  <c r="O47" i="2" s="1"/>
  <c r="F47" i="2"/>
  <c r="N46" i="2"/>
  <c r="L46" i="2"/>
  <c r="M46" i="2" s="1"/>
  <c r="K46" i="2"/>
  <c r="J46" i="2"/>
  <c r="G46" i="2"/>
  <c r="F46" i="2"/>
  <c r="N45" i="2"/>
  <c r="L45" i="2"/>
  <c r="K45" i="2"/>
  <c r="J45" i="2"/>
  <c r="G45" i="2"/>
  <c r="O45" i="2" s="1"/>
  <c r="F45" i="2"/>
  <c r="N44" i="2"/>
  <c r="L44" i="2"/>
  <c r="K44" i="2"/>
  <c r="J44" i="2"/>
  <c r="G44" i="2"/>
  <c r="F44" i="2"/>
  <c r="N43" i="2"/>
  <c r="L43" i="2"/>
  <c r="K43" i="2"/>
  <c r="J43" i="2"/>
  <c r="G43" i="2"/>
  <c r="O43" i="2" s="1"/>
  <c r="F43" i="2"/>
  <c r="N42" i="2"/>
  <c r="L42" i="2"/>
  <c r="M42" i="2" s="1"/>
  <c r="K42" i="2"/>
  <c r="J42" i="2"/>
  <c r="G42" i="2"/>
  <c r="F42" i="2"/>
  <c r="N41" i="2"/>
  <c r="L41" i="2"/>
  <c r="K41" i="2"/>
  <c r="J41" i="2"/>
  <c r="G41" i="2"/>
  <c r="O41" i="2" s="1"/>
  <c r="F41" i="2"/>
  <c r="N40" i="2"/>
  <c r="L40" i="2"/>
  <c r="K40" i="2"/>
  <c r="J40" i="2"/>
  <c r="G40" i="2"/>
  <c r="F40" i="2"/>
  <c r="N39" i="2"/>
  <c r="L39" i="2"/>
  <c r="K39" i="2"/>
  <c r="J39" i="2"/>
  <c r="G39" i="2"/>
  <c r="O39" i="2" s="1"/>
  <c r="F39" i="2"/>
  <c r="N38" i="2"/>
  <c r="L38" i="2"/>
  <c r="M38" i="2" s="1"/>
  <c r="K38" i="2"/>
  <c r="J38" i="2"/>
  <c r="G38" i="2"/>
  <c r="F38" i="2"/>
  <c r="N37" i="2"/>
  <c r="L37" i="2"/>
  <c r="K37" i="2"/>
  <c r="J37" i="2"/>
  <c r="G37" i="2"/>
  <c r="O37" i="2" s="1"/>
  <c r="F37" i="2"/>
  <c r="N36" i="2"/>
  <c r="L36" i="2"/>
  <c r="K36" i="2"/>
  <c r="J36" i="2"/>
  <c r="G36" i="2"/>
  <c r="F36" i="2"/>
  <c r="N35" i="2"/>
  <c r="L35" i="2"/>
  <c r="K35" i="2"/>
  <c r="J35" i="2"/>
  <c r="G35" i="2"/>
  <c r="O35" i="2" s="1"/>
  <c r="F35" i="2"/>
  <c r="N34" i="2"/>
  <c r="K34" i="2"/>
  <c r="G34" i="2"/>
  <c r="O34" i="2" s="1"/>
  <c r="F34" i="2"/>
  <c r="N33" i="2"/>
  <c r="K33" i="2"/>
  <c r="G33" i="2"/>
  <c r="F33" i="2"/>
  <c r="O32" i="2"/>
  <c r="N32" i="2"/>
  <c r="L32" i="2"/>
  <c r="K32" i="2"/>
  <c r="J32" i="2"/>
  <c r="G32" i="2"/>
  <c r="F32" i="2"/>
  <c r="N31" i="2"/>
  <c r="L31" i="2"/>
  <c r="K31" i="2"/>
  <c r="J31" i="2"/>
  <c r="G31" i="2"/>
  <c r="O31" i="2" s="1"/>
  <c r="F31" i="2"/>
  <c r="L30" i="2"/>
  <c r="K30" i="2"/>
  <c r="J30" i="2"/>
  <c r="E30" i="2"/>
  <c r="G30" i="2" s="1"/>
  <c r="O30" i="2" s="1"/>
  <c r="L29" i="2"/>
  <c r="K29" i="2"/>
  <c r="J29" i="2"/>
  <c r="E29" i="2"/>
  <c r="N29" i="2" s="1"/>
  <c r="M29" i="2" s="1"/>
  <c r="L28" i="2"/>
  <c r="K28" i="2"/>
  <c r="J28" i="2"/>
  <c r="E28" i="2"/>
  <c r="G28" i="2" s="1"/>
  <c r="O28" i="2" s="1"/>
  <c r="L27" i="2"/>
  <c r="K27" i="2"/>
  <c r="J27" i="2"/>
  <c r="E27" i="2"/>
  <c r="F27" i="2" s="1"/>
  <c r="L26" i="2"/>
  <c r="K26" i="2"/>
  <c r="J26" i="2"/>
  <c r="E26" i="2"/>
  <c r="G26" i="2" s="1"/>
  <c r="L25" i="2"/>
  <c r="K25" i="2"/>
  <c r="J25" i="2"/>
  <c r="F25" i="2"/>
  <c r="E25" i="2"/>
  <c r="G25" i="2" s="1"/>
  <c r="M24" i="2"/>
  <c r="M23" i="2"/>
  <c r="M22" i="2"/>
  <c r="M21" i="2"/>
  <c r="M20" i="2"/>
  <c r="M19" i="2"/>
  <c r="M18" i="2"/>
  <c r="M17" i="2"/>
  <c r="M16" i="2"/>
  <c r="M15" i="2"/>
  <c r="M14" i="2"/>
  <c r="M13" i="2"/>
  <c r="M12" i="2"/>
  <c r="K12" i="2"/>
  <c r="M11" i="2"/>
  <c r="M10" i="2"/>
  <c r="M9" i="2"/>
  <c r="M8" i="2"/>
  <c r="M7" i="2"/>
  <c r="M6" i="2"/>
  <c r="M5" i="2"/>
  <c r="F5" i="2"/>
  <c r="V170" i="1"/>
  <c r="Y170" i="1"/>
  <c r="AA168" i="1"/>
  <c r="AA167" i="1"/>
  <c r="AA166" i="1"/>
  <c r="AA165" i="1"/>
  <c r="AA164" i="1"/>
  <c r="AA163" i="1"/>
  <c r="AA162" i="1"/>
  <c r="AA161" i="1"/>
  <c r="AA160" i="1"/>
  <c r="AA159" i="1"/>
  <c r="AA158" i="1"/>
  <c r="AA157" i="1"/>
  <c r="AA156" i="1"/>
  <c r="AA155" i="1"/>
  <c r="AA154" i="1"/>
  <c r="AA153" i="1"/>
  <c r="AB152" i="1"/>
  <c r="AA152" i="1" s="1"/>
  <c r="Z152" i="1"/>
  <c r="W152" i="1"/>
  <c r="AB151" i="1"/>
  <c r="AA151" i="1" s="1"/>
  <c r="Z151" i="1"/>
  <c r="W151" i="1"/>
  <c r="AB150" i="1"/>
  <c r="AA150" i="1" s="1"/>
  <c r="Z150" i="1"/>
  <c r="W150" i="1"/>
  <c r="AB149" i="1"/>
  <c r="AA149" i="1" s="1"/>
  <c r="Z149" i="1"/>
  <c r="W149" i="1"/>
  <c r="AB148" i="1"/>
  <c r="AA148" i="1" s="1"/>
  <c r="Z148" i="1"/>
  <c r="W148" i="1"/>
  <c r="AB147" i="1"/>
  <c r="AA147" i="1" s="1"/>
  <c r="W147" i="1"/>
  <c r="AB146" i="1"/>
  <c r="AA146" i="1" s="1"/>
  <c r="Z146" i="1"/>
  <c r="W146" i="1"/>
  <c r="AB145" i="1"/>
  <c r="AA145" i="1" s="1"/>
  <c r="W145" i="1"/>
  <c r="AB144" i="1"/>
  <c r="AA144" i="1" s="1"/>
  <c r="Z144" i="1"/>
  <c r="W144" i="1"/>
  <c r="AB143" i="1"/>
  <c r="AA143" i="1"/>
  <c r="Z143" i="1"/>
  <c r="W143" i="1"/>
  <c r="AB142" i="1"/>
  <c r="AA142" i="1" s="1"/>
  <c r="Z142" i="1"/>
  <c r="W142" i="1"/>
  <c r="AB141" i="1"/>
  <c r="AA141" i="1"/>
  <c r="Z141" i="1"/>
  <c r="W141" i="1"/>
  <c r="AB140" i="1"/>
  <c r="AA140" i="1" s="1"/>
  <c r="Z140" i="1"/>
  <c r="W140" i="1"/>
  <c r="AB139" i="1"/>
  <c r="AA139" i="1" s="1"/>
  <c r="Z139" i="1"/>
  <c r="W139" i="1"/>
  <c r="AB138" i="1"/>
  <c r="AA138" i="1" s="1"/>
  <c r="Z138" i="1"/>
  <c r="W138" i="1"/>
  <c r="AB137" i="1"/>
  <c r="AA137" i="1"/>
  <c r="Z137" i="1"/>
  <c r="W137" i="1"/>
  <c r="AB136" i="1"/>
  <c r="AA136" i="1" s="1"/>
  <c r="Z136" i="1"/>
  <c r="W136" i="1"/>
  <c r="AB135" i="1"/>
  <c r="AA135" i="1" s="1"/>
  <c r="Z135" i="1"/>
  <c r="W135" i="1"/>
  <c r="AB134" i="1"/>
  <c r="AA134" i="1" s="1"/>
  <c r="Z134" i="1"/>
  <c r="W134" i="1"/>
  <c r="AB133" i="1"/>
  <c r="AA133" i="1"/>
  <c r="Z133" i="1"/>
  <c r="W133" i="1"/>
  <c r="AB132" i="1"/>
  <c r="AA132" i="1" s="1"/>
  <c r="Z132" i="1"/>
  <c r="W132" i="1"/>
  <c r="AB131" i="1"/>
  <c r="AA131" i="1" s="1"/>
  <c r="Z131" i="1"/>
  <c r="W131" i="1"/>
  <c r="AB130" i="1"/>
  <c r="AA130" i="1" s="1"/>
  <c r="Z130" i="1"/>
  <c r="W130" i="1"/>
  <c r="AB129" i="1"/>
  <c r="AA129" i="1"/>
  <c r="Z129" i="1"/>
  <c r="W129" i="1"/>
  <c r="AB128" i="1"/>
  <c r="AA128" i="1" s="1"/>
  <c r="Z128" i="1"/>
  <c r="W128" i="1"/>
  <c r="AB127" i="1"/>
  <c r="AA127" i="1"/>
  <c r="Z127" i="1"/>
  <c r="W127" i="1"/>
  <c r="AB126" i="1"/>
  <c r="AA126" i="1" s="1"/>
  <c r="Z126" i="1"/>
  <c r="W126" i="1"/>
  <c r="AB125" i="1"/>
  <c r="AA125" i="1"/>
  <c r="Z125" i="1"/>
  <c r="W125" i="1"/>
  <c r="AB124" i="1"/>
  <c r="AA124" i="1" s="1"/>
  <c r="Z124" i="1"/>
  <c r="W124" i="1"/>
  <c r="AB123" i="1"/>
  <c r="AA123" i="1" s="1"/>
  <c r="Z123" i="1"/>
  <c r="W123" i="1"/>
  <c r="AB122" i="1"/>
  <c r="AA122" i="1" s="1"/>
  <c r="Z122" i="1"/>
  <c r="W122" i="1"/>
  <c r="AB121" i="1"/>
  <c r="AA121" i="1"/>
  <c r="Z121" i="1"/>
  <c r="W121" i="1"/>
  <c r="AB120" i="1"/>
  <c r="AA120" i="1" s="1"/>
  <c r="Z120" i="1"/>
  <c r="W120" i="1"/>
  <c r="AB119" i="1"/>
  <c r="AA119" i="1" s="1"/>
  <c r="Z119" i="1"/>
  <c r="W119" i="1"/>
  <c r="AB118" i="1"/>
  <c r="AA118" i="1" s="1"/>
  <c r="Z118" i="1"/>
  <c r="W118" i="1"/>
  <c r="AB117" i="1"/>
  <c r="AA117" i="1"/>
  <c r="Z117" i="1"/>
  <c r="W117" i="1"/>
  <c r="AB116" i="1"/>
  <c r="AA116" i="1" s="1"/>
  <c r="Z116" i="1"/>
  <c r="W116" i="1"/>
  <c r="AB115" i="1"/>
  <c r="AA115" i="1" s="1"/>
  <c r="Z115" i="1"/>
  <c r="W115" i="1"/>
  <c r="AB114" i="1"/>
  <c r="AA114" i="1" s="1"/>
  <c r="Z114" i="1"/>
  <c r="W114" i="1"/>
  <c r="AB113" i="1"/>
  <c r="AA113" i="1"/>
  <c r="Z113" i="1"/>
  <c r="W113" i="1"/>
  <c r="AB112" i="1"/>
  <c r="AA112" i="1" s="1"/>
  <c r="Z112" i="1"/>
  <c r="W112" i="1"/>
  <c r="AB111" i="1"/>
  <c r="AA111" i="1"/>
  <c r="Z111" i="1"/>
  <c r="W111" i="1"/>
  <c r="AB110" i="1"/>
  <c r="AA110" i="1" s="1"/>
  <c r="Z110" i="1"/>
  <c r="W110" i="1"/>
  <c r="AB109" i="1"/>
  <c r="AA109" i="1"/>
  <c r="Z109" i="1"/>
  <c r="W109" i="1"/>
  <c r="AB108" i="1"/>
  <c r="AA108" i="1" s="1"/>
  <c r="Z108" i="1"/>
  <c r="W108" i="1"/>
  <c r="AB107" i="1"/>
  <c r="AA107" i="1" s="1"/>
  <c r="Z107" i="1"/>
  <c r="W107" i="1"/>
  <c r="AB106" i="1"/>
  <c r="AA106" i="1" s="1"/>
  <c r="Z106" i="1"/>
  <c r="W106" i="1"/>
  <c r="AB105" i="1"/>
  <c r="AA105" i="1"/>
  <c r="Z105" i="1"/>
  <c r="W105" i="1"/>
  <c r="AB104" i="1"/>
  <c r="AA104" i="1" s="1"/>
  <c r="Z104" i="1"/>
  <c r="W104" i="1"/>
  <c r="AB103" i="1"/>
  <c r="AA103" i="1" s="1"/>
  <c r="Z103" i="1"/>
  <c r="W103" i="1"/>
  <c r="AB102" i="1"/>
  <c r="AA102" i="1" s="1"/>
  <c r="Z102" i="1"/>
  <c r="W102" i="1"/>
  <c r="AB101" i="1"/>
  <c r="AA101" i="1"/>
  <c r="Z101" i="1"/>
  <c r="W101" i="1"/>
  <c r="AB100" i="1"/>
  <c r="AA100" i="1" s="1"/>
  <c r="Z100" i="1"/>
  <c r="W100" i="1"/>
  <c r="AB99" i="1"/>
  <c r="AA99" i="1" s="1"/>
  <c r="Z99" i="1"/>
  <c r="W99" i="1"/>
  <c r="AB98" i="1"/>
  <c r="AA98" i="1" s="1"/>
  <c r="Z98" i="1"/>
  <c r="W98" i="1"/>
  <c r="AB97" i="1"/>
  <c r="AA97" i="1"/>
  <c r="Z97" i="1"/>
  <c r="W97" i="1"/>
  <c r="AB96" i="1"/>
  <c r="AA96" i="1" s="1"/>
  <c r="Z96" i="1"/>
  <c r="W96" i="1"/>
  <c r="AB91" i="1"/>
  <c r="AA91" i="1"/>
  <c r="Z91" i="1"/>
  <c r="W91" i="1"/>
  <c r="AB90" i="1"/>
  <c r="AA90" i="1" s="1"/>
  <c r="Z90" i="1"/>
  <c r="W90" i="1"/>
  <c r="AB89" i="1"/>
  <c r="AA89" i="1" s="1"/>
  <c r="Z89" i="1"/>
  <c r="W89" i="1"/>
  <c r="AB88" i="1"/>
  <c r="AA88" i="1" s="1"/>
  <c r="Z88" i="1"/>
  <c r="W88" i="1"/>
  <c r="AB87" i="1"/>
  <c r="AA87" i="1" s="1"/>
  <c r="Z87" i="1"/>
  <c r="W87" i="1"/>
  <c r="AB86" i="1"/>
  <c r="AA86" i="1" s="1"/>
  <c r="Z86" i="1"/>
  <c r="W86" i="1"/>
  <c r="AB85" i="1"/>
  <c r="AA85" i="1"/>
  <c r="Z85" i="1"/>
  <c r="W85" i="1"/>
  <c r="AB84" i="1"/>
  <c r="AA84" i="1" s="1"/>
  <c r="Z84" i="1"/>
  <c r="W84" i="1"/>
  <c r="AB83" i="1"/>
  <c r="AA83" i="1" s="1"/>
  <c r="Z83" i="1"/>
  <c r="W83" i="1"/>
  <c r="AB82" i="1"/>
  <c r="AA82" i="1" s="1"/>
  <c r="Z82" i="1"/>
  <c r="W82" i="1"/>
  <c r="AB81" i="1"/>
  <c r="AA81" i="1"/>
  <c r="Z81" i="1"/>
  <c r="W81" i="1"/>
  <c r="AB80" i="1"/>
  <c r="AA80" i="1" s="1"/>
  <c r="Z80" i="1"/>
  <c r="W80" i="1"/>
  <c r="AB79" i="1"/>
  <c r="AA79" i="1" s="1"/>
  <c r="Z79" i="1"/>
  <c r="W79" i="1"/>
  <c r="AB78" i="1"/>
  <c r="AA78" i="1" s="1"/>
  <c r="Z78" i="1"/>
  <c r="W78" i="1"/>
  <c r="AB77" i="1"/>
  <c r="AA77" i="1"/>
  <c r="Z77" i="1"/>
  <c r="W77" i="1"/>
  <c r="AB76" i="1"/>
  <c r="AA76" i="1" s="1"/>
  <c r="Z76" i="1"/>
  <c r="W76" i="1"/>
  <c r="AB75" i="1"/>
  <c r="AA75" i="1"/>
  <c r="Z75" i="1"/>
  <c r="W75" i="1"/>
  <c r="AB74" i="1"/>
  <c r="AA74" i="1" s="1"/>
  <c r="Z74" i="1"/>
  <c r="W74" i="1"/>
  <c r="AB73" i="1"/>
  <c r="AA73" i="1" s="1"/>
  <c r="Z73" i="1"/>
  <c r="W73" i="1"/>
  <c r="AB72" i="1"/>
  <c r="AA72" i="1" s="1"/>
  <c r="Z72" i="1"/>
  <c r="W72" i="1"/>
  <c r="AB71" i="1"/>
  <c r="AA71" i="1" s="1"/>
  <c r="Z71" i="1"/>
  <c r="W71" i="1"/>
  <c r="AB70" i="1"/>
  <c r="AA70" i="1" s="1"/>
  <c r="Z70" i="1"/>
  <c r="W70" i="1"/>
  <c r="AB69" i="1"/>
  <c r="AA69" i="1"/>
  <c r="Z69" i="1"/>
  <c r="W69" i="1"/>
  <c r="AB68" i="1"/>
  <c r="AA68" i="1" s="1"/>
  <c r="Z68" i="1"/>
  <c r="W68" i="1"/>
  <c r="AB67" i="1"/>
  <c r="AA67" i="1" s="1"/>
  <c r="Z67" i="1"/>
  <c r="W67" i="1"/>
  <c r="AB66" i="1"/>
  <c r="AA66" i="1" s="1"/>
  <c r="Z66" i="1"/>
  <c r="W66" i="1"/>
  <c r="AB65" i="1"/>
  <c r="AA65" i="1"/>
  <c r="Z65" i="1"/>
  <c r="W65" i="1"/>
  <c r="AB64" i="1"/>
  <c r="AA64" i="1" s="1"/>
  <c r="Z64" i="1"/>
  <c r="W64" i="1"/>
  <c r="AB63" i="1"/>
  <c r="AA63" i="1" s="1"/>
  <c r="Z63" i="1"/>
  <c r="W63" i="1"/>
  <c r="AB62" i="1"/>
  <c r="AA62" i="1" s="1"/>
  <c r="Z62" i="1"/>
  <c r="W62" i="1"/>
  <c r="AB61" i="1"/>
  <c r="AA61" i="1"/>
  <c r="Z61" i="1"/>
  <c r="W61" i="1"/>
  <c r="AB60" i="1"/>
  <c r="AA60" i="1" s="1"/>
  <c r="Z60" i="1"/>
  <c r="W60" i="1"/>
  <c r="AB59" i="1"/>
  <c r="AA59" i="1"/>
  <c r="Z59" i="1"/>
  <c r="W59" i="1"/>
  <c r="AB58" i="1"/>
  <c r="AA58" i="1" s="1"/>
  <c r="Z58" i="1"/>
  <c r="W58" i="1"/>
  <c r="AB57" i="1"/>
  <c r="AA57" i="1" s="1"/>
  <c r="Z57" i="1"/>
  <c r="W57" i="1"/>
  <c r="AB56" i="1"/>
  <c r="AA56" i="1" s="1"/>
  <c r="Z56" i="1"/>
  <c r="W56" i="1"/>
  <c r="AB55" i="1"/>
  <c r="AA55" i="1" s="1"/>
  <c r="Z55" i="1"/>
  <c r="W55" i="1"/>
  <c r="AB54" i="1"/>
  <c r="AA54" i="1" s="1"/>
  <c r="Z54" i="1"/>
  <c r="W54" i="1"/>
  <c r="AB53" i="1"/>
  <c r="AA53" i="1"/>
  <c r="Z53" i="1"/>
  <c r="W53" i="1"/>
  <c r="AB52" i="1"/>
  <c r="AA52" i="1" s="1"/>
  <c r="Z52" i="1"/>
  <c r="W52" i="1"/>
  <c r="AB51" i="1"/>
  <c r="AA51" i="1" s="1"/>
  <c r="Z51" i="1"/>
  <c r="W51" i="1"/>
  <c r="AB50" i="1"/>
  <c r="AA50" i="1" s="1"/>
  <c r="Z50" i="1"/>
  <c r="W50" i="1"/>
  <c r="AB49" i="1"/>
  <c r="AA49" i="1"/>
  <c r="Z49" i="1"/>
  <c r="W49" i="1"/>
  <c r="AB48" i="1"/>
  <c r="AA48" i="1" s="1"/>
  <c r="Z48" i="1"/>
  <c r="W48" i="1"/>
  <c r="AB47" i="1"/>
  <c r="AA47" i="1" s="1"/>
  <c r="Z47" i="1"/>
  <c r="W47" i="1"/>
  <c r="AB46" i="1"/>
  <c r="AA46" i="1" s="1"/>
  <c r="Z46" i="1"/>
  <c r="W46" i="1"/>
  <c r="AB45" i="1"/>
  <c r="AA45" i="1"/>
  <c r="Z45" i="1"/>
  <c r="W45" i="1"/>
  <c r="AB44" i="1"/>
  <c r="AA44" i="1" s="1"/>
  <c r="Z44" i="1"/>
  <c r="W44" i="1"/>
  <c r="AB43" i="1"/>
  <c r="AA43" i="1"/>
  <c r="Z43" i="1"/>
  <c r="W43" i="1"/>
  <c r="AB42" i="1"/>
  <c r="AA42" i="1" s="1"/>
  <c r="Z42" i="1"/>
  <c r="W42" i="1"/>
  <c r="AB41" i="1"/>
  <c r="AA41" i="1" s="1"/>
  <c r="Z41" i="1"/>
  <c r="W41" i="1"/>
  <c r="AB40" i="1"/>
  <c r="AA40" i="1" s="1"/>
  <c r="Z40" i="1"/>
  <c r="W40" i="1"/>
  <c r="AB39" i="1"/>
  <c r="AA39" i="1" s="1"/>
  <c r="Z39" i="1"/>
  <c r="W39" i="1"/>
  <c r="AB38" i="1"/>
  <c r="AA38" i="1" s="1"/>
  <c r="Z38" i="1"/>
  <c r="W38" i="1"/>
  <c r="AB37" i="1"/>
  <c r="AA37" i="1"/>
  <c r="Z37" i="1"/>
  <c r="AB36" i="1"/>
  <c r="AA36" i="1" s="1"/>
  <c r="Z36" i="1"/>
  <c r="W36" i="1"/>
  <c r="AB35" i="1"/>
  <c r="AA35" i="1"/>
  <c r="Z35" i="1"/>
  <c r="W35" i="1"/>
  <c r="AB34" i="1"/>
  <c r="AA34" i="1" s="1"/>
  <c r="Z34" i="1"/>
  <c r="W34" i="1"/>
  <c r="AB33" i="1"/>
  <c r="AA33" i="1" s="1"/>
  <c r="Z33" i="1"/>
  <c r="W33" i="1"/>
  <c r="AB32" i="1"/>
  <c r="AA32" i="1" s="1"/>
  <c r="Z32" i="1"/>
  <c r="W32" i="1"/>
  <c r="AB31" i="1"/>
  <c r="AA31" i="1"/>
  <c r="Z31" i="1"/>
  <c r="W31" i="1"/>
  <c r="AB30" i="1"/>
  <c r="AA30" i="1" s="1"/>
  <c r="Z30" i="1"/>
  <c r="W30" i="1"/>
  <c r="AB29" i="1"/>
  <c r="AA29" i="1"/>
  <c r="Z29" i="1"/>
  <c r="W29" i="1"/>
  <c r="AB28" i="1"/>
  <c r="AA28" i="1" s="1"/>
  <c r="Z28" i="1"/>
  <c r="W28" i="1"/>
  <c r="AB27" i="1"/>
  <c r="AA27" i="1" s="1"/>
  <c r="Z27" i="1"/>
  <c r="W27" i="1"/>
  <c r="AB26" i="1"/>
  <c r="AA26" i="1" s="1"/>
  <c r="Z26" i="1"/>
  <c r="W26" i="1"/>
  <c r="AB25" i="1"/>
  <c r="AA25" i="1" s="1"/>
  <c r="Z25" i="1"/>
  <c r="W25" i="1"/>
  <c r="AB24" i="1"/>
  <c r="AA24" i="1" s="1"/>
  <c r="Z24" i="1"/>
  <c r="W24" i="1"/>
  <c r="AB23" i="1"/>
  <c r="AA23" i="1"/>
  <c r="Z23" i="1"/>
  <c r="W23" i="1"/>
  <c r="AB22" i="1"/>
  <c r="AA22" i="1" s="1"/>
  <c r="Z22" i="1"/>
  <c r="W22" i="1"/>
  <c r="AB21" i="1"/>
  <c r="AA21" i="1" s="1"/>
  <c r="Z21" i="1"/>
  <c r="W21" i="1"/>
  <c r="AB20" i="1"/>
  <c r="AA20" i="1" s="1"/>
  <c r="Z20" i="1"/>
  <c r="W20" i="1"/>
  <c r="AB19" i="1"/>
  <c r="AA19" i="1"/>
  <c r="Z19" i="1"/>
  <c r="W19" i="1"/>
  <c r="AB18" i="1"/>
  <c r="AA18" i="1" s="1"/>
  <c r="Z18" i="1"/>
  <c r="W18" i="1"/>
  <c r="AB17" i="1"/>
  <c r="AA17" i="1" s="1"/>
  <c r="Z17" i="1"/>
  <c r="W17" i="1"/>
  <c r="AB16" i="1"/>
  <c r="AA16" i="1" s="1"/>
  <c r="Z16" i="1"/>
  <c r="W16" i="1"/>
  <c r="AB15" i="1"/>
  <c r="AA15" i="1"/>
  <c r="Z15" i="1"/>
  <c r="W15" i="1"/>
  <c r="AB14" i="1"/>
  <c r="AA14" i="1" s="1"/>
  <c r="Z14" i="1"/>
  <c r="W14" i="1"/>
  <c r="AB13" i="1"/>
  <c r="AA13" i="1"/>
  <c r="Z13" i="1"/>
  <c r="W13" i="1"/>
  <c r="AB12" i="1"/>
  <c r="AA12" i="1" s="1"/>
  <c r="Z12" i="1"/>
  <c r="W12" i="1"/>
  <c r="AB11" i="1"/>
  <c r="AA11" i="1" s="1"/>
  <c r="Z11" i="1"/>
  <c r="W11" i="1"/>
  <c r="AB10" i="1"/>
  <c r="AA10" i="1" s="1"/>
  <c r="Z10" i="1"/>
  <c r="W10" i="1"/>
  <c r="AB9" i="1"/>
  <c r="AA9" i="1" s="1"/>
  <c r="Z9" i="1"/>
  <c r="W9" i="1"/>
  <c r="AB8" i="1"/>
  <c r="AA8" i="1" s="1"/>
  <c r="Z8" i="1"/>
  <c r="W8" i="1"/>
  <c r="AB7" i="1"/>
  <c r="AA7" i="1"/>
  <c r="Z7" i="1"/>
  <c r="W7" i="1"/>
  <c r="AB6" i="1"/>
  <c r="AA6" i="1" s="1"/>
  <c r="Z6" i="1"/>
  <c r="W6" i="1"/>
  <c r="AB5" i="1"/>
  <c r="AA5" i="1" s="1"/>
  <c r="Z5" i="1"/>
  <c r="W5" i="1"/>
  <c r="M5" i="1"/>
  <c r="M168" i="1"/>
  <c r="J168" i="1"/>
  <c r="M167" i="1"/>
  <c r="J167" i="1"/>
  <c r="M166" i="1"/>
  <c r="J166" i="1"/>
  <c r="M165" i="1"/>
  <c r="J165" i="1"/>
  <c r="M164" i="1"/>
  <c r="J164" i="1"/>
  <c r="M163" i="1"/>
  <c r="J163" i="1"/>
  <c r="M162" i="1"/>
  <c r="J162" i="1"/>
  <c r="M161" i="1"/>
  <c r="J161" i="1"/>
  <c r="M160" i="1"/>
  <c r="J160" i="1"/>
  <c r="M159" i="1"/>
  <c r="J159" i="1"/>
  <c r="M158" i="1"/>
  <c r="J158" i="1"/>
  <c r="M157" i="1"/>
  <c r="J157" i="1"/>
  <c r="M156" i="1"/>
  <c r="J156" i="1"/>
  <c r="M155" i="1"/>
  <c r="J155" i="1"/>
  <c r="M154" i="1"/>
  <c r="J154" i="1"/>
  <c r="M153" i="1"/>
  <c r="J153" i="1"/>
  <c r="M152" i="1"/>
  <c r="K152" i="1"/>
  <c r="J152" i="1"/>
  <c r="I152" i="1"/>
  <c r="F152" i="1"/>
  <c r="M151" i="1"/>
  <c r="K151" i="1"/>
  <c r="J151" i="1" s="1"/>
  <c r="I151" i="1"/>
  <c r="F151" i="1"/>
  <c r="M150" i="1"/>
  <c r="K150" i="1"/>
  <c r="J150" i="1"/>
  <c r="I150" i="1"/>
  <c r="F150" i="1"/>
  <c r="M149" i="1"/>
  <c r="K149" i="1"/>
  <c r="J149" i="1" s="1"/>
  <c r="I149" i="1"/>
  <c r="F149" i="1"/>
  <c r="M148" i="1"/>
  <c r="K148" i="1"/>
  <c r="J148" i="1" s="1"/>
  <c r="I148" i="1"/>
  <c r="F148" i="1"/>
  <c r="M147" i="1"/>
  <c r="K147" i="1"/>
  <c r="J147" i="1" s="1"/>
  <c r="I147" i="1"/>
  <c r="F147" i="1"/>
  <c r="M146" i="1"/>
  <c r="K146" i="1"/>
  <c r="J146" i="1" s="1"/>
  <c r="I146" i="1"/>
  <c r="F146" i="1"/>
  <c r="M145" i="1"/>
  <c r="K145" i="1"/>
  <c r="J145" i="1" s="1"/>
  <c r="I145" i="1"/>
  <c r="F145" i="1"/>
  <c r="M144" i="1"/>
  <c r="K144" i="1"/>
  <c r="J144" i="1"/>
  <c r="I144" i="1"/>
  <c r="F144" i="1"/>
  <c r="M143" i="1"/>
  <c r="K143" i="1"/>
  <c r="J143" i="1" s="1"/>
  <c r="I143" i="1"/>
  <c r="F143" i="1"/>
  <c r="M142" i="1"/>
  <c r="K142" i="1"/>
  <c r="J142" i="1"/>
  <c r="I142" i="1"/>
  <c r="F142" i="1"/>
  <c r="M141" i="1"/>
  <c r="K141" i="1"/>
  <c r="J141" i="1"/>
  <c r="I141" i="1"/>
  <c r="F141" i="1"/>
  <c r="M140" i="1"/>
  <c r="K140" i="1"/>
  <c r="J140" i="1" s="1"/>
  <c r="I140" i="1"/>
  <c r="F140" i="1"/>
  <c r="M139" i="1"/>
  <c r="K139" i="1"/>
  <c r="J139" i="1" s="1"/>
  <c r="I139" i="1"/>
  <c r="F139" i="1"/>
  <c r="M138" i="1"/>
  <c r="K138" i="1"/>
  <c r="J138" i="1" s="1"/>
  <c r="I138" i="1"/>
  <c r="F138" i="1"/>
  <c r="M137" i="1"/>
  <c r="K137" i="1"/>
  <c r="J137" i="1" s="1"/>
  <c r="I137" i="1"/>
  <c r="F137" i="1"/>
  <c r="M136" i="1"/>
  <c r="K136" i="1"/>
  <c r="J136" i="1"/>
  <c r="I136" i="1"/>
  <c r="F136" i="1"/>
  <c r="M135" i="1"/>
  <c r="K135" i="1"/>
  <c r="J135" i="1" s="1"/>
  <c r="I135" i="1"/>
  <c r="F135" i="1"/>
  <c r="M134" i="1"/>
  <c r="K134" i="1"/>
  <c r="J134" i="1"/>
  <c r="I134" i="1"/>
  <c r="F134" i="1"/>
  <c r="M133" i="1"/>
  <c r="K133" i="1"/>
  <c r="J133" i="1" s="1"/>
  <c r="I133" i="1"/>
  <c r="F133" i="1"/>
  <c r="M132" i="1"/>
  <c r="K132" i="1"/>
  <c r="J132" i="1" s="1"/>
  <c r="I132" i="1"/>
  <c r="F132" i="1"/>
  <c r="M131" i="1"/>
  <c r="K131" i="1"/>
  <c r="J131" i="1" s="1"/>
  <c r="I131" i="1"/>
  <c r="F131" i="1"/>
  <c r="M130" i="1"/>
  <c r="K130" i="1"/>
  <c r="J130" i="1" s="1"/>
  <c r="I130" i="1"/>
  <c r="F130" i="1"/>
  <c r="M129" i="1"/>
  <c r="K129" i="1"/>
  <c r="J129" i="1" s="1"/>
  <c r="I129" i="1"/>
  <c r="F129" i="1"/>
  <c r="M128" i="1"/>
  <c r="K128" i="1"/>
  <c r="J128" i="1"/>
  <c r="I128" i="1"/>
  <c r="F128" i="1"/>
  <c r="M127" i="1"/>
  <c r="K127" i="1"/>
  <c r="J127" i="1" s="1"/>
  <c r="I127" i="1"/>
  <c r="F127" i="1"/>
  <c r="M126" i="1"/>
  <c r="K126" i="1"/>
  <c r="J126" i="1"/>
  <c r="I126" i="1"/>
  <c r="F126" i="1"/>
  <c r="M125" i="1"/>
  <c r="K125" i="1"/>
  <c r="J125" i="1" s="1"/>
  <c r="I125" i="1"/>
  <c r="F125" i="1"/>
  <c r="M124" i="1"/>
  <c r="K124" i="1"/>
  <c r="J124" i="1" s="1"/>
  <c r="I124" i="1"/>
  <c r="F124" i="1"/>
  <c r="M123" i="1"/>
  <c r="K123" i="1"/>
  <c r="J123" i="1" s="1"/>
  <c r="I123" i="1"/>
  <c r="F123" i="1"/>
  <c r="M122" i="1"/>
  <c r="K122" i="1"/>
  <c r="J122" i="1" s="1"/>
  <c r="I122" i="1"/>
  <c r="F122" i="1"/>
  <c r="M121" i="1"/>
  <c r="K121" i="1"/>
  <c r="J121" i="1" s="1"/>
  <c r="I121" i="1"/>
  <c r="F121" i="1"/>
  <c r="M120" i="1"/>
  <c r="K120" i="1"/>
  <c r="J120" i="1" s="1"/>
  <c r="I120" i="1"/>
  <c r="F120" i="1"/>
  <c r="M119" i="1"/>
  <c r="K119" i="1"/>
  <c r="J119" i="1"/>
  <c r="I119" i="1"/>
  <c r="F119" i="1"/>
  <c r="M118" i="1"/>
  <c r="K118" i="1"/>
  <c r="J118" i="1" s="1"/>
  <c r="I118" i="1"/>
  <c r="F118" i="1"/>
  <c r="M117" i="1"/>
  <c r="K117" i="1"/>
  <c r="J117" i="1" s="1"/>
  <c r="I117" i="1"/>
  <c r="F117" i="1"/>
  <c r="M116" i="1"/>
  <c r="K116" i="1"/>
  <c r="J116" i="1" s="1"/>
  <c r="I116" i="1"/>
  <c r="F116" i="1"/>
  <c r="M115" i="1"/>
  <c r="K115" i="1"/>
  <c r="J115" i="1" s="1"/>
  <c r="I115" i="1"/>
  <c r="F115" i="1"/>
  <c r="M114" i="1"/>
  <c r="K114" i="1"/>
  <c r="J114" i="1" s="1"/>
  <c r="I114" i="1"/>
  <c r="F114" i="1"/>
  <c r="M113" i="1"/>
  <c r="K113" i="1"/>
  <c r="J113" i="1" s="1"/>
  <c r="I113" i="1"/>
  <c r="F113" i="1"/>
  <c r="M112" i="1"/>
  <c r="K112" i="1"/>
  <c r="J112" i="1"/>
  <c r="I112" i="1"/>
  <c r="F112" i="1"/>
  <c r="M111" i="1"/>
  <c r="K111" i="1"/>
  <c r="J111" i="1" s="1"/>
  <c r="I111" i="1"/>
  <c r="F111" i="1"/>
  <c r="M110" i="1"/>
  <c r="K110" i="1"/>
  <c r="J110" i="1"/>
  <c r="I110" i="1"/>
  <c r="F110" i="1"/>
  <c r="M109" i="1"/>
  <c r="K109" i="1"/>
  <c r="J109" i="1" s="1"/>
  <c r="I109" i="1"/>
  <c r="F109" i="1"/>
  <c r="M108" i="1"/>
  <c r="K108" i="1"/>
  <c r="J108" i="1" s="1"/>
  <c r="I108" i="1"/>
  <c r="F108" i="1"/>
  <c r="M107" i="1"/>
  <c r="K107" i="1"/>
  <c r="J107" i="1" s="1"/>
  <c r="I107" i="1"/>
  <c r="F107" i="1"/>
  <c r="M106" i="1"/>
  <c r="K106" i="1"/>
  <c r="J106" i="1" s="1"/>
  <c r="I106" i="1"/>
  <c r="F106" i="1"/>
  <c r="M105" i="1"/>
  <c r="K105" i="1"/>
  <c r="J105" i="1" s="1"/>
  <c r="I105" i="1"/>
  <c r="F105" i="1"/>
  <c r="M104" i="1"/>
  <c r="K104" i="1"/>
  <c r="J104" i="1"/>
  <c r="I104" i="1"/>
  <c r="F104" i="1"/>
  <c r="M103" i="1"/>
  <c r="K103" i="1"/>
  <c r="J103" i="1"/>
  <c r="I103" i="1"/>
  <c r="F103" i="1"/>
  <c r="M102" i="1"/>
  <c r="K102" i="1"/>
  <c r="J102" i="1" s="1"/>
  <c r="I102" i="1"/>
  <c r="F102" i="1"/>
  <c r="M101" i="1"/>
  <c r="K101" i="1"/>
  <c r="J101" i="1" s="1"/>
  <c r="I101" i="1"/>
  <c r="F101" i="1"/>
  <c r="M100" i="1"/>
  <c r="K100" i="1"/>
  <c r="J100" i="1" s="1"/>
  <c r="I100" i="1"/>
  <c r="F100" i="1"/>
  <c r="M99" i="1"/>
  <c r="K99" i="1"/>
  <c r="J99" i="1" s="1"/>
  <c r="I99" i="1"/>
  <c r="F99" i="1"/>
  <c r="M98" i="1"/>
  <c r="K98" i="1"/>
  <c r="J98" i="1" s="1"/>
  <c r="I98" i="1"/>
  <c r="F98" i="1"/>
  <c r="M97" i="1"/>
  <c r="K97" i="1"/>
  <c r="J97" i="1"/>
  <c r="I97" i="1"/>
  <c r="F97" i="1"/>
  <c r="M96" i="1"/>
  <c r="K96" i="1"/>
  <c r="J96" i="1" s="1"/>
  <c r="I96" i="1"/>
  <c r="F96" i="1"/>
  <c r="H95" i="1"/>
  <c r="H170" i="1" s="1"/>
  <c r="E95" i="1"/>
  <c r="H94" i="1"/>
  <c r="E94" i="1"/>
  <c r="H93" i="1"/>
  <c r="E93" i="1"/>
  <c r="H92" i="1"/>
  <c r="E92" i="1"/>
  <c r="E170" i="1" s="1"/>
  <c r="M91" i="1"/>
  <c r="K91" i="1"/>
  <c r="J91" i="1" s="1"/>
  <c r="I91" i="1"/>
  <c r="F91" i="1"/>
  <c r="M90" i="1"/>
  <c r="K90" i="1"/>
  <c r="J90" i="1" s="1"/>
  <c r="I90" i="1"/>
  <c r="F90" i="1"/>
  <c r="M89" i="1"/>
  <c r="K89" i="1"/>
  <c r="J89" i="1" s="1"/>
  <c r="I89" i="1"/>
  <c r="F89" i="1"/>
  <c r="M88" i="1"/>
  <c r="K88" i="1"/>
  <c r="J88" i="1" s="1"/>
  <c r="I88" i="1"/>
  <c r="F88" i="1"/>
  <c r="M87" i="1"/>
  <c r="K87" i="1"/>
  <c r="J87" i="1" s="1"/>
  <c r="I87" i="1"/>
  <c r="F87" i="1"/>
  <c r="M86" i="1"/>
  <c r="K86" i="1"/>
  <c r="J86" i="1" s="1"/>
  <c r="I86" i="1"/>
  <c r="F86" i="1"/>
  <c r="M85" i="1"/>
  <c r="K85" i="1"/>
  <c r="J85" i="1" s="1"/>
  <c r="I85" i="1"/>
  <c r="F85" i="1"/>
  <c r="M84" i="1"/>
  <c r="K84" i="1"/>
  <c r="J84" i="1" s="1"/>
  <c r="I84" i="1"/>
  <c r="F84" i="1"/>
  <c r="M83" i="1"/>
  <c r="K83" i="1"/>
  <c r="J83" i="1"/>
  <c r="I83" i="1"/>
  <c r="F83" i="1"/>
  <c r="M82" i="1"/>
  <c r="K82" i="1"/>
  <c r="J82" i="1" s="1"/>
  <c r="I82" i="1"/>
  <c r="F82" i="1"/>
  <c r="M81" i="1"/>
  <c r="K81" i="1"/>
  <c r="J81" i="1" s="1"/>
  <c r="I81" i="1"/>
  <c r="F81" i="1"/>
  <c r="M80" i="1"/>
  <c r="K80" i="1"/>
  <c r="J80" i="1" s="1"/>
  <c r="I80" i="1"/>
  <c r="F80" i="1"/>
  <c r="M79" i="1"/>
  <c r="K79" i="1"/>
  <c r="J79" i="1" s="1"/>
  <c r="I79" i="1"/>
  <c r="F79" i="1"/>
  <c r="M78" i="1"/>
  <c r="K78" i="1"/>
  <c r="J78" i="1" s="1"/>
  <c r="I78" i="1"/>
  <c r="F78" i="1"/>
  <c r="M77" i="1"/>
  <c r="K77" i="1"/>
  <c r="J77" i="1" s="1"/>
  <c r="I77" i="1"/>
  <c r="F77" i="1"/>
  <c r="M76" i="1"/>
  <c r="K76" i="1"/>
  <c r="J76" i="1" s="1"/>
  <c r="I76" i="1"/>
  <c r="F76" i="1"/>
  <c r="M75" i="1"/>
  <c r="K75" i="1"/>
  <c r="J75" i="1" s="1"/>
  <c r="I75" i="1"/>
  <c r="F75" i="1"/>
  <c r="M74" i="1"/>
  <c r="K74" i="1"/>
  <c r="J74" i="1" s="1"/>
  <c r="I74" i="1"/>
  <c r="F74" i="1"/>
  <c r="M73" i="1"/>
  <c r="K73" i="1"/>
  <c r="J73" i="1"/>
  <c r="I73" i="1"/>
  <c r="F73" i="1"/>
  <c r="M72" i="1"/>
  <c r="K72" i="1"/>
  <c r="J72" i="1" s="1"/>
  <c r="I72" i="1"/>
  <c r="F72" i="1"/>
  <c r="M71" i="1"/>
  <c r="K71" i="1"/>
  <c r="J71" i="1" s="1"/>
  <c r="I71" i="1"/>
  <c r="F71" i="1"/>
  <c r="M70" i="1"/>
  <c r="K70" i="1"/>
  <c r="J70" i="1" s="1"/>
  <c r="I70" i="1"/>
  <c r="F70" i="1"/>
  <c r="M69" i="1"/>
  <c r="K69" i="1"/>
  <c r="J69" i="1" s="1"/>
  <c r="I69" i="1"/>
  <c r="F69" i="1"/>
  <c r="M68" i="1"/>
  <c r="K68" i="1"/>
  <c r="J68" i="1" s="1"/>
  <c r="I68" i="1"/>
  <c r="F68" i="1"/>
  <c r="M67" i="1"/>
  <c r="K67" i="1"/>
  <c r="J67" i="1" s="1"/>
  <c r="I67" i="1"/>
  <c r="F67" i="1"/>
  <c r="M66" i="1"/>
  <c r="K66" i="1"/>
  <c r="J66" i="1" s="1"/>
  <c r="I66" i="1"/>
  <c r="F66" i="1"/>
  <c r="M65" i="1"/>
  <c r="K65" i="1"/>
  <c r="J65" i="1" s="1"/>
  <c r="I65" i="1"/>
  <c r="F65" i="1"/>
  <c r="M64" i="1"/>
  <c r="K64" i="1"/>
  <c r="J64" i="1" s="1"/>
  <c r="I64" i="1"/>
  <c r="F64" i="1"/>
  <c r="M63" i="1"/>
  <c r="K63" i="1"/>
  <c r="J63" i="1" s="1"/>
  <c r="I63" i="1"/>
  <c r="F63" i="1"/>
  <c r="M62" i="1"/>
  <c r="K62" i="1"/>
  <c r="J62" i="1" s="1"/>
  <c r="I62" i="1"/>
  <c r="F62" i="1"/>
  <c r="M61" i="1"/>
  <c r="K61" i="1"/>
  <c r="J61" i="1" s="1"/>
  <c r="I61" i="1"/>
  <c r="F61" i="1"/>
  <c r="M60" i="1"/>
  <c r="K60" i="1"/>
  <c r="J60" i="1" s="1"/>
  <c r="I60" i="1"/>
  <c r="F60" i="1"/>
  <c r="M59" i="1"/>
  <c r="K59" i="1"/>
  <c r="J59" i="1" s="1"/>
  <c r="I59" i="1"/>
  <c r="F59" i="1"/>
  <c r="M58" i="1"/>
  <c r="K58" i="1"/>
  <c r="J58" i="1" s="1"/>
  <c r="I58" i="1"/>
  <c r="F58" i="1"/>
  <c r="M57" i="1"/>
  <c r="K57" i="1"/>
  <c r="J57" i="1" s="1"/>
  <c r="I57" i="1"/>
  <c r="F57" i="1"/>
  <c r="M56" i="1"/>
  <c r="K56" i="1"/>
  <c r="J56" i="1" s="1"/>
  <c r="I56" i="1"/>
  <c r="F56" i="1"/>
  <c r="M55" i="1"/>
  <c r="K55" i="1"/>
  <c r="J55" i="1" s="1"/>
  <c r="I55" i="1"/>
  <c r="F55" i="1"/>
  <c r="K54" i="1"/>
  <c r="J54" i="1" s="1"/>
  <c r="I54" i="1"/>
  <c r="F54" i="1"/>
  <c r="K53" i="1"/>
  <c r="J53" i="1" s="1"/>
  <c r="I53" i="1"/>
  <c r="F53" i="1"/>
  <c r="M52" i="1"/>
  <c r="K52" i="1"/>
  <c r="J52" i="1" s="1"/>
  <c r="I52" i="1"/>
  <c r="F52" i="1"/>
  <c r="K51" i="1"/>
  <c r="J51" i="1" s="1"/>
  <c r="I51" i="1"/>
  <c r="F51" i="1"/>
  <c r="K50" i="1"/>
  <c r="J50" i="1" s="1"/>
  <c r="I50" i="1"/>
  <c r="F50" i="1"/>
  <c r="K49" i="1"/>
  <c r="J49" i="1"/>
  <c r="I49" i="1"/>
  <c r="F49" i="1"/>
  <c r="K48" i="1"/>
  <c r="J48" i="1" s="1"/>
  <c r="I48" i="1"/>
  <c r="F48" i="1"/>
  <c r="K47" i="1"/>
  <c r="J47" i="1" s="1"/>
  <c r="I47" i="1"/>
  <c r="F47" i="1"/>
  <c r="M46" i="1"/>
  <c r="K46" i="1"/>
  <c r="J46" i="1" s="1"/>
  <c r="I46" i="1"/>
  <c r="F46" i="1"/>
  <c r="M45" i="1"/>
  <c r="K45" i="1"/>
  <c r="J45" i="1"/>
  <c r="I45" i="1"/>
  <c r="F45" i="1"/>
  <c r="M44" i="1"/>
  <c r="K44" i="1"/>
  <c r="J44" i="1"/>
  <c r="I44" i="1"/>
  <c r="F44" i="1"/>
  <c r="M43" i="1"/>
  <c r="K43" i="1"/>
  <c r="J43" i="1" s="1"/>
  <c r="I43" i="1"/>
  <c r="F43" i="1"/>
  <c r="M42" i="1"/>
  <c r="K42" i="1"/>
  <c r="J42" i="1" s="1"/>
  <c r="I42" i="1"/>
  <c r="F42" i="1"/>
  <c r="M41" i="1"/>
  <c r="K41" i="1"/>
  <c r="J41" i="1" s="1"/>
  <c r="I41" i="1"/>
  <c r="F41" i="1"/>
  <c r="K40" i="1"/>
  <c r="J40" i="1" s="1"/>
  <c r="I40" i="1"/>
  <c r="F40" i="1"/>
  <c r="K39" i="1"/>
  <c r="J39" i="1"/>
  <c r="I39" i="1"/>
  <c r="F39" i="1"/>
  <c r="M38" i="1"/>
  <c r="K38" i="1"/>
  <c r="J38" i="1" s="1"/>
  <c r="I38" i="1"/>
  <c r="F38" i="1"/>
  <c r="K37" i="1"/>
  <c r="J37" i="1" s="1"/>
  <c r="I37" i="1"/>
  <c r="M36" i="1"/>
  <c r="K36" i="1"/>
  <c r="J36" i="1"/>
  <c r="I36" i="1"/>
  <c r="F36" i="1"/>
  <c r="M35" i="1"/>
  <c r="K35" i="1"/>
  <c r="J35" i="1" s="1"/>
  <c r="I35" i="1"/>
  <c r="F35" i="1"/>
  <c r="M34" i="1"/>
  <c r="K34" i="1"/>
  <c r="J34" i="1" s="1"/>
  <c r="I34" i="1"/>
  <c r="F34" i="1"/>
  <c r="M33" i="1"/>
  <c r="M170" i="1" s="1"/>
  <c r="K33" i="1"/>
  <c r="J33" i="1" s="1"/>
  <c r="I33" i="1"/>
  <c r="F33" i="1"/>
  <c r="M32" i="1"/>
  <c r="K32" i="1"/>
  <c r="J32" i="1" s="1"/>
  <c r="I32" i="1"/>
  <c r="F32" i="1"/>
  <c r="K31" i="1"/>
  <c r="J31" i="1" s="1"/>
  <c r="I31" i="1"/>
  <c r="F31" i="1"/>
  <c r="M30" i="1"/>
  <c r="K30" i="1"/>
  <c r="J30" i="1" s="1"/>
  <c r="I30" i="1"/>
  <c r="F30" i="1"/>
  <c r="M29" i="1"/>
  <c r="K29" i="1"/>
  <c r="J29" i="1" s="1"/>
  <c r="I29" i="1"/>
  <c r="F29" i="1"/>
  <c r="M28" i="1"/>
  <c r="K28" i="1"/>
  <c r="J28" i="1" s="1"/>
  <c r="I28" i="1"/>
  <c r="F28" i="1"/>
  <c r="M27" i="1"/>
  <c r="K27" i="1"/>
  <c r="J27" i="1" s="1"/>
  <c r="I27" i="1"/>
  <c r="F27" i="1"/>
  <c r="M26" i="1"/>
  <c r="K26" i="1"/>
  <c r="J26" i="1" s="1"/>
  <c r="I26" i="1"/>
  <c r="F26" i="1"/>
  <c r="M25" i="1"/>
  <c r="K25" i="1"/>
  <c r="J25" i="1" s="1"/>
  <c r="I25" i="1"/>
  <c r="F25" i="1"/>
  <c r="M24" i="1"/>
  <c r="K24" i="1"/>
  <c r="J24" i="1" s="1"/>
  <c r="I24" i="1"/>
  <c r="F24" i="1"/>
  <c r="M23" i="1"/>
  <c r="K23" i="1"/>
  <c r="J23" i="1" s="1"/>
  <c r="I23" i="1"/>
  <c r="F23" i="1"/>
  <c r="M22" i="1"/>
  <c r="K22" i="1"/>
  <c r="J22" i="1" s="1"/>
  <c r="I22" i="1"/>
  <c r="F22" i="1"/>
  <c r="M21" i="1"/>
  <c r="K21" i="1"/>
  <c r="J21" i="1" s="1"/>
  <c r="I21" i="1"/>
  <c r="F21" i="1"/>
  <c r="M20" i="1"/>
  <c r="K20" i="1"/>
  <c r="J20" i="1" s="1"/>
  <c r="I20" i="1"/>
  <c r="F20" i="1"/>
  <c r="M19" i="1"/>
  <c r="K19" i="1"/>
  <c r="J19" i="1" s="1"/>
  <c r="I19" i="1"/>
  <c r="F19" i="1"/>
  <c r="M18" i="1"/>
  <c r="K18" i="1"/>
  <c r="J18" i="1" s="1"/>
  <c r="I18" i="1"/>
  <c r="F18" i="1"/>
  <c r="M17" i="1"/>
  <c r="K17" i="1"/>
  <c r="J17" i="1" s="1"/>
  <c r="I17" i="1"/>
  <c r="F17" i="1"/>
  <c r="M16" i="1"/>
  <c r="K16" i="1"/>
  <c r="J16" i="1" s="1"/>
  <c r="I16" i="1"/>
  <c r="F16" i="1"/>
  <c r="M15" i="1"/>
  <c r="K15" i="1"/>
  <c r="J15" i="1" s="1"/>
  <c r="I15" i="1"/>
  <c r="F15" i="1"/>
  <c r="M14" i="1"/>
  <c r="K14" i="1"/>
  <c r="J14" i="1" s="1"/>
  <c r="I14" i="1"/>
  <c r="F14" i="1"/>
  <c r="M13" i="1"/>
  <c r="K13" i="1"/>
  <c r="J13" i="1" s="1"/>
  <c r="I13" i="1"/>
  <c r="F13" i="1"/>
  <c r="M12" i="1"/>
  <c r="K12" i="1"/>
  <c r="J12" i="1" s="1"/>
  <c r="I12" i="1"/>
  <c r="F12" i="1"/>
  <c r="M11" i="1"/>
  <c r="K11" i="1"/>
  <c r="J11" i="1" s="1"/>
  <c r="I11" i="1"/>
  <c r="F11" i="1"/>
  <c r="M10" i="1"/>
  <c r="K10" i="1"/>
  <c r="J10" i="1" s="1"/>
  <c r="I10" i="1"/>
  <c r="F10" i="1"/>
  <c r="M9" i="1"/>
  <c r="K9" i="1"/>
  <c r="J9" i="1" s="1"/>
  <c r="I9" i="1"/>
  <c r="F9" i="1"/>
  <c r="M8" i="1"/>
  <c r="K8" i="1"/>
  <c r="J8" i="1" s="1"/>
  <c r="I8" i="1"/>
  <c r="F8" i="1"/>
  <c r="M7" i="1"/>
  <c r="K7" i="1"/>
  <c r="J7" i="1" s="1"/>
  <c r="I7" i="1"/>
  <c r="F7" i="1"/>
  <c r="M6" i="1"/>
  <c r="K6" i="1"/>
  <c r="J6" i="1" s="1"/>
  <c r="I6" i="1"/>
  <c r="F6" i="1"/>
  <c r="K5" i="1"/>
  <c r="J5" i="1" s="1"/>
  <c r="F5" i="1"/>
  <c r="P35" i="20" l="1"/>
  <c r="P68" i="20"/>
  <c r="P85" i="20"/>
  <c r="O108" i="20"/>
  <c r="P25" i="20"/>
  <c r="P106" i="20"/>
  <c r="P29" i="20"/>
  <c r="P38" i="20"/>
  <c r="O51" i="20"/>
  <c r="P54" i="20"/>
  <c r="O55" i="20"/>
  <c r="P63" i="20"/>
  <c r="P67" i="20"/>
  <c r="P71" i="20"/>
  <c r="P75" i="20"/>
  <c r="P84" i="20"/>
  <c r="O85" i="20"/>
  <c r="P94" i="20"/>
  <c r="P51" i="20"/>
  <c r="P64" i="20"/>
  <c r="P72" i="20"/>
  <c r="P76" i="20"/>
  <c r="P99" i="20"/>
  <c r="P111" i="20"/>
  <c r="P32" i="20"/>
  <c r="P39" i="20"/>
  <c r="P80" i="20"/>
  <c r="P114" i="20"/>
  <c r="P34" i="20"/>
  <c r="O38" i="20"/>
  <c r="P58" i="20"/>
  <c r="P79" i="20"/>
  <c r="P83" i="20"/>
  <c r="P124" i="20"/>
  <c r="P8" i="20"/>
  <c r="O37" i="20"/>
  <c r="P53" i="20"/>
  <c r="O62" i="20"/>
  <c r="O66" i="20"/>
  <c r="O70" i="20"/>
  <c r="O74" i="20"/>
  <c r="O78" i="20"/>
  <c r="O128" i="20"/>
  <c r="O39" i="20"/>
  <c r="O80" i="20"/>
  <c r="O87" i="20"/>
  <c r="O99" i="20"/>
  <c r="O107" i="20"/>
  <c r="O115" i="20"/>
  <c r="O130" i="20"/>
  <c r="P37" i="20"/>
  <c r="P62" i="20"/>
  <c r="P66" i="20"/>
  <c r="P70" i="20"/>
  <c r="P74" i="20"/>
  <c r="P78" i="20"/>
  <c r="P89" i="20"/>
  <c r="P92" i="20"/>
  <c r="P98" i="20"/>
  <c r="P101" i="20"/>
  <c r="P105" i="20"/>
  <c r="P129" i="20"/>
  <c r="P15" i="20"/>
  <c r="O16" i="20"/>
  <c r="P21" i="20"/>
  <c r="P23" i="20"/>
  <c r="P33" i="20"/>
  <c r="P43" i="20"/>
  <c r="O44" i="20"/>
  <c r="P48" i="20"/>
  <c r="O79" i="20"/>
  <c r="P82" i="20"/>
  <c r="O83" i="20"/>
  <c r="P96" i="20"/>
  <c r="P110" i="20"/>
  <c r="P113" i="20"/>
  <c r="O114" i="20"/>
  <c r="O9" i="20"/>
  <c r="P36" i="20"/>
  <c r="P47" i="20"/>
  <c r="P65" i="20"/>
  <c r="P69" i="20"/>
  <c r="P73" i="20"/>
  <c r="P77" i="20"/>
  <c r="P128" i="20"/>
  <c r="O7" i="20"/>
  <c r="O8" i="20"/>
  <c r="O23" i="20"/>
  <c r="O36" i="20"/>
  <c r="O65" i="20"/>
  <c r="O69" i="20"/>
  <c r="O73" i="20"/>
  <c r="O77" i="20"/>
  <c r="P81" i="20"/>
  <c r="O82" i="20"/>
  <c r="P100" i="20"/>
  <c r="P102" i="20"/>
  <c r="P109" i="20"/>
  <c r="P112" i="20"/>
  <c r="O113" i="20"/>
  <c r="P119" i="20"/>
  <c r="O126" i="20"/>
  <c r="O20" i="20"/>
  <c r="O35" i="20"/>
  <c r="O64" i="20"/>
  <c r="O68" i="20"/>
  <c r="O72" i="20"/>
  <c r="O76" i="20"/>
  <c r="O81" i="20"/>
  <c r="O88" i="20"/>
  <c r="P91" i="20"/>
  <c r="P97" i="20"/>
  <c r="O100" i="20"/>
  <c r="O112" i="20"/>
  <c r="P127" i="20"/>
  <c r="O106" i="20"/>
  <c r="O15" i="20"/>
  <c r="P46" i="20"/>
  <c r="P20" i="20"/>
  <c r="O47" i="20"/>
  <c r="P61" i="20"/>
  <c r="P88" i="20"/>
  <c r="P95" i="20"/>
  <c r="O14" i="20"/>
  <c r="P17" i="20"/>
  <c r="O18" i="20"/>
  <c r="P28" i="20"/>
  <c r="P41" i="20"/>
  <c r="O42" i="20"/>
  <c r="P45" i="20"/>
  <c r="O46" i="20"/>
  <c r="P50" i="20"/>
  <c r="P56" i="20"/>
  <c r="O57" i="20"/>
  <c r="O61" i="20"/>
  <c r="P93" i="20"/>
  <c r="O96" i="20"/>
  <c r="P117" i="20"/>
  <c r="O118" i="20"/>
  <c r="P120" i="20"/>
  <c r="O6" i="20"/>
  <c r="P122" i="20"/>
  <c r="P14" i="20"/>
  <c r="P42" i="20"/>
  <c r="O54" i="20"/>
  <c r="P90" i="20"/>
  <c r="O105" i="20"/>
  <c r="P118" i="20"/>
  <c r="O119" i="20"/>
  <c r="O21" i="20"/>
  <c r="P31" i="20"/>
  <c r="P87" i="20"/>
  <c r="P130" i="20"/>
  <c r="O10" i="20"/>
  <c r="P16" i="20"/>
  <c r="O17" i="20"/>
  <c r="P30" i="20"/>
  <c r="O41" i="20"/>
  <c r="P44" i="20"/>
  <c r="O45" i="20"/>
  <c r="P49" i="20"/>
  <c r="P55" i="20"/>
  <c r="O56" i="20"/>
  <c r="O60" i="20"/>
  <c r="O84" i="20"/>
  <c r="O109" i="20"/>
  <c r="O117" i="20"/>
  <c r="P126" i="20"/>
  <c r="P144" i="20"/>
  <c r="P151" i="20"/>
  <c r="P18" i="20"/>
  <c r="O43" i="20"/>
  <c r="P57" i="20"/>
  <c r="P104" i="20"/>
  <c r="P26" i="20"/>
  <c r="P60" i="20"/>
  <c r="O49" i="20"/>
  <c r="P59" i="20"/>
  <c r="P103" i="20"/>
  <c r="P116" i="20"/>
  <c r="M32" i="2"/>
  <c r="O83" i="3"/>
  <c r="P86" i="3"/>
  <c r="P95" i="3"/>
  <c r="O26" i="2"/>
  <c r="M31" i="2"/>
  <c r="O36" i="2"/>
  <c r="O40" i="2"/>
  <c r="O44" i="2"/>
  <c r="O48" i="2"/>
  <c r="O52" i="2"/>
  <c r="O57" i="2"/>
  <c r="O61" i="2"/>
  <c r="O65" i="2"/>
  <c r="O69" i="2"/>
  <c r="O73" i="2"/>
  <c r="O77" i="2"/>
  <c r="O81" i="2"/>
  <c r="O109" i="2"/>
  <c r="O117" i="2"/>
  <c r="O125" i="2"/>
  <c r="O133" i="2"/>
  <c r="O141" i="2"/>
  <c r="O149" i="2"/>
  <c r="P7" i="3"/>
  <c r="O21" i="3"/>
  <c r="O23" i="3"/>
  <c r="P39" i="3"/>
  <c r="P41" i="3"/>
  <c r="O42" i="3"/>
  <c r="P45" i="3"/>
  <c r="P60" i="3"/>
  <c r="O62" i="3"/>
  <c r="P65" i="3"/>
  <c r="O76" i="3"/>
  <c r="P81" i="3"/>
  <c r="P90" i="3"/>
  <c r="P118" i="3"/>
  <c r="P122" i="3"/>
  <c r="O128" i="3"/>
  <c r="O48" i="3"/>
  <c r="N27" i="2"/>
  <c r="M27" i="2" s="1"/>
  <c r="N28" i="2"/>
  <c r="M28" i="2" s="1"/>
  <c r="M37" i="2"/>
  <c r="M41" i="2"/>
  <c r="M45" i="2"/>
  <c r="M49" i="2"/>
  <c r="M53" i="2"/>
  <c r="M58" i="2"/>
  <c r="M62" i="2"/>
  <c r="M66" i="2"/>
  <c r="M70" i="2"/>
  <c r="M74" i="2"/>
  <c r="M78" i="2"/>
  <c r="M82" i="2"/>
  <c r="O85" i="2"/>
  <c r="O89" i="2"/>
  <c r="O93" i="2"/>
  <c r="O97" i="2"/>
  <c r="O101" i="2"/>
  <c r="O148" i="2"/>
  <c r="P51" i="3"/>
  <c r="O52" i="3"/>
  <c r="P59" i="3"/>
  <c r="O61" i="3"/>
  <c r="P70" i="3"/>
  <c r="O71" i="3"/>
  <c r="P74" i="3"/>
  <c r="O75" i="3"/>
  <c r="O82" i="3"/>
  <c r="P97" i="3"/>
  <c r="O100" i="3"/>
  <c r="N30" i="2"/>
  <c r="M30" i="2" s="1"/>
  <c r="O25" i="2"/>
  <c r="F28" i="2"/>
  <c r="O33" i="2"/>
  <c r="M36" i="2"/>
  <c r="M40" i="2"/>
  <c r="M44" i="2"/>
  <c r="M48" i="2"/>
  <c r="M52" i="2"/>
  <c r="O54" i="2"/>
  <c r="M57" i="2"/>
  <c r="M61" i="2"/>
  <c r="M65" i="2"/>
  <c r="M69" i="2"/>
  <c r="M73" i="2"/>
  <c r="M77" i="2"/>
  <c r="M81" i="2"/>
  <c r="O88" i="2"/>
  <c r="O92" i="2"/>
  <c r="O96" i="2"/>
  <c r="O100" i="2"/>
  <c r="O106" i="2"/>
  <c r="O114" i="2"/>
  <c r="O122" i="2"/>
  <c r="O130" i="2"/>
  <c r="O138" i="2"/>
  <c r="P10" i="3"/>
  <c r="O70" i="3"/>
  <c r="P73" i="3"/>
  <c r="O88" i="3"/>
  <c r="O99" i="3"/>
  <c r="P106" i="3"/>
  <c r="P110" i="3"/>
  <c r="O38" i="2"/>
  <c r="O42" i="2"/>
  <c r="O46" i="2"/>
  <c r="O50" i="2"/>
  <c r="O59" i="2"/>
  <c r="O63" i="2"/>
  <c r="O67" i="2"/>
  <c r="O71" i="2"/>
  <c r="O75" i="2"/>
  <c r="O79" i="2"/>
  <c r="O83" i="2"/>
  <c r="O105" i="2"/>
  <c r="O113" i="2"/>
  <c r="O121" i="2"/>
  <c r="O129" i="2"/>
  <c r="O137" i="2"/>
  <c r="O145" i="2"/>
  <c r="O153" i="2"/>
  <c r="P29" i="3"/>
  <c r="P47" i="3"/>
  <c r="O50" i="3"/>
  <c r="O54" i="3"/>
  <c r="P78" i="3"/>
  <c r="P84" i="3"/>
  <c r="O85" i="3"/>
  <c r="P113" i="3"/>
  <c r="G27" i="2"/>
  <c r="O27" i="2" s="1"/>
  <c r="M35" i="2"/>
  <c r="M39" i="2"/>
  <c r="M43" i="2"/>
  <c r="M47" i="2"/>
  <c r="M51" i="2"/>
  <c r="M56" i="2"/>
  <c r="M60" i="2"/>
  <c r="M64" i="2"/>
  <c r="M68" i="2"/>
  <c r="M72" i="2"/>
  <c r="M76" i="2"/>
  <c r="M80" i="2"/>
  <c r="O104" i="2"/>
  <c r="O112" i="2"/>
  <c r="O120" i="2"/>
  <c r="O128" i="2"/>
  <c r="O136" i="2"/>
  <c r="O144" i="2"/>
  <c r="O152" i="2"/>
  <c r="P26" i="3"/>
  <c r="O36" i="3"/>
  <c r="P83" i="3"/>
  <c r="P96" i="3"/>
  <c r="P129" i="3"/>
  <c r="O6" i="3"/>
  <c r="O57" i="3"/>
  <c r="O66" i="3"/>
  <c r="O74" i="3"/>
  <c r="O84" i="3"/>
  <c r="O87" i="3"/>
  <c r="P91" i="3"/>
  <c r="P93" i="3"/>
  <c r="O96" i="3"/>
  <c r="P9" i="3"/>
  <c r="P16" i="3"/>
  <c r="O17" i="3"/>
  <c r="P28" i="3"/>
  <c r="P32" i="3"/>
  <c r="P35" i="3"/>
  <c r="P49" i="3"/>
  <c r="O65" i="3"/>
  <c r="O73" i="3"/>
  <c r="P80" i="3"/>
  <c r="P103" i="3"/>
  <c r="P115" i="3"/>
  <c r="P130" i="3"/>
  <c r="O9" i="3"/>
  <c r="O39" i="3"/>
  <c r="P48" i="3"/>
  <c r="O51" i="3"/>
  <c r="P54" i="3"/>
  <c r="O56" i="3"/>
  <c r="P61" i="3"/>
  <c r="O64" i="3"/>
  <c r="O72" i="3"/>
  <c r="P79" i="3"/>
  <c r="P88" i="3"/>
  <c r="P101" i="3"/>
  <c r="P105" i="3"/>
  <c r="P109" i="3"/>
  <c r="P114" i="3"/>
  <c r="P124" i="3"/>
  <c r="P126" i="3"/>
  <c r="O130" i="3"/>
  <c r="P46" i="3"/>
  <c r="P57" i="3"/>
  <c r="P87" i="3"/>
  <c r="P104" i="3"/>
  <c r="O126" i="3"/>
  <c r="P14" i="3"/>
  <c r="O15" i="3"/>
  <c r="P18" i="3"/>
  <c r="P21" i="3"/>
  <c r="P30" i="3"/>
  <c r="P34" i="3"/>
  <c r="P44" i="3"/>
  <c r="O47" i="3"/>
  <c r="P58" i="3"/>
  <c r="O69" i="3"/>
  <c r="O77" i="3"/>
  <c r="P102" i="3"/>
  <c r="P117" i="3"/>
  <c r="P6" i="3"/>
  <c r="P20" i="3"/>
  <c r="P23" i="3"/>
  <c r="P38" i="3"/>
  <c r="P43" i="3"/>
  <c r="P52" i="3"/>
  <c r="P56" i="3"/>
  <c r="P107" i="3"/>
  <c r="P111" i="3"/>
  <c r="F29" i="2"/>
  <c r="G29" i="2"/>
  <c r="O29" i="2" s="1"/>
  <c r="F30" i="2"/>
  <c r="N25" i="2"/>
  <c r="M25" i="2" s="1"/>
  <c r="N84" i="2"/>
  <c r="M84" i="2" s="1"/>
  <c r="N26" i="2"/>
  <c r="M26" i="2" s="1"/>
  <c r="F2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M92" authorId="0" shapeId="0" xr:uid="{00000000-0006-0000-0100-000001000000}">
      <text>
        <r>
          <rPr>
            <b/>
            <sz val="9"/>
            <color indexed="81"/>
            <rFont val="Tahoma"/>
            <family val="2"/>
          </rPr>
          <t>Windows User:</t>
        </r>
        <r>
          <rPr>
            <sz val="9"/>
            <color indexed="81"/>
            <rFont val="Tahoma"/>
            <family val="2"/>
          </rPr>
          <t xml:space="preserve">
average from 5/30  and 5/31</t>
        </r>
      </text>
    </comment>
  </commentList>
</comments>
</file>

<file path=xl/sharedStrings.xml><?xml version="1.0" encoding="utf-8"?>
<sst xmlns="http://schemas.openxmlformats.org/spreadsheetml/2006/main" count="11218" uniqueCount="1059">
  <si>
    <t>Appendix C-1. Catch, CPUE, Flow, Secchi Depth and Daily Production Estimates for Unmarked Age 0+ Chinook</t>
  </si>
  <si>
    <t>Date</t>
  </si>
  <si>
    <t>Flow (cfs)</t>
  </si>
  <si>
    <t>Secchi depth (cm)</t>
  </si>
  <si>
    <t>Hours of  day</t>
  </si>
  <si>
    <t># of fish caught (day)</t>
  </si>
  <si>
    <t>CPUE (Day)</t>
  </si>
  <si>
    <t>Hours of night</t>
  </si>
  <si>
    <t># of fish caught (night)</t>
  </si>
  <si>
    <t>CPUE (night)</t>
  </si>
  <si>
    <t>TOTAL CPUE</t>
  </si>
  <si>
    <t>TOTAL HOURS</t>
  </si>
  <si>
    <t>Estimated Capture Efficiency</t>
  </si>
  <si>
    <t>Daily Estimated Production</t>
  </si>
  <si>
    <t>-</t>
  </si>
  <si>
    <t>Secchi Disk Depth (cm)</t>
  </si>
  <si>
    <t>Hours of  Daylight</t>
  </si>
  <si>
    <t># of Fish Caught</t>
  </si>
  <si>
    <t>Hours of Night</t>
  </si>
  <si>
    <t>CPUE (Night)</t>
  </si>
  <si>
    <t>Total CPUE</t>
  </si>
  <si>
    <t>Total Hours</t>
  </si>
  <si>
    <t>Secchi Depth (cm)</t>
  </si>
  <si>
    <t>Hours of Day</t>
  </si>
  <si>
    <t># of Fish Caught (Day)</t>
  </si>
  <si>
    <t>Estimated Production Day</t>
  </si>
  <si>
    <t># of Fish Caught (Night)</t>
  </si>
  <si>
    <t>Estimated Production Night</t>
  </si>
  <si>
    <t>Total Fish Captured</t>
  </si>
  <si>
    <t>Daily Production Estimates</t>
  </si>
  <si>
    <t>ST</t>
  </si>
  <si>
    <t xml:space="preserve">Out </t>
  </si>
  <si>
    <t>Unmarked Chinook 0+</t>
  </si>
  <si>
    <t>Hours    of       Day</t>
  </si>
  <si>
    <t>Hours of  Night</t>
  </si>
  <si>
    <t>Appendix C-1. Catch, CPUE, Flow, Secchi Depth and Daily Production Estimates for Ad-Marked Age 0+ Chinook</t>
  </si>
  <si>
    <t>Catch, CPUE, Flow, Secchi Depth and Daily Production Estimates for Unmarked Age 0+ Chinook</t>
  </si>
  <si>
    <t>Secchi Depth Day (cm)</t>
  </si>
  <si>
    <t>Secchi Depth Night (cm)</t>
  </si>
  <si>
    <t>Total fish captured</t>
  </si>
  <si>
    <t>OUT</t>
  </si>
  <si>
    <t>Catch, CPUE, Flow, Secchi Depth and Daily Production Estimates for AD Age 0+ Chinook</t>
  </si>
  <si>
    <t>CE</t>
  </si>
  <si>
    <t>Catch, CPUE, Flow, Secchi Depth and Daily Production Estimates for Ad-Marked Age 0+ Chinook</t>
  </si>
  <si>
    <t>Average Secchi Depth (cm)</t>
  </si>
  <si>
    <t>&gt;170</t>
  </si>
  <si>
    <t>Catch, CPUE, Flow, Secchi Depth and Daily Production Estimates for Ad-marked Age 0+ Chinook</t>
  </si>
  <si>
    <t>Season Total:</t>
  </si>
  <si>
    <t>Notes</t>
  </si>
  <si>
    <t>five foot cone from 2004-2010, eight foot cone 2011-2020</t>
  </si>
  <si>
    <t>day and nights don’t always add up to total catch.  Some days are expanded for when trap was not fishing, or trap was fished for consecutive 24hrs</t>
  </si>
  <si>
    <t>NTU</t>
  </si>
  <si>
    <t>Catch, CPUE, Flow, Secchi Depth and Daily Production Estimates for Ad-MarkedAge 0+ Chinook</t>
  </si>
  <si>
    <t xml:space="preserve">In-Out for Day      </t>
  </si>
  <si>
    <t>Estimated Production Day (Day only CE average)</t>
  </si>
  <si>
    <t>In-Out for Night</t>
  </si>
  <si>
    <t>1715-730</t>
  </si>
  <si>
    <t>745-1645</t>
  </si>
  <si>
    <t>1700-715</t>
  </si>
  <si>
    <t>730-1700</t>
  </si>
  <si>
    <t>745-1700</t>
  </si>
  <si>
    <t>745-1600</t>
  </si>
  <si>
    <t>1615-730</t>
  </si>
  <si>
    <t>730-1645</t>
  </si>
  <si>
    <t>1700-745</t>
  </si>
  <si>
    <t>800-1645</t>
  </si>
  <si>
    <t>800-1515</t>
  </si>
  <si>
    <t>1530-745</t>
  </si>
  <si>
    <t>800-1600</t>
  </si>
  <si>
    <t>1615-815</t>
  </si>
  <si>
    <t>830-1715</t>
  </si>
  <si>
    <t>1730-730</t>
  </si>
  <si>
    <t>1700-730</t>
  </si>
  <si>
    <t>745-1715</t>
  </si>
  <si>
    <t>1730-745</t>
  </si>
  <si>
    <t>800-1700</t>
  </si>
  <si>
    <t>1715-800</t>
  </si>
  <si>
    <t>815-1615</t>
  </si>
  <si>
    <t>1630-745</t>
  </si>
  <si>
    <t>1615-715</t>
  </si>
  <si>
    <t>730-1830</t>
  </si>
  <si>
    <t>out</t>
  </si>
  <si>
    <t>730-1730</t>
  </si>
  <si>
    <t>1745-715</t>
  </si>
  <si>
    <t>745-1630</t>
  </si>
  <si>
    <t>1645-645</t>
  </si>
  <si>
    <t>700-1800</t>
  </si>
  <si>
    <t>1815-730</t>
  </si>
  <si>
    <t>745-1745</t>
  </si>
  <si>
    <t>1800-715</t>
  </si>
  <si>
    <t>730-1715</t>
  </si>
  <si>
    <t>1745-745</t>
  </si>
  <si>
    <t>1715-700</t>
  </si>
  <si>
    <t>700-1715</t>
  </si>
  <si>
    <t>800-1745</t>
  </si>
  <si>
    <t>1800-700</t>
  </si>
  <si>
    <t>715-1715</t>
  </si>
  <si>
    <t>745-1730</t>
  </si>
  <si>
    <t>730-1800</t>
  </si>
  <si>
    <t>715-1800</t>
  </si>
  <si>
    <t>745-1430</t>
  </si>
  <si>
    <t>1445-715</t>
  </si>
  <si>
    <t>715-1700</t>
  </si>
  <si>
    <t>745-1615</t>
  </si>
  <si>
    <t>1630-815</t>
  </si>
  <si>
    <t>830-1930</t>
  </si>
  <si>
    <t>1945-800</t>
  </si>
  <si>
    <t>815-1815</t>
  </si>
  <si>
    <t>1830-800</t>
  </si>
  <si>
    <t>815-1745</t>
  </si>
  <si>
    <t>745-1930</t>
  </si>
  <si>
    <t>1945-745</t>
  </si>
  <si>
    <t>800-1915</t>
  </si>
  <si>
    <t>1930-730</t>
  </si>
  <si>
    <t>745-1915</t>
  </si>
  <si>
    <t>1930-800</t>
  </si>
  <si>
    <t>815-1900</t>
  </si>
  <si>
    <t>1900-745</t>
  </si>
  <si>
    <t>1915-830</t>
  </si>
  <si>
    <t>900-1745</t>
  </si>
  <si>
    <t>1800-800</t>
  </si>
  <si>
    <t>815-1830</t>
  </si>
  <si>
    <t>1845-615</t>
  </si>
  <si>
    <t>630-1830</t>
  </si>
  <si>
    <t>1845-730</t>
  </si>
  <si>
    <t>745-1830</t>
  </si>
  <si>
    <t>1845-815</t>
  </si>
  <si>
    <t>830-1815</t>
  </si>
  <si>
    <t>1830-830</t>
  </si>
  <si>
    <t>845-1815</t>
  </si>
  <si>
    <t>1830-730</t>
  </si>
  <si>
    <t>1845-830</t>
  </si>
  <si>
    <t>745-1945</t>
  </si>
  <si>
    <t>2000-800</t>
  </si>
  <si>
    <t>815-1800</t>
  </si>
  <si>
    <t>1815-815</t>
  </si>
  <si>
    <t>830-1900</t>
  </si>
  <si>
    <t>1915-715</t>
  </si>
  <si>
    <t>715-1830</t>
  </si>
  <si>
    <t>1845-715</t>
  </si>
  <si>
    <t>730-1845</t>
  </si>
  <si>
    <t>1900-715</t>
  </si>
  <si>
    <t>730-1815</t>
  </si>
  <si>
    <t>1830-745</t>
  </si>
  <si>
    <t>815-1915</t>
  </si>
  <si>
    <t>1930-745</t>
  </si>
  <si>
    <t>815-1945</t>
  </si>
  <si>
    <t>2000-730</t>
  </si>
  <si>
    <t>745-2000</t>
  </si>
  <si>
    <t>2015-715</t>
  </si>
  <si>
    <t>730-1900</t>
  </si>
  <si>
    <t>900-1815</t>
  </si>
  <si>
    <t>1830-815</t>
  </si>
  <si>
    <t>830-1830</t>
  </si>
  <si>
    <t>1900-730</t>
  </si>
  <si>
    <t>745-1845</t>
  </si>
  <si>
    <t>730-2000</t>
  </si>
  <si>
    <t>800-1900</t>
  </si>
  <si>
    <t>845-1900</t>
  </si>
  <si>
    <t>730-1930</t>
  </si>
  <si>
    <t>1945-730</t>
  </si>
  <si>
    <t>800-2000</t>
  </si>
  <si>
    <t>2015-730</t>
  </si>
  <si>
    <t>1800-730</t>
  </si>
  <si>
    <t>830-1945</t>
  </si>
  <si>
    <t>2000-645</t>
  </si>
  <si>
    <t>700-1915</t>
  </si>
  <si>
    <t>700-2000</t>
  </si>
  <si>
    <t>2000-700</t>
  </si>
  <si>
    <t>700-1930</t>
  </si>
  <si>
    <t>715-1915</t>
  </si>
  <si>
    <t>815-2000</t>
  </si>
  <si>
    <t>1930-700</t>
  </si>
  <si>
    <t>1000-2000</t>
  </si>
  <si>
    <t>2015-945</t>
  </si>
  <si>
    <t>1000-1915</t>
  </si>
  <si>
    <t>715-1900</t>
  </si>
  <si>
    <t>1915-700</t>
  </si>
  <si>
    <t>700-1830</t>
  </si>
  <si>
    <t>1830-700</t>
  </si>
  <si>
    <t>715-1945</t>
  </si>
  <si>
    <t>1915-800</t>
  </si>
  <si>
    <t>1945-815</t>
  </si>
  <si>
    <t>1915-815</t>
  </si>
  <si>
    <t>2015-815</t>
  </si>
  <si>
    <t>915-2015</t>
  </si>
  <si>
    <t>2015-800</t>
  </si>
  <si>
    <t>715-2000</t>
  </si>
  <si>
    <t>2015-600</t>
  </si>
  <si>
    <t>615-2015</t>
  </si>
  <si>
    <t>2015-845</t>
  </si>
  <si>
    <t>900-2030</t>
  </si>
  <si>
    <t>2030-700</t>
  </si>
  <si>
    <t>730-1430</t>
  </si>
  <si>
    <t>1500-700</t>
  </si>
  <si>
    <t>715-1930</t>
  </si>
  <si>
    <t>700-2015</t>
  </si>
  <si>
    <t>2045-700</t>
  </si>
  <si>
    <t>2000-745</t>
  </si>
  <si>
    <t>745-1500</t>
  </si>
  <si>
    <t>1500-815</t>
  </si>
  <si>
    <t>2015-745</t>
  </si>
  <si>
    <t>2015-900</t>
  </si>
  <si>
    <t>2000-715</t>
  </si>
  <si>
    <t>700-1945</t>
  </si>
  <si>
    <t>2000-830</t>
  </si>
  <si>
    <t>900-2045</t>
  </si>
  <si>
    <t>2045-730</t>
  </si>
  <si>
    <t>2100-800</t>
  </si>
  <si>
    <t>800-1945</t>
  </si>
  <si>
    <t>715-2015</t>
  </si>
  <si>
    <t>2015-615</t>
  </si>
  <si>
    <t>615-1945</t>
  </si>
  <si>
    <t>2000-930</t>
  </si>
  <si>
    <t>930-2045</t>
  </si>
  <si>
    <t>2045-800</t>
  </si>
  <si>
    <t>730-1915</t>
  </si>
  <si>
    <t>1945-700</t>
  </si>
  <si>
    <t>2015-700</t>
  </si>
  <si>
    <t>Out</t>
  </si>
  <si>
    <t>2045-745</t>
  </si>
  <si>
    <t>700-2100</t>
  </si>
  <si>
    <t>2130-730</t>
  </si>
  <si>
    <t>730-2015</t>
  </si>
  <si>
    <t>2030-730</t>
  </si>
  <si>
    <t>2100-715</t>
  </si>
  <si>
    <t>2030-715</t>
  </si>
  <si>
    <t>745-1900</t>
  </si>
  <si>
    <t>745-2015</t>
  </si>
  <si>
    <t>2015-530</t>
  </si>
  <si>
    <t>545-2100</t>
  </si>
  <si>
    <t>2100-700</t>
  </si>
  <si>
    <t>715-2115</t>
  </si>
  <si>
    <t>2130-815</t>
  </si>
  <si>
    <t>815-2100</t>
  </si>
  <si>
    <t>730-2030</t>
  </si>
  <si>
    <t>730-2100</t>
  </si>
  <si>
    <t>2115-645</t>
  </si>
  <si>
    <t>1800-745</t>
  </si>
  <si>
    <t>630-2100</t>
  </si>
  <si>
    <t>2000-615</t>
  </si>
  <si>
    <t>630-2015</t>
  </si>
  <si>
    <t>1945-715</t>
  </si>
  <si>
    <t>2030-745</t>
  </si>
  <si>
    <t>800-2030</t>
  </si>
  <si>
    <t>745-2030</t>
  </si>
  <si>
    <t>730-1945</t>
  </si>
  <si>
    <t>715-2045</t>
  </si>
  <si>
    <t>2045-645</t>
  </si>
  <si>
    <t>2030-830</t>
  </si>
  <si>
    <t>1915-2000</t>
  </si>
  <si>
    <t>815-2030</t>
  </si>
  <si>
    <t>815-615</t>
  </si>
  <si>
    <t>745-730</t>
  </si>
  <si>
    <t xml:space="preserve">Daily Production Estimates </t>
  </si>
  <si>
    <t>1430-1645</t>
  </si>
  <si>
    <t>1645-730</t>
  </si>
  <si>
    <t>1745-730</t>
  </si>
  <si>
    <t>1700-845</t>
  </si>
  <si>
    <t>900-1630</t>
  </si>
  <si>
    <t>1645-715</t>
  </si>
  <si>
    <t>1630-800</t>
  </si>
  <si>
    <t>815-1700</t>
  </si>
  <si>
    <t>1715-630</t>
  </si>
  <si>
    <t>630-1745</t>
  </si>
  <si>
    <t>715-1745</t>
  </si>
  <si>
    <t>1800-630</t>
  </si>
  <si>
    <t>645-1615</t>
  </si>
  <si>
    <t>1630-730</t>
  </si>
  <si>
    <t>1700-800</t>
  </si>
  <si>
    <t>1615-600</t>
  </si>
  <si>
    <t>615-1645</t>
  </si>
  <si>
    <t>1700-615</t>
  </si>
  <si>
    <t>630-1800</t>
  </si>
  <si>
    <t>1815-745</t>
  </si>
  <si>
    <t>815-1645</t>
  </si>
  <si>
    <t>730-1630</t>
  </si>
  <si>
    <t>715-1645</t>
  </si>
  <si>
    <t>730-1500</t>
  </si>
  <si>
    <t>1500-715</t>
  </si>
  <si>
    <t>715-1630</t>
  </si>
  <si>
    <t>1630-715</t>
  </si>
  <si>
    <t>745-1800</t>
  </si>
  <si>
    <t>830-1730</t>
  </si>
  <si>
    <t>1745-630</t>
  </si>
  <si>
    <t>645-1730</t>
  </si>
  <si>
    <t>1600-730</t>
  </si>
  <si>
    <t>745-1515</t>
  </si>
  <si>
    <t>1530-800</t>
  </si>
  <si>
    <t>1915-730</t>
  </si>
  <si>
    <t>800-1830</t>
  </si>
  <si>
    <t>1915-845</t>
  </si>
  <si>
    <t>900-1930</t>
  </si>
  <si>
    <t>1945-830</t>
  </si>
  <si>
    <t>845-1800</t>
  </si>
  <si>
    <t>745-1815</t>
  </si>
  <si>
    <t>800-1930</t>
  </si>
  <si>
    <t>800-1715</t>
  </si>
  <si>
    <t>1730-815</t>
  </si>
  <si>
    <t>830-1915</t>
  </si>
  <si>
    <t>1930-815</t>
  </si>
  <si>
    <t>1815-715</t>
  </si>
  <si>
    <t>1845-800</t>
  </si>
  <si>
    <t>1815-800</t>
  </si>
  <si>
    <t>800-1845</t>
  </si>
  <si>
    <t>8-1715</t>
  </si>
  <si>
    <t>1915-745</t>
  </si>
  <si>
    <t>1900-700</t>
  </si>
  <si>
    <t>700-1900</t>
  </si>
  <si>
    <t>1730-800</t>
  </si>
  <si>
    <t>600-1730</t>
  </si>
  <si>
    <t>2030-800</t>
  </si>
  <si>
    <t>2000-900</t>
  </si>
  <si>
    <t>900-1900</t>
  </si>
  <si>
    <t>915-1915</t>
  </si>
  <si>
    <t>1915-1000</t>
  </si>
  <si>
    <t>1015-1945</t>
  </si>
  <si>
    <t>830-2015</t>
  </si>
  <si>
    <t>900-2015</t>
  </si>
  <si>
    <t>1930-715</t>
  </si>
  <si>
    <t>1500-730</t>
  </si>
  <si>
    <t>2015-630</t>
  </si>
  <si>
    <t>645-1900</t>
  </si>
  <si>
    <t>745-1545</t>
  </si>
  <si>
    <t>800-2045</t>
  </si>
  <si>
    <t>745-2100</t>
  </si>
  <si>
    <t>2100-645</t>
  </si>
  <si>
    <t>845-2100</t>
  </si>
  <si>
    <t>2115-900</t>
  </si>
  <si>
    <t>915-1715</t>
  </si>
  <si>
    <t>800-2015</t>
  </si>
  <si>
    <t>730-2130</t>
  </si>
  <si>
    <t>2130-745</t>
  </si>
  <si>
    <t>745-2045</t>
  </si>
  <si>
    <t>2100-745</t>
  </si>
  <si>
    <t>1530-730</t>
  </si>
  <si>
    <t>730-1615</t>
  </si>
  <si>
    <t>1630-830</t>
  </si>
  <si>
    <t>1945-630</t>
  </si>
  <si>
    <t>645-1530</t>
  </si>
  <si>
    <t>1545-715</t>
  </si>
  <si>
    <t>730-2045</t>
  </si>
  <si>
    <t>8-1230</t>
  </si>
  <si>
    <t>1230-745</t>
  </si>
  <si>
    <t>800-800</t>
  </si>
  <si>
    <t>2015-2000</t>
  </si>
  <si>
    <t>2015-2045</t>
  </si>
  <si>
    <t>700 - 2000</t>
  </si>
  <si>
    <t>715-2030</t>
  </si>
  <si>
    <t>2045-915</t>
  </si>
  <si>
    <t>930-715</t>
  </si>
  <si>
    <t>730-715</t>
  </si>
  <si>
    <t>800-745</t>
  </si>
  <si>
    <t>800-730</t>
  </si>
  <si>
    <t>800-815</t>
  </si>
  <si>
    <t>830-745</t>
  </si>
  <si>
    <t>2015-1130</t>
  </si>
  <si>
    <t>1145-715</t>
  </si>
  <si>
    <t>1830-500</t>
  </si>
  <si>
    <t>515-730</t>
  </si>
  <si>
    <t>745-1200</t>
  </si>
  <si>
    <t>1200-730</t>
  </si>
  <si>
    <t>945-900</t>
  </si>
  <si>
    <t>915-745</t>
  </si>
  <si>
    <t>Season Totals:</t>
  </si>
  <si>
    <t>Secchi Depth Model</t>
  </si>
  <si>
    <t>1415-1515</t>
  </si>
  <si>
    <t>1515-745</t>
  </si>
  <si>
    <t>1645-745</t>
  </si>
  <si>
    <t>800-1730</t>
  </si>
  <si>
    <t>745-715</t>
  </si>
  <si>
    <t>815-1600</t>
  </si>
  <si>
    <t>1630-545</t>
  </si>
  <si>
    <t>600-1645</t>
  </si>
  <si>
    <t>1700-815</t>
  </si>
  <si>
    <t>830-1700</t>
  </si>
  <si>
    <t>1715-815</t>
  </si>
  <si>
    <t>1715-745</t>
  </si>
  <si>
    <t>1730-7</t>
  </si>
  <si>
    <t>715-1730</t>
  </si>
  <si>
    <t>1745-800</t>
  </si>
  <si>
    <t>8-1730</t>
  </si>
  <si>
    <t>1730-8</t>
  </si>
  <si>
    <t>8-1800</t>
  </si>
  <si>
    <t>1730-715</t>
  </si>
  <si>
    <t>1715-715</t>
  </si>
  <si>
    <t>1730-700</t>
  </si>
  <si>
    <t>700-1730</t>
  </si>
  <si>
    <t>1930-830</t>
  </si>
  <si>
    <t>2000-815</t>
  </si>
  <si>
    <t>700-1845</t>
  </si>
  <si>
    <t>1830-900</t>
  </si>
  <si>
    <t>915-1830</t>
  </si>
  <si>
    <t>1830-845</t>
  </si>
  <si>
    <t>845-1845</t>
  </si>
  <si>
    <t>1900-815</t>
  </si>
  <si>
    <t>830-1745</t>
  </si>
  <si>
    <t>1800-845</t>
  </si>
  <si>
    <t>845-1745</t>
  </si>
  <si>
    <t>1930-845</t>
  </si>
  <si>
    <t>845-1930</t>
  </si>
  <si>
    <t>1845-745</t>
  </si>
  <si>
    <t>1845-700</t>
  </si>
  <si>
    <t>1945-1130</t>
  </si>
  <si>
    <t>1145-1945</t>
  </si>
  <si>
    <t>830-2000</t>
  </si>
  <si>
    <t>1230-2000</t>
  </si>
  <si>
    <t>2000-230</t>
  </si>
  <si>
    <t>815-1130</t>
  </si>
  <si>
    <t>730-1530</t>
  </si>
  <si>
    <t>1530-715</t>
  </si>
  <si>
    <t>745-745</t>
  </si>
  <si>
    <t>800-1630</t>
  </si>
  <si>
    <t>730-1400</t>
  </si>
  <si>
    <t>1415-715</t>
  </si>
  <si>
    <t>2030-645</t>
  </si>
  <si>
    <t>2300-700</t>
  </si>
  <si>
    <t>1115-2115</t>
  </si>
  <si>
    <t>2130-700</t>
  </si>
  <si>
    <t>2000-2000</t>
  </si>
  <si>
    <t>2000-2330</t>
  </si>
  <si>
    <t>2330-730</t>
  </si>
  <si>
    <t>1815-700</t>
  </si>
  <si>
    <t>715-1330</t>
  </si>
  <si>
    <t>100-630</t>
  </si>
  <si>
    <t>1915-615</t>
  </si>
  <si>
    <t>630-1945</t>
  </si>
  <si>
    <t>745-700</t>
  </si>
  <si>
    <t>715-515</t>
  </si>
  <si>
    <t>530-645</t>
  </si>
  <si>
    <t>700-645</t>
  </si>
  <si>
    <t>700-715</t>
  </si>
  <si>
    <t>730-1230</t>
  </si>
  <si>
    <t>1230-845</t>
  </si>
  <si>
    <t>700-2030</t>
  </si>
  <si>
    <t>1830-2130</t>
  </si>
  <si>
    <t>2145-715</t>
  </si>
  <si>
    <t>715-2100</t>
  </si>
  <si>
    <t>2115-700</t>
  </si>
  <si>
    <t>715-715</t>
  </si>
  <si>
    <t>915-715</t>
  </si>
  <si>
    <t>700-700</t>
  </si>
  <si>
    <t>2115-800</t>
  </si>
  <si>
    <t>815-815</t>
  </si>
  <si>
    <t>830-700</t>
  </si>
  <si>
    <t>715-2130</t>
  </si>
  <si>
    <t>2145-700</t>
  </si>
  <si>
    <t>730-730</t>
  </si>
  <si>
    <t>745-645</t>
  </si>
  <si>
    <t>545-600</t>
  </si>
  <si>
    <t>615-600</t>
  </si>
  <si>
    <t>615-1800</t>
  </si>
  <si>
    <t>230-645</t>
  </si>
  <si>
    <t>2015-645</t>
  </si>
  <si>
    <t>700-745</t>
  </si>
  <si>
    <t>1140-2045</t>
  </si>
  <si>
    <t>2045-715</t>
  </si>
  <si>
    <t>1430-645</t>
  </si>
  <si>
    <t>?</t>
  </si>
  <si>
    <t>730-1245</t>
  </si>
  <si>
    <t>Within each year, use unmarked Chinook data for final environ. data set (flow, secchi disk).  At times, environ. Data not moved to hatchery chinook xls spreadsheets.</t>
  </si>
  <si>
    <t>Estimated CE from Inv. SD model</t>
  </si>
  <si>
    <t>Daily Production Estimates (Inv. Secchi)</t>
  </si>
  <si>
    <t>1100-1600</t>
  </si>
  <si>
    <t>1615-830</t>
  </si>
  <si>
    <t>830-1645</t>
  </si>
  <si>
    <t>1700-900</t>
  </si>
  <si>
    <t>915-1345</t>
  </si>
  <si>
    <t>1400-900</t>
  </si>
  <si>
    <t>915-1600</t>
  </si>
  <si>
    <t>1615-745</t>
  </si>
  <si>
    <t>1700-830</t>
  </si>
  <si>
    <t>830-1630</t>
  </si>
  <si>
    <t>730-1745</t>
  </si>
  <si>
    <t>815-1715</t>
  </si>
  <si>
    <t>815-315</t>
  </si>
  <si>
    <t>1315-745</t>
  </si>
  <si>
    <t>800-715</t>
  </si>
  <si>
    <t>815-830</t>
  </si>
  <si>
    <t>845-700</t>
  </si>
  <si>
    <t>1745-700</t>
  </si>
  <si>
    <t>715-1300</t>
  </si>
  <si>
    <t>1300-630</t>
  </si>
  <si>
    <t>645-1400</t>
  </si>
  <si>
    <t>1400-730</t>
  </si>
  <si>
    <t>1745-815</t>
  </si>
  <si>
    <t>1730-645</t>
  </si>
  <si>
    <t>645-1745</t>
  </si>
  <si>
    <t>1800-645</t>
  </si>
  <si>
    <t>1800-815</t>
  </si>
  <si>
    <t>830-715</t>
  </si>
  <si>
    <t>800-1815</t>
  </si>
  <si>
    <t>1900-800</t>
  </si>
  <si>
    <t>815-1730</t>
  </si>
  <si>
    <t>1915-1200</t>
  </si>
  <si>
    <t>1215-1900</t>
  </si>
  <si>
    <t>715-745</t>
  </si>
  <si>
    <t>715-1845</t>
  </si>
  <si>
    <t>1830-645</t>
  </si>
  <si>
    <t>700-1815</t>
  </si>
  <si>
    <t>630-1930</t>
  </si>
  <si>
    <t>630-1915</t>
  </si>
  <si>
    <t>630-1900</t>
  </si>
  <si>
    <t>1915-645</t>
  </si>
  <si>
    <t>800-700</t>
  </si>
  <si>
    <t>1945-645</t>
  </si>
  <si>
    <t>800-645</t>
  </si>
  <si>
    <t>700-1430</t>
  </si>
  <si>
    <t>1445-615</t>
  </si>
  <si>
    <t>630-1500</t>
  </si>
  <si>
    <t>1515-615</t>
  </si>
  <si>
    <t>730-645</t>
  </si>
  <si>
    <t>1845-630</t>
  </si>
  <si>
    <t>645-715</t>
  </si>
  <si>
    <t>745-615</t>
  </si>
  <si>
    <t>630-1530</t>
  </si>
  <si>
    <t>1545-615</t>
  </si>
  <si>
    <t>630-1845</t>
  </si>
  <si>
    <t>1900-8</t>
  </si>
  <si>
    <t>815-900</t>
  </si>
  <si>
    <t>915-615</t>
  </si>
  <si>
    <t>730-815</t>
  </si>
  <si>
    <t>845-730</t>
  </si>
  <si>
    <t>745-1330</t>
  </si>
  <si>
    <t>1345-730</t>
  </si>
  <si>
    <t>730-2200</t>
  </si>
  <si>
    <t>2200-715</t>
  </si>
  <si>
    <t>2030-545</t>
  </si>
  <si>
    <t>545-2015</t>
  </si>
  <si>
    <t>600-2100</t>
  </si>
  <si>
    <t>2100-730</t>
  </si>
  <si>
    <t>2115-715</t>
  </si>
  <si>
    <t>615-2000</t>
  </si>
  <si>
    <t>700-630</t>
  </si>
  <si>
    <t>645-1815</t>
  </si>
  <si>
    <t>1830-545</t>
  </si>
  <si>
    <t>600-730</t>
  </si>
  <si>
    <t>1645-700</t>
  </si>
  <si>
    <t>700-2045</t>
  </si>
  <si>
    <t>2100-530</t>
  </si>
  <si>
    <t>545-2000</t>
  </si>
  <si>
    <t>700-1530</t>
  </si>
  <si>
    <t>1545-700</t>
  </si>
  <si>
    <t>715-730</t>
  </si>
  <si>
    <t>815-1930</t>
  </si>
  <si>
    <t>2030-1900</t>
  </si>
  <si>
    <t>730-700</t>
  </si>
  <si>
    <t>2200-800</t>
  </si>
  <si>
    <t>815-715</t>
  </si>
  <si>
    <t>745-800</t>
  </si>
  <si>
    <t>1045-2000</t>
  </si>
  <si>
    <t>745-900</t>
  </si>
  <si>
    <t>915-900</t>
  </si>
  <si>
    <t>915-730</t>
  </si>
  <si>
    <t>Catch, CPUE, Flow, Secchi Depth and Daily Production Estimates forAd-Marked Age 0+ Chinook</t>
  </si>
  <si>
    <t>1400-845</t>
  </si>
  <si>
    <t>930-1700</t>
  </si>
  <si>
    <t>1715-830</t>
  </si>
  <si>
    <t>900-1615</t>
  </si>
  <si>
    <t>1645-800</t>
  </si>
  <si>
    <t>845-1730</t>
  </si>
  <si>
    <t>2045-830</t>
  </si>
  <si>
    <t>845-1700</t>
  </si>
  <si>
    <t>700-1700</t>
  </si>
  <si>
    <t>800-1800</t>
  </si>
  <si>
    <t>715-1750</t>
  </si>
  <si>
    <t>1775-700</t>
  </si>
  <si>
    <t>1745-645</t>
  </si>
  <si>
    <t>1815-645</t>
  </si>
  <si>
    <t>845-1830</t>
  </si>
  <si>
    <t>1845-645</t>
  </si>
  <si>
    <t>7-1845</t>
  </si>
  <si>
    <t>1500-745</t>
  </si>
  <si>
    <t>1700-645</t>
  </si>
  <si>
    <t>715-1815</t>
  </si>
  <si>
    <t>1600-715</t>
  </si>
  <si>
    <t>645-1845</t>
  </si>
  <si>
    <t>1630-630</t>
  </si>
  <si>
    <t>630-1645</t>
  </si>
  <si>
    <t>1700-700</t>
  </si>
  <si>
    <t>645-1830</t>
  </si>
  <si>
    <t>645-2045</t>
  </si>
  <si>
    <t>645-1930</t>
  </si>
  <si>
    <t>1815-630</t>
  </si>
  <si>
    <t>645-1800</t>
  </si>
  <si>
    <t>1915-630</t>
  </si>
  <si>
    <t>2000-630</t>
  </si>
  <si>
    <t>1930-630</t>
  </si>
  <si>
    <t>1945-615</t>
  </si>
  <si>
    <t>715-630</t>
  </si>
  <si>
    <t>2045-600</t>
  </si>
  <si>
    <t>645-1945</t>
  </si>
  <si>
    <t>2000-600</t>
  </si>
  <si>
    <t>600-2000</t>
  </si>
  <si>
    <t>600-1945</t>
  </si>
  <si>
    <t>2030-630</t>
  </si>
  <si>
    <t>645-2030</t>
  </si>
  <si>
    <t>815-2015</t>
  </si>
  <si>
    <t>1500-645</t>
  </si>
  <si>
    <t>700-2115</t>
  </si>
  <si>
    <t>2130-630</t>
  </si>
  <si>
    <t>645-2130</t>
  </si>
  <si>
    <t>2145-600</t>
  </si>
  <si>
    <t>615-2045</t>
  </si>
  <si>
    <t>600-1930</t>
  </si>
  <si>
    <t>1930-545</t>
  </si>
  <si>
    <t>2015-545</t>
  </si>
  <si>
    <t>2100-545</t>
  </si>
  <si>
    <t>545-2030</t>
  </si>
  <si>
    <t>2045-2145</t>
  </si>
  <si>
    <t>2200-545</t>
  </si>
  <si>
    <t>645-2000</t>
  </si>
  <si>
    <t>2000-545</t>
  </si>
  <si>
    <t>600-2045</t>
  </si>
  <si>
    <t>2100-630</t>
  </si>
  <si>
    <t>645-2100</t>
  </si>
  <si>
    <t>630-2000</t>
  </si>
  <si>
    <t>2100-600</t>
  </si>
  <si>
    <t>615-2100</t>
  </si>
  <si>
    <t>600-1900</t>
  </si>
  <si>
    <t>2115-630</t>
  </si>
  <si>
    <t>2030-600</t>
  </si>
  <si>
    <t>2045-630</t>
  </si>
  <si>
    <t>730-630</t>
  </si>
  <si>
    <t>700-615</t>
  </si>
  <si>
    <t>1930-615</t>
  </si>
  <si>
    <t>2115-730</t>
  </si>
  <si>
    <t>745-630</t>
  </si>
  <si>
    <t>645-645</t>
  </si>
  <si>
    <t>715-600</t>
  </si>
  <si>
    <t>730-1345</t>
  </si>
  <si>
    <t>1400-830</t>
  </si>
  <si>
    <t>730-745</t>
  </si>
  <si>
    <t>645-700</t>
  </si>
  <si>
    <t>715-645</t>
  </si>
  <si>
    <t>1900-600</t>
  </si>
  <si>
    <t>615-645</t>
  </si>
  <si>
    <t>645-1915</t>
  </si>
  <si>
    <t>600-615</t>
  </si>
  <si>
    <t>Adjusted # Fish Caught (Day)</t>
  </si>
  <si>
    <t>Adjusted # Fish Caught (Night)</t>
  </si>
  <si>
    <t>Daily CE (Inv. of SD model)</t>
  </si>
  <si>
    <t>Daily Abundance Estimate</t>
  </si>
  <si>
    <t>1330-1530</t>
  </si>
  <si>
    <t>1545-815</t>
  </si>
  <si>
    <t>830-1500</t>
  </si>
  <si>
    <t>1515-0730</t>
  </si>
  <si>
    <t>24-hr check</t>
  </si>
  <si>
    <t>0745-0745</t>
  </si>
  <si>
    <t>0800-1645</t>
  </si>
  <si>
    <t>1700-0830</t>
  </si>
  <si>
    <t>0915-1530</t>
  </si>
  <si>
    <t>1545-1100</t>
  </si>
  <si>
    <t>1115-1630</t>
  </si>
  <si>
    <t>1645-0745</t>
  </si>
  <si>
    <t>0800-1600</t>
  </si>
  <si>
    <t>1645-0800</t>
  </si>
  <si>
    <t>1230-1400</t>
  </si>
  <si>
    <t>2155-2355</t>
  </si>
  <si>
    <t>819-1019</t>
  </si>
  <si>
    <t>2345-0815</t>
  </si>
  <si>
    <t>1000-1530</t>
  </si>
  <si>
    <t>1545-0830</t>
  </si>
  <si>
    <t>0845-1630</t>
  </si>
  <si>
    <t>1530-1740</t>
  </si>
  <si>
    <t>1745-0800</t>
  </si>
  <si>
    <t>0815-1600</t>
  </si>
  <si>
    <t>1615-0700</t>
  </si>
  <si>
    <t>0715-1715</t>
  </si>
  <si>
    <t>1730-0800</t>
  </si>
  <si>
    <t>0815-1700</t>
  </si>
  <si>
    <t>1715-0815</t>
  </si>
  <si>
    <t>0830-1710</t>
  </si>
  <si>
    <t>1725-0800</t>
  </si>
  <si>
    <t>1715-0800</t>
  </si>
  <si>
    <t>1615-0845</t>
  </si>
  <si>
    <t>0900-1730</t>
  </si>
  <si>
    <t>1745-0830</t>
  </si>
  <si>
    <t>0845-1700</t>
  </si>
  <si>
    <t>1700-0845</t>
  </si>
  <si>
    <t>1645-0815</t>
  </si>
  <si>
    <t>0830-1715</t>
  </si>
  <si>
    <t>1715-0745</t>
  </si>
  <si>
    <t>0800-1630</t>
  </si>
  <si>
    <t>1645-0600</t>
  </si>
  <si>
    <t>0615-1600</t>
  </si>
  <si>
    <t>1615-0800</t>
  </si>
  <si>
    <t>0815-1745</t>
  </si>
  <si>
    <t>1800-0800</t>
  </si>
  <si>
    <t>0800-1715</t>
  </si>
  <si>
    <t>0815-1545</t>
  </si>
  <si>
    <t>1600-0730</t>
  </si>
  <si>
    <t>0745-1700</t>
  </si>
  <si>
    <t>OUT/STOPPER</t>
  </si>
  <si>
    <t>1220-1520</t>
  </si>
  <si>
    <t>2315-0300</t>
  </si>
  <si>
    <t>1030-1230</t>
  </si>
  <si>
    <t>2145-0900</t>
  </si>
  <si>
    <t>0900-2000</t>
  </si>
  <si>
    <t>2015-0815</t>
  </si>
  <si>
    <t>0830-1530</t>
  </si>
  <si>
    <t>0945-1245</t>
  </si>
  <si>
    <t>2200-0015</t>
  </si>
  <si>
    <t>1730-1915</t>
  </si>
  <si>
    <t>1945-2030</t>
  </si>
  <si>
    <t>1600-1915</t>
  </si>
  <si>
    <t>1945-0115</t>
  </si>
  <si>
    <t>0700-1900</t>
  </si>
  <si>
    <t>1900-2200</t>
  </si>
  <si>
    <t>0830-1430</t>
  </si>
  <si>
    <t>1510-2010</t>
  </si>
  <si>
    <t>2010-2240</t>
  </si>
  <si>
    <t>1715-1930</t>
  </si>
  <si>
    <t>1945-0030</t>
  </si>
  <si>
    <t>1605-1935</t>
  </si>
  <si>
    <t>1935-0845</t>
  </si>
  <si>
    <t>0845-2000</t>
  </si>
  <si>
    <t>2000-0730</t>
  </si>
  <si>
    <t>0730-1930</t>
  </si>
  <si>
    <t>1930-0930</t>
  </si>
  <si>
    <t>0930-2000</t>
  </si>
  <si>
    <t>2000-0800</t>
  </si>
  <si>
    <t>2115-0030</t>
  </si>
  <si>
    <t>1615-1930</t>
  </si>
  <si>
    <t>1930-0730</t>
  </si>
  <si>
    <t>0745-1900</t>
  </si>
  <si>
    <t>1900-0800</t>
  </si>
  <si>
    <t>0800-1900</t>
  </si>
  <si>
    <t>1915-0830</t>
  </si>
  <si>
    <t>0930-1630</t>
  </si>
  <si>
    <t>1630-0800</t>
  </si>
  <si>
    <t>0800-1845</t>
  </si>
  <si>
    <t>1845-0830</t>
  </si>
  <si>
    <t>0830-2000</t>
  </si>
  <si>
    <t>0900-1930</t>
  </si>
  <si>
    <t>1930-0800</t>
  </si>
  <si>
    <t>0800-1930</t>
  </si>
  <si>
    <t>1915-2215</t>
  </si>
  <si>
    <t>1700-1930</t>
  </si>
  <si>
    <t>1945-0800</t>
  </si>
  <si>
    <t>0800-1945</t>
  </si>
  <si>
    <t>1945-0645</t>
  </si>
  <si>
    <t>0645-1915</t>
  </si>
  <si>
    <t>1915-0745</t>
  </si>
  <si>
    <t>1915-2345</t>
  </si>
  <si>
    <t>0745-1445</t>
  </si>
  <si>
    <t>1230-1945</t>
  </si>
  <si>
    <t>1945-2400</t>
  </si>
  <si>
    <t>2100-0015</t>
  </si>
  <si>
    <t>0830-1930</t>
  </si>
  <si>
    <t>1945-2315</t>
  </si>
  <si>
    <t>2000-0030</t>
  </si>
  <si>
    <t>0945-1930</t>
  </si>
  <si>
    <t>1915-2400</t>
  </si>
  <si>
    <t>0800-1800</t>
  </si>
  <si>
    <t>1800-0200</t>
  </si>
  <si>
    <t>0845-2015</t>
  </si>
  <si>
    <t>2015-0800</t>
  </si>
  <si>
    <t>0800-2030</t>
  </si>
  <si>
    <t>0800-1700</t>
  </si>
  <si>
    <t>0730-2000</t>
  </si>
  <si>
    <t>830-2200</t>
  </si>
  <si>
    <t>2200-0930</t>
  </si>
  <si>
    <t>930-1930</t>
  </si>
  <si>
    <t>1530-0800</t>
  </si>
  <si>
    <t>1330-2000</t>
  </si>
  <si>
    <t>1815-2015</t>
  </si>
  <si>
    <t>2015-0000</t>
  </si>
  <si>
    <t>1115-1515</t>
  </si>
  <si>
    <t>1515-0715</t>
  </si>
  <si>
    <t>1945-0830</t>
  </si>
  <si>
    <t>830-2030</t>
  </si>
  <si>
    <t>2030-0800</t>
  </si>
  <si>
    <t>0800-2200</t>
  </si>
  <si>
    <t>2200-0645</t>
  </si>
  <si>
    <t>1845-0815</t>
  </si>
  <si>
    <t>0815-2015</t>
  </si>
  <si>
    <t>0745-1945</t>
  </si>
  <si>
    <t>1945-0745</t>
  </si>
  <si>
    <t>0745-1800</t>
  </si>
  <si>
    <t>1800-0745</t>
  </si>
  <si>
    <t>0745-1845</t>
  </si>
  <si>
    <t>1845-0730</t>
  </si>
  <si>
    <t>2000-1015</t>
  </si>
  <si>
    <t>1015-1915</t>
  </si>
  <si>
    <t>1915-0645</t>
  </si>
  <si>
    <t>0645-2045</t>
  </si>
  <si>
    <t>2045-0715</t>
  </si>
  <si>
    <t>0730-2030</t>
  </si>
  <si>
    <t>2030-0600</t>
  </si>
  <si>
    <t>0600-1900</t>
  </si>
  <si>
    <t>1815-2045</t>
  </si>
  <si>
    <t>2045-0745</t>
  </si>
  <si>
    <t>1945-0530</t>
  </si>
  <si>
    <t>0530-2000</t>
  </si>
  <si>
    <t>2000-0715</t>
  </si>
  <si>
    <t>0715-2100</t>
  </si>
  <si>
    <t>2100-0800</t>
  </si>
  <si>
    <t>0800-1815</t>
  </si>
  <si>
    <t>1815-0630</t>
  </si>
  <si>
    <t>0630-2015</t>
  </si>
  <si>
    <t>2015-0730</t>
  </si>
  <si>
    <t>0745-2000</t>
  </si>
  <si>
    <t>2015-0630</t>
  </si>
  <si>
    <t>0630-2000</t>
  </si>
  <si>
    <t>0815-2000</t>
  </si>
  <si>
    <t>2015-0700</t>
  </si>
  <si>
    <t>0700-1730</t>
  </si>
  <si>
    <t>1730-0700</t>
  </si>
  <si>
    <t>0700-1915</t>
  </si>
  <si>
    <t>1915-0700</t>
  </si>
  <si>
    <t>0700-2045</t>
  </si>
  <si>
    <t>2045-0700</t>
  </si>
  <si>
    <t>0700-1630</t>
  </si>
  <si>
    <t>***0800-1600***</t>
  </si>
  <si>
    <t>***0000-0115***</t>
  </si>
  <si>
    <t>***1030-1445***</t>
  </si>
  <si>
    <t>***2130-0030***</t>
  </si>
  <si>
    <t>***1200-1945***</t>
  </si>
  <si>
    <t>1945-0630</t>
  </si>
  <si>
    <t>0630-1900</t>
  </si>
  <si>
    <t>1900-0700</t>
  </si>
  <si>
    <t>1915-0800</t>
  </si>
  <si>
    <t>0815-0730</t>
  </si>
  <si>
    <t>0730-0800</t>
  </si>
  <si>
    <t>0800-2000</t>
  </si>
  <si>
    <t>2000-0630</t>
  </si>
  <si>
    <t>***0815-1100***</t>
  </si>
  <si>
    <t>***1000-1900***</t>
  </si>
  <si>
    <t>1900-0745</t>
  </si>
  <si>
    <t>0745-1915</t>
  </si>
  <si>
    <t>0700-2030</t>
  </si>
  <si>
    <t>2030-0715</t>
  </si>
  <si>
    <t>0715-2045</t>
  </si>
  <si>
    <t>2100-0700</t>
  </si>
  <si>
    <t>0715-2000</t>
  </si>
  <si>
    <t>0745-2100</t>
  </si>
  <si>
    <t>2100-0715</t>
  </si>
  <si>
    <t>24hr fish</t>
  </si>
  <si>
    <t>0715-0715</t>
  </si>
  <si>
    <t>0600-2030</t>
  </si>
  <si>
    <t>2030-0830</t>
  </si>
  <si>
    <t>0830-1830</t>
  </si>
  <si>
    <t>1830-0800</t>
  </si>
  <si>
    <t>2100-0815</t>
  </si>
  <si>
    <t>0830-2100</t>
  </si>
  <si>
    <t>2115-0700</t>
  </si>
  <si>
    <t>1900-1100</t>
  </si>
  <si>
    <t>no check</t>
  </si>
  <si>
    <t>1100-0845</t>
  </si>
  <si>
    <t>0845-0845</t>
  </si>
  <si>
    <t>0845-2115</t>
  </si>
  <si>
    <t>2115-0800</t>
  </si>
  <si>
    <t>0800-2015</t>
  </si>
  <si>
    <t>***1230-2100***</t>
  </si>
  <si>
    <t>2100-0630</t>
  </si>
  <si>
    <t>0630-1930</t>
  </si>
  <si>
    <t>2000-0915</t>
  </si>
  <si>
    <t>0915-2200</t>
  </si>
  <si>
    <t>2200-0630</t>
  </si>
  <si>
    <t>0630-2045</t>
  </si>
  <si>
    <t>0700-0700</t>
  </si>
  <si>
    <t>0700-0845</t>
  </si>
  <si>
    <t>0845-1900</t>
  </si>
  <si>
    <t>1900-0830</t>
  </si>
  <si>
    <t>0830-0745</t>
  </si>
  <si>
    <t>2030-0730</t>
  </si>
  <si>
    <t>0730-0730</t>
  </si>
  <si>
    <t>0730-0900</t>
  </si>
  <si>
    <t>0900-0800</t>
  </si>
  <si>
    <t>0800-0845</t>
  </si>
  <si>
    <t>0845-0800</t>
  </si>
  <si>
    <t>0800-0745</t>
  </si>
  <si>
    <t>0745-1630</t>
  </si>
  <si>
    <t>0800-0700</t>
  </si>
  <si>
    <t>0700-1400</t>
  </si>
  <si>
    <t>700-845</t>
  </si>
  <si>
    <t>845-845</t>
  </si>
  <si>
    <t>730-1330</t>
  </si>
  <si>
    <t>In some years you will need to calcuate out number of hours trap was in operation at each trap check (later years).  In other years, the hours are already calculated (early years)</t>
  </si>
  <si>
    <t>We have used 50cm as the beginning of the glacial melt period to evaluate run timing.</t>
  </si>
  <si>
    <t>NTU (day)</t>
  </si>
  <si>
    <t>Actual # Fish Caught (Day)</t>
  </si>
  <si>
    <t>NTU (night)</t>
  </si>
  <si>
    <t>Actual # Fish Caught (Night)</t>
  </si>
  <si>
    <t>Total Morts</t>
  </si>
  <si>
    <t>Trap not in</t>
  </si>
  <si>
    <t>1430-0900</t>
  </si>
  <si>
    <t>900-1700</t>
  </si>
  <si>
    <t>830-1615</t>
  </si>
  <si>
    <t>n/a</t>
  </si>
  <si>
    <t>0800-1545</t>
  </si>
  <si>
    <t>1045-1730</t>
  </si>
  <si>
    <t>1745-0745</t>
  </si>
  <si>
    <t>0745-1600</t>
  </si>
  <si>
    <t>1615-0815</t>
  </si>
  <si>
    <t>1600-0630</t>
  </si>
  <si>
    <t>0715-1700</t>
  </si>
  <si>
    <t>1715-0545</t>
  </si>
  <si>
    <t>0600-1630</t>
  </si>
  <si>
    <t>0830-1615</t>
  </si>
  <si>
    <t>0815-1530</t>
  </si>
  <si>
    <t>1600-0800</t>
  </si>
  <si>
    <t>1600-0815</t>
  </si>
  <si>
    <t>0800-1345</t>
  </si>
  <si>
    <t>1400-0800</t>
  </si>
  <si>
    <t>0815-1730</t>
  </si>
  <si>
    <t>24-HR</t>
  </si>
  <si>
    <t>0815-0745</t>
  </si>
  <si>
    <t>815-0745</t>
  </si>
  <si>
    <t>800-1345</t>
  </si>
  <si>
    <t>1400-630</t>
  </si>
  <si>
    <t>1730-0745</t>
  </si>
  <si>
    <t>1700-0800</t>
  </si>
  <si>
    <t>800-1615</t>
  </si>
  <si>
    <t>1615-0730</t>
  </si>
  <si>
    <t>0730-1800</t>
  </si>
  <si>
    <t>1800-0730</t>
  </si>
  <si>
    <t>0730-1715</t>
  </si>
  <si>
    <t>0800-1830</t>
  </si>
  <si>
    <t>1830-0830</t>
  </si>
  <si>
    <t>0830-1900</t>
  </si>
  <si>
    <t>1900-0815</t>
  </si>
  <si>
    <t>0815-1830</t>
  </si>
  <si>
    <t>1830-0745</t>
  </si>
  <si>
    <t>0800-1615</t>
  </si>
  <si>
    <t>1630-0745</t>
  </si>
  <si>
    <t>0745-1930</t>
  </si>
  <si>
    <t>1700-0815</t>
  </si>
  <si>
    <t>1830-0600</t>
  </si>
  <si>
    <t>N/A</t>
  </si>
  <si>
    <t>0600-1930</t>
  </si>
  <si>
    <t>1930-0745</t>
  </si>
  <si>
    <t>1900-2115*</t>
  </si>
  <si>
    <t>1845-0800</t>
  </si>
  <si>
    <t>0815-1845</t>
  </si>
  <si>
    <t>1845-0715</t>
  </si>
  <si>
    <t>1000-2015</t>
  </si>
  <si>
    <t>2030-2330*</t>
  </si>
  <si>
    <t>0845-1200*</t>
  </si>
  <si>
    <t>1930-2230*</t>
  </si>
  <si>
    <t>800-1930*</t>
  </si>
  <si>
    <t>930-2015</t>
  </si>
  <si>
    <t>900-1915</t>
  </si>
  <si>
    <t>845-1315</t>
  </si>
  <si>
    <t>2000-0900</t>
  </si>
  <si>
    <t>915-2030</t>
  </si>
  <si>
    <t>2130-0800</t>
  </si>
  <si>
    <t>0800-1910</t>
  </si>
  <si>
    <t>0715-2050</t>
  </si>
  <si>
    <t>2045-0800</t>
  </si>
  <si>
    <t>0815-1915</t>
  </si>
  <si>
    <t>0930-1900</t>
  </si>
  <si>
    <t>1900-0915</t>
  </si>
  <si>
    <t>0915-1915</t>
  </si>
  <si>
    <t>0745-2015</t>
  </si>
  <si>
    <t>2015-0915</t>
  </si>
  <si>
    <t>0915-1815</t>
  </si>
  <si>
    <t>1815-0745</t>
  </si>
  <si>
    <t>1915-0730</t>
  </si>
  <si>
    <t>0730-1915</t>
  </si>
  <si>
    <t>1915-0915</t>
  </si>
  <si>
    <t>0915-1945</t>
  </si>
  <si>
    <t>1945-0930</t>
  </si>
  <si>
    <t>0730-1845</t>
  </si>
  <si>
    <t>1900-0715</t>
  </si>
  <si>
    <t>0730-1830</t>
  </si>
  <si>
    <t>1830-0715</t>
  </si>
  <si>
    <t>0715-1830</t>
  </si>
  <si>
    <t>0815-1930</t>
  </si>
  <si>
    <t>1930-0830</t>
  </si>
  <si>
    <t>0845-1930</t>
  </si>
  <si>
    <t>2000-1530</t>
  </si>
  <si>
    <t>0900-1230*</t>
  </si>
  <si>
    <t>0745-1100</t>
  </si>
  <si>
    <t>1100-2145*</t>
  </si>
  <si>
    <t>0815-2145</t>
  </si>
  <si>
    <t>2145-0700</t>
  </si>
  <si>
    <t>0700-1930</t>
  </si>
  <si>
    <t>1930-0700</t>
  </si>
  <si>
    <t>1900-0600</t>
  </si>
  <si>
    <t>0600-1915</t>
  </si>
  <si>
    <t>1945-0700</t>
  </si>
  <si>
    <t>1000-1930</t>
  </si>
  <si>
    <t>1900-0730</t>
  </si>
  <si>
    <t>0730-2015</t>
  </si>
  <si>
    <t>2015-0715</t>
  </si>
  <si>
    <t>0715-2030</t>
  </si>
  <si>
    <t>2030-0900</t>
  </si>
  <si>
    <t>0900-2045</t>
  </si>
  <si>
    <t>2045-0815</t>
  </si>
  <si>
    <t>0830-2030</t>
  </si>
  <si>
    <t>0900-2015</t>
  </si>
  <si>
    <t>2015-0830</t>
  </si>
  <si>
    <t>2015-0845</t>
  </si>
  <si>
    <t>24 HOUR</t>
  </si>
  <si>
    <t>0830-0730</t>
  </si>
  <si>
    <t>0830-0715</t>
  </si>
  <si>
    <t>0745-0715</t>
  </si>
  <si>
    <t>0715-0730</t>
  </si>
  <si>
    <t>0730-0830</t>
  </si>
  <si>
    <t>0830-0830</t>
  </si>
  <si>
    <t>0830-0645</t>
  </si>
  <si>
    <t>0645-0730</t>
  </si>
  <si>
    <t>0730-0815</t>
  </si>
  <si>
    <t>0715-0900</t>
  </si>
  <si>
    <t>0900-0700</t>
  </si>
  <si>
    <t>0700-1700</t>
  </si>
  <si>
    <t>1700-0715</t>
  </si>
  <si>
    <t>0715-2015</t>
  </si>
  <si>
    <t>0815-0700</t>
  </si>
  <si>
    <t>0700-0900</t>
  </si>
  <si>
    <t>0800-0715</t>
  </si>
  <si>
    <t>0715-0700</t>
  </si>
  <si>
    <t>0700-0645</t>
  </si>
  <si>
    <t>0645-1045</t>
  </si>
  <si>
    <t>1045-0700</t>
  </si>
  <si>
    <t>0700-0730</t>
  </si>
  <si>
    <t>0645-0745</t>
  </si>
  <si>
    <t>0745-0730</t>
  </si>
  <si>
    <t>0730-0700</t>
  </si>
  <si>
    <t>0700-0930</t>
  </si>
  <si>
    <t>0930-0900</t>
  </si>
  <si>
    <t>0900-1300</t>
  </si>
  <si>
    <t>1300-0830</t>
  </si>
  <si>
    <t>0830-0845</t>
  </si>
  <si>
    <t>0845-1000</t>
  </si>
  <si>
    <t>1000-0730</t>
  </si>
  <si>
    <t>0730-0715</t>
  </si>
  <si>
    <t>0730-0745</t>
  </si>
  <si>
    <t>0745-0600</t>
  </si>
  <si>
    <t>0600-0600</t>
  </si>
  <si>
    <t>0600-0700</t>
  </si>
  <si>
    <t>0700-0600</t>
  </si>
  <si>
    <t>see raw data files</t>
  </si>
  <si>
    <t>flow</t>
  </si>
  <si>
    <t>In_day</t>
  </si>
  <si>
    <t>secchi_depth</t>
  </si>
  <si>
    <t>chinook0_wild_num_day</t>
  </si>
  <si>
    <t>chinook0_wild_perhour_day</t>
  </si>
  <si>
    <t>In_night</t>
  </si>
  <si>
    <t>secchi_depth_night</t>
  </si>
  <si>
    <t>chinook0_wild_num_night</t>
  </si>
  <si>
    <t>chinook0_wild_perhour_night</t>
  </si>
  <si>
    <t>In</t>
  </si>
  <si>
    <t>chinook0_wild_num</t>
  </si>
  <si>
    <t>chinook0_wild_perhour</t>
  </si>
  <si>
    <t>chinook0_wild_num_estimate</t>
  </si>
  <si>
    <t>chinook0_hatchery_num_day</t>
  </si>
  <si>
    <t>chinook0_hatchery_perhour_day</t>
  </si>
  <si>
    <t>chinook0_hatchery_num_night</t>
  </si>
  <si>
    <t>chinook0_hatchery_perhour_night</t>
  </si>
  <si>
    <t>chinook0_hatchery_num</t>
  </si>
  <si>
    <t>chinook0_hatchery_perhour</t>
  </si>
  <si>
    <t>chinook0_hatchery_num_estimate</t>
  </si>
  <si>
    <t>chinook0_wild_night_num_estimate</t>
  </si>
  <si>
    <t>chinook0_wild_day_num_estimate</t>
  </si>
  <si>
    <t>chinook0_hatchery_night_num_estimate</t>
  </si>
  <si>
    <t>chinook0_hatchery_day_num_estimate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</si>
</sst>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m/d;@"/>
    <numFmt numFmtId="166" formatCode="m/d/yy;@"/>
  </numFmts>
  <fonts count="16" x14ac:knownFonts="1">
    <font>
      <sz val="11"/>
      <color theme="1"/>
      <name val="Calibri"/>
      <family val="2"/>
      <scheme val="minor"/>
    </font>
    <font>
      <b/>
      <sz val="12"/>
      <name val="Arial"/>
      <family val="2"/>
    </font>
    <font>
      <b/>
      <sz val="10"/>
      <name val="Arial"/>
      <family val="2"/>
    </font>
    <font>
      <b/>
      <sz val="9"/>
      <color indexed="81"/>
      <name val="Tahoma"/>
      <family val="2"/>
    </font>
    <font>
      <sz val="9"/>
      <color indexed="81"/>
      <name val="Tahoma"/>
      <family val="2"/>
    </font>
    <font>
      <b/>
      <sz val="9.5"/>
      <name val="Times New Roman"/>
      <family val="1"/>
    </font>
    <font>
      <sz val="9.5"/>
      <color indexed="8"/>
      <name val="Times New Roman"/>
      <family val="1"/>
    </font>
    <font>
      <sz val="9.5"/>
      <color indexed="8"/>
      <name val="Arial"/>
      <family val="2"/>
    </font>
    <font>
      <b/>
      <sz val="9.5"/>
      <color indexed="8"/>
      <name val="Times New Roman"/>
      <family val="1"/>
    </font>
    <font>
      <b/>
      <sz val="10"/>
      <name val="Times New Roman"/>
      <family val="1"/>
    </font>
    <font>
      <sz val="10"/>
      <color indexed="8"/>
      <name val="Times New Roman"/>
      <family val="1"/>
    </font>
    <font>
      <b/>
      <sz val="10"/>
      <color indexed="8"/>
      <name val="Times New Roman"/>
      <family val="1"/>
    </font>
    <font>
      <sz val="10"/>
      <name val="Times New Roman"/>
      <family val="1"/>
    </font>
    <font>
      <sz val="10"/>
      <color indexed="12"/>
      <name val="Times New Roman"/>
      <family val="1"/>
    </font>
    <font>
      <b/>
      <sz val="10"/>
      <color indexed="12"/>
      <name val="Times New Roman"/>
      <family val="1"/>
    </font>
    <font>
      <b/>
      <i/>
      <sz val="14"/>
      <color theme="1"/>
      <name val="Calibri"/>
      <family val="2"/>
      <scheme val="minor"/>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4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8"/>
      </left>
      <right style="thin">
        <color indexed="8"/>
      </right>
      <top style="medium">
        <color indexed="64"/>
      </top>
      <bottom style="thin">
        <color indexed="8"/>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8"/>
      </left>
      <right style="thin">
        <color indexed="8"/>
      </right>
      <top/>
      <bottom style="thin">
        <color indexed="8"/>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64"/>
      </top>
      <bottom style="thin">
        <color indexed="8"/>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right style="thin">
        <color indexed="8"/>
      </right>
      <top style="thin">
        <color indexed="8"/>
      </top>
      <bottom style="thin">
        <color indexed="8"/>
      </bottom>
      <diagonal/>
    </border>
    <border>
      <left/>
      <right style="thin">
        <color indexed="8"/>
      </right>
      <top style="thin">
        <color indexed="8"/>
      </top>
      <bottom/>
      <diagonal/>
    </border>
    <border>
      <left style="thin">
        <color indexed="64"/>
      </left>
      <right style="thin">
        <color indexed="64"/>
      </right>
      <top/>
      <bottom/>
      <diagonal/>
    </border>
    <border>
      <left/>
      <right style="thin">
        <color indexed="8"/>
      </right>
      <top/>
      <bottom style="thin">
        <color indexed="8"/>
      </bottom>
      <diagonal/>
    </border>
    <border>
      <left/>
      <right/>
      <top style="thin">
        <color indexed="8"/>
      </top>
      <bottom style="thin">
        <color indexed="8"/>
      </bottom>
      <diagonal/>
    </border>
    <border>
      <left/>
      <right/>
      <top style="thin">
        <color indexed="8"/>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s>
  <cellStyleXfs count="1">
    <xf numFmtId="0" fontId="0" fillId="0" borderId="0"/>
  </cellStyleXfs>
  <cellXfs count="295">
    <xf numFmtId="0" fontId="0" fillId="0" borderId="0" xfId="0"/>
    <xf numFmtId="0" fontId="1" fillId="0" borderId="0" xfId="0" applyFont="1" applyAlignment="1">
      <alignment horizontal="center"/>
    </xf>
    <xf numFmtId="0" fontId="0" fillId="2" borderId="0" xfId="0" applyFill="1"/>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164" fontId="2" fillId="0" borderId="2" xfId="0" applyNumberFormat="1" applyFont="1" applyBorder="1" applyAlignment="1">
      <alignment horizontal="center" vertical="center" wrapText="1"/>
    </xf>
    <xf numFmtId="3" fontId="2" fillId="0" borderId="3" xfId="0" applyNumberFormat="1" applyFont="1" applyBorder="1" applyAlignment="1">
      <alignment horizontal="center" vertical="center" wrapText="1"/>
    </xf>
    <xf numFmtId="165" fontId="0" fillId="0" borderId="4" xfId="0" applyNumberFormat="1" applyBorder="1" applyAlignment="1">
      <alignment horizontal="center" vertical="center"/>
    </xf>
    <xf numFmtId="3" fontId="0" fillId="0" borderId="5" xfId="0" applyNumberFormat="1"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2" fontId="0" fillId="0" borderId="6" xfId="0" applyNumberFormat="1" applyBorder="1" applyAlignment="1">
      <alignment horizontal="center" vertical="center"/>
    </xf>
    <xf numFmtId="164" fontId="0" fillId="0" borderId="6" xfId="0" applyNumberFormat="1" applyBorder="1" applyAlignment="1">
      <alignment horizontal="center" vertical="center"/>
    </xf>
    <xf numFmtId="0" fontId="0" fillId="0" borderId="8" xfId="0" applyBorder="1" applyAlignment="1">
      <alignment horizontal="center" vertical="center"/>
    </xf>
    <xf numFmtId="165" fontId="0" fillId="0" borderId="9" xfId="0" applyNumberFormat="1" applyBorder="1" applyAlignment="1">
      <alignment horizontal="center" vertical="center"/>
    </xf>
    <xf numFmtId="0" fontId="0" fillId="0" borderId="10" xfId="0" applyBorder="1" applyAlignment="1">
      <alignment horizontal="center" vertical="center" wrapText="1"/>
    </xf>
    <xf numFmtId="0" fontId="0" fillId="0" borderId="11" xfId="0" applyBorder="1" applyAlignment="1">
      <alignment horizontal="center" vertical="center"/>
    </xf>
    <xf numFmtId="2" fontId="0" fillId="0" borderId="11" xfId="0" applyNumberFormat="1" applyBorder="1" applyAlignment="1">
      <alignment horizontal="center" vertical="center"/>
    </xf>
    <xf numFmtId="164" fontId="0" fillId="0" borderId="11" xfId="0" applyNumberFormat="1" applyBorder="1" applyAlignment="1">
      <alignment horizontal="center" vertical="center"/>
    </xf>
    <xf numFmtId="0" fontId="0" fillId="0" borderId="12" xfId="0" applyBorder="1" applyAlignment="1">
      <alignment horizontal="center" vertical="center"/>
    </xf>
    <xf numFmtId="3" fontId="0" fillId="0" borderId="10" xfId="0" applyNumberFormat="1" applyBorder="1" applyAlignment="1">
      <alignment horizontal="center" vertical="center" wrapText="1"/>
    </xf>
    <xf numFmtId="0" fontId="0" fillId="0" borderId="13" xfId="0" applyBorder="1" applyAlignment="1">
      <alignment horizontal="center" vertical="center"/>
    </xf>
    <xf numFmtId="0" fontId="0" fillId="2" borderId="11" xfId="0" applyFill="1" applyBorder="1" applyAlignment="1">
      <alignment horizontal="center" vertical="center"/>
    </xf>
    <xf numFmtId="2" fontId="0" fillId="2" borderId="11" xfId="0" applyNumberFormat="1" applyFill="1" applyBorder="1" applyAlignment="1">
      <alignment horizontal="center" vertical="center"/>
    </xf>
    <xf numFmtId="0" fontId="0" fillId="0" borderId="0" xfId="0" applyAlignment="1">
      <alignment horizontal="center" vertical="center"/>
    </xf>
    <xf numFmtId="165" fontId="0" fillId="0" borderId="14" xfId="0" applyNumberFormat="1" applyBorder="1" applyAlignment="1">
      <alignment horizontal="center" vertical="center"/>
    </xf>
    <xf numFmtId="3" fontId="0" fillId="0" borderId="15" xfId="0" applyNumberFormat="1" applyBorder="1" applyAlignment="1">
      <alignment horizontal="center" vertical="center" wrapText="1"/>
    </xf>
    <xf numFmtId="0" fontId="0" fillId="0" borderId="16" xfId="0" applyBorder="1" applyAlignment="1">
      <alignment horizontal="center" vertical="center"/>
    </xf>
    <xf numFmtId="2" fontId="0" fillId="0" borderId="16" xfId="0" applyNumberFormat="1" applyBorder="1" applyAlignment="1">
      <alignment horizontal="center" vertical="center"/>
    </xf>
    <xf numFmtId="164" fontId="0" fillId="0" borderId="16" xfId="0" applyNumberFormat="1" applyBorder="1" applyAlignment="1">
      <alignment horizontal="center" vertical="center"/>
    </xf>
    <xf numFmtId="0" fontId="0" fillId="0" borderId="17" xfId="0" applyBorder="1" applyAlignment="1">
      <alignment horizontal="center" vertical="center"/>
    </xf>
    <xf numFmtId="165" fontId="0" fillId="2" borderId="4" xfId="0" applyNumberFormat="1" applyFill="1" applyBorder="1" applyAlignment="1">
      <alignment horizontal="center" vertical="center"/>
    </xf>
    <xf numFmtId="0" fontId="0" fillId="2" borderId="6" xfId="0" applyFill="1" applyBorder="1" applyAlignment="1">
      <alignment horizontal="center" vertical="center"/>
    </xf>
    <xf numFmtId="165" fontId="0" fillId="2" borderId="6" xfId="0" applyNumberFormat="1" applyFill="1" applyBorder="1" applyAlignment="1">
      <alignment horizontal="center" vertical="center"/>
    </xf>
    <xf numFmtId="2" fontId="0" fillId="2" borderId="6" xfId="0" applyNumberFormat="1" applyFill="1" applyBorder="1" applyAlignment="1">
      <alignment horizontal="center" vertical="center"/>
    </xf>
    <xf numFmtId="2" fontId="2" fillId="2" borderId="6" xfId="0" applyNumberFormat="1" applyFont="1" applyFill="1" applyBorder="1" applyAlignment="1">
      <alignment horizontal="center" vertical="center"/>
    </xf>
    <xf numFmtId="3" fontId="0" fillId="2" borderId="6" xfId="0" applyNumberFormat="1" applyFill="1" applyBorder="1" applyAlignment="1">
      <alignment horizontal="center" vertical="center"/>
    </xf>
    <xf numFmtId="1" fontId="0" fillId="2" borderId="18" xfId="0" applyNumberFormat="1" applyFill="1" applyBorder="1" applyAlignment="1">
      <alignment horizontal="center" vertical="center"/>
    </xf>
    <xf numFmtId="165" fontId="0" fillId="2" borderId="9" xfId="0" applyNumberFormat="1" applyFill="1" applyBorder="1" applyAlignment="1">
      <alignment horizontal="center" vertical="center"/>
    </xf>
    <xf numFmtId="165" fontId="0" fillId="2" borderId="11" xfId="0" applyNumberFormat="1" applyFill="1" applyBorder="1" applyAlignment="1">
      <alignment horizontal="center" vertical="center"/>
    </xf>
    <xf numFmtId="2" fontId="2" fillId="2" borderId="11" xfId="0" applyNumberFormat="1" applyFont="1" applyFill="1" applyBorder="1" applyAlignment="1">
      <alignment horizontal="center" vertical="center"/>
    </xf>
    <xf numFmtId="3" fontId="0" fillId="2" borderId="11" xfId="0" applyNumberFormat="1" applyFill="1" applyBorder="1" applyAlignment="1">
      <alignment horizontal="center" vertical="center"/>
    </xf>
    <xf numFmtId="1" fontId="0" fillId="2" borderId="13" xfId="0" applyNumberFormat="1" applyFill="1" applyBorder="1" applyAlignment="1">
      <alignment horizontal="center" vertical="center"/>
    </xf>
    <xf numFmtId="165" fontId="0" fillId="2" borderId="19" xfId="0" applyNumberFormat="1" applyFill="1" applyBorder="1" applyAlignment="1">
      <alignment horizontal="center" vertical="center"/>
    </xf>
    <xf numFmtId="3" fontId="0" fillId="0" borderId="20" xfId="0" applyNumberFormat="1" applyBorder="1" applyAlignment="1">
      <alignment horizontal="center" vertical="center" wrapText="1"/>
    </xf>
    <xf numFmtId="0" fontId="0" fillId="2" borderId="21" xfId="0" applyFill="1" applyBorder="1" applyAlignment="1">
      <alignment horizontal="center" vertical="center"/>
    </xf>
    <xf numFmtId="165" fontId="0" fillId="2" borderId="21" xfId="0" applyNumberFormat="1" applyFill="1" applyBorder="1" applyAlignment="1">
      <alignment horizontal="center" vertical="center"/>
    </xf>
    <xf numFmtId="2" fontId="0" fillId="2" borderId="21" xfId="0" applyNumberFormat="1" applyFill="1" applyBorder="1" applyAlignment="1">
      <alignment horizontal="center" vertical="center"/>
    </xf>
    <xf numFmtId="3" fontId="0" fillId="2" borderId="21" xfId="0" applyNumberFormat="1" applyFill="1" applyBorder="1" applyAlignment="1">
      <alignment horizontal="center" vertical="center"/>
    </xf>
    <xf numFmtId="164" fontId="0" fillId="0" borderId="21" xfId="0" applyNumberFormat="1" applyBorder="1" applyAlignment="1">
      <alignment horizontal="center" vertical="center"/>
    </xf>
    <xf numFmtId="1" fontId="0" fillId="2" borderId="22" xfId="0" applyNumberFormat="1" applyFill="1" applyBorder="1" applyAlignment="1">
      <alignment horizontal="center" vertical="center"/>
    </xf>
    <xf numFmtId="165" fontId="0" fillId="0" borderId="23" xfId="0" applyNumberFormat="1" applyBorder="1" applyAlignment="1">
      <alignment horizontal="center" vertical="center"/>
    </xf>
    <xf numFmtId="3" fontId="0" fillId="0" borderId="24" xfId="0" applyNumberFormat="1" applyBorder="1" applyAlignment="1">
      <alignment horizontal="center" vertical="center" wrapText="1"/>
    </xf>
    <xf numFmtId="0" fontId="0" fillId="0" borderId="25" xfId="0" applyBorder="1" applyAlignment="1">
      <alignment horizontal="center" vertical="center"/>
    </xf>
    <xf numFmtId="2" fontId="0" fillId="0" borderId="25" xfId="0" applyNumberFormat="1" applyBorder="1" applyAlignment="1">
      <alignment horizontal="center" vertical="center"/>
    </xf>
    <xf numFmtId="164" fontId="0" fillId="0" borderId="25" xfId="0" applyNumberFormat="1" applyBorder="1" applyAlignment="1">
      <alignment horizontal="center" vertical="center"/>
    </xf>
    <xf numFmtId="0" fontId="0" fillId="0" borderId="26" xfId="0" applyBorder="1" applyAlignment="1">
      <alignment horizontal="center" vertical="center"/>
    </xf>
    <xf numFmtId="165" fontId="0" fillId="0" borderId="19" xfId="0" applyNumberFormat="1" applyBorder="1" applyAlignment="1">
      <alignment horizontal="center" vertical="center"/>
    </xf>
    <xf numFmtId="0" fontId="0" fillId="0" borderId="21" xfId="0" applyBorder="1" applyAlignment="1">
      <alignment horizontal="center" vertical="center"/>
    </xf>
    <xf numFmtId="2" fontId="0" fillId="0" borderId="21" xfId="0" applyNumberFormat="1" applyBorder="1" applyAlignment="1">
      <alignment horizontal="center" vertical="center"/>
    </xf>
    <xf numFmtId="0" fontId="0" fillId="0" borderId="27" xfId="0" applyBorder="1" applyAlignment="1">
      <alignment horizontal="center" vertical="center"/>
    </xf>
    <xf numFmtId="2" fontId="0" fillId="0" borderId="11" xfId="0" quotePrefix="1" applyNumberFormat="1" applyBorder="1" applyAlignment="1">
      <alignment horizontal="center" vertical="center"/>
    </xf>
    <xf numFmtId="0" fontId="0" fillId="0" borderId="11" xfId="0" quotePrefix="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wrapText="1"/>
    </xf>
    <xf numFmtId="2" fontId="5" fillId="0" borderId="2" xfId="0" applyNumberFormat="1" applyFont="1" applyBorder="1" applyAlignment="1">
      <alignment horizontal="center" vertical="center" wrapText="1"/>
    </xf>
    <xf numFmtId="1" fontId="5" fillId="0" borderId="2" xfId="0" applyNumberFormat="1" applyFont="1" applyBorder="1" applyAlignment="1">
      <alignment horizontal="center" vertical="center" wrapText="1"/>
    </xf>
    <xf numFmtId="1" fontId="5" fillId="0" borderId="3" xfId="0" applyNumberFormat="1" applyFont="1" applyBorder="1" applyAlignment="1">
      <alignment horizontal="center" vertical="center" wrapText="1"/>
    </xf>
    <xf numFmtId="15" fontId="6" fillId="0" borderId="4" xfId="0" applyNumberFormat="1" applyFont="1" applyBorder="1" applyAlignment="1">
      <alignment horizontal="center" vertical="center"/>
    </xf>
    <xf numFmtId="0" fontId="7" fillId="0" borderId="28" xfId="0" applyFont="1" applyBorder="1" applyAlignment="1">
      <alignment horizontal="center" wrapText="1"/>
    </xf>
    <xf numFmtId="0" fontId="6" fillId="0" borderId="29" xfId="0" applyFont="1" applyBorder="1" applyAlignment="1">
      <alignment horizontal="center" vertical="center" wrapText="1"/>
    </xf>
    <xf numFmtId="2" fontId="6" fillId="3" borderId="7" xfId="0" applyNumberFormat="1" applyFont="1" applyFill="1" applyBorder="1" applyAlignment="1">
      <alignment horizontal="center" vertical="center" wrapText="1"/>
    </xf>
    <xf numFmtId="0" fontId="8" fillId="0" borderId="29" xfId="0" applyFont="1" applyBorder="1" applyAlignment="1">
      <alignment horizontal="center" vertical="center" wrapText="1"/>
    </xf>
    <xf numFmtId="2" fontId="6" fillId="0" borderId="29" xfId="0" applyNumberFormat="1" applyFont="1" applyBorder="1" applyAlignment="1">
      <alignment horizontal="center" vertical="center" wrapText="1"/>
    </xf>
    <xf numFmtId="1" fontId="6" fillId="0" borderId="29" xfId="0" applyNumberFormat="1" applyFont="1" applyBorder="1" applyAlignment="1">
      <alignment horizontal="center" vertical="center" wrapText="1"/>
    </xf>
    <xf numFmtId="2" fontId="6" fillId="3" borderId="29" xfId="0" applyNumberFormat="1" applyFont="1" applyFill="1" applyBorder="1" applyAlignment="1">
      <alignment horizontal="center" vertical="center" wrapText="1"/>
    </xf>
    <xf numFmtId="2" fontId="6" fillId="0" borderId="6" xfId="0" applyNumberFormat="1" applyFont="1" applyBorder="1" applyAlignment="1">
      <alignment horizontal="center" vertical="center" wrapText="1"/>
    </xf>
    <xf numFmtId="1" fontId="6" fillId="0" borderId="6" xfId="0" applyNumberFormat="1" applyFont="1" applyBorder="1" applyAlignment="1">
      <alignment horizontal="center" vertical="center" wrapText="1"/>
    </xf>
    <xf numFmtId="2" fontId="6" fillId="3" borderId="6" xfId="0" applyNumberFormat="1" applyFont="1" applyFill="1" applyBorder="1" applyAlignment="1">
      <alignment horizontal="center" vertical="center"/>
    </xf>
    <xf numFmtId="2" fontId="6" fillId="0" borderId="6" xfId="0" applyNumberFormat="1" applyFont="1" applyBorder="1" applyAlignment="1">
      <alignment horizontal="center" vertical="center"/>
    </xf>
    <xf numFmtId="1" fontId="8" fillId="0" borderId="6" xfId="0" applyNumberFormat="1" applyFont="1" applyBorder="1" applyAlignment="1">
      <alignment horizontal="center" vertical="center" wrapText="1"/>
    </xf>
    <xf numFmtId="1" fontId="8" fillId="0" borderId="30" xfId="0" applyNumberFormat="1" applyFont="1" applyBorder="1" applyAlignment="1">
      <alignment horizontal="center" vertical="center" wrapText="1"/>
    </xf>
    <xf numFmtId="15" fontId="6" fillId="0" borderId="9" xfId="0" applyNumberFormat="1" applyFont="1" applyBorder="1" applyAlignment="1">
      <alignment horizontal="center" vertical="center"/>
    </xf>
    <xf numFmtId="0" fontId="7" fillId="0" borderId="31" xfId="0" applyFont="1" applyBorder="1" applyAlignment="1">
      <alignment horizontal="center" wrapText="1"/>
    </xf>
    <xf numFmtId="0" fontId="6" fillId="0" borderId="11" xfId="0" applyFont="1" applyBorder="1" applyAlignment="1">
      <alignment horizontal="center" vertical="center" wrapText="1"/>
    </xf>
    <xf numFmtId="2" fontId="6" fillId="3" borderId="11" xfId="0" applyNumberFormat="1" applyFont="1" applyFill="1" applyBorder="1" applyAlignment="1">
      <alignment horizontal="center" vertical="center" wrapText="1"/>
    </xf>
    <xf numFmtId="0" fontId="8" fillId="0" borderId="11" xfId="0" applyFont="1" applyBorder="1" applyAlignment="1">
      <alignment horizontal="center" vertical="center" wrapText="1"/>
    </xf>
    <xf numFmtId="2" fontId="6" fillId="0" borderId="11" xfId="0" applyNumberFormat="1" applyFont="1" applyBorder="1" applyAlignment="1">
      <alignment horizontal="center" vertical="center" wrapText="1"/>
    </xf>
    <xf numFmtId="1" fontId="6" fillId="0" borderId="11" xfId="0" applyNumberFormat="1" applyFont="1" applyBorder="1" applyAlignment="1">
      <alignment horizontal="center" vertical="center" wrapText="1"/>
    </xf>
    <xf numFmtId="2" fontId="6" fillId="3" borderId="11" xfId="0" applyNumberFormat="1" applyFont="1" applyFill="1" applyBorder="1" applyAlignment="1">
      <alignment horizontal="center" vertical="center"/>
    </xf>
    <xf numFmtId="2" fontId="6" fillId="0" borderId="11" xfId="0" applyNumberFormat="1" applyFont="1" applyBorder="1" applyAlignment="1">
      <alignment horizontal="center" vertical="center"/>
    </xf>
    <xf numFmtId="1" fontId="8" fillId="0" borderId="11" xfId="0" applyNumberFormat="1" applyFont="1" applyBorder="1" applyAlignment="1">
      <alignment horizontal="center" vertical="center" wrapText="1"/>
    </xf>
    <xf numFmtId="1" fontId="8" fillId="0" borderId="13" xfId="0" applyNumberFormat="1" applyFont="1" applyBorder="1" applyAlignment="1">
      <alignment horizontal="center" vertical="center" wrapText="1"/>
    </xf>
    <xf numFmtId="2" fontId="6" fillId="3" borderId="25" xfId="0" applyNumberFormat="1" applyFont="1" applyFill="1" applyBorder="1" applyAlignment="1">
      <alignment horizontal="center" vertical="center" wrapText="1"/>
    </xf>
    <xf numFmtId="1" fontId="6" fillId="0" borderId="25" xfId="0" applyNumberFormat="1" applyFont="1" applyBorder="1" applyAlignment="1">
      <alignment horizontal="center" vertical="center" wrapText="1"/>
    </xf>
    <xf numFmtId="2" fontId="6" fillId="3" borderId="0" xfId="0" applyNumberFormat="1" applyFont="1" applyFill="1" applyAlignment="1">
      <alignment horizontal="center" vertical="center"/>
    </xf>
    <xf numFmtId="2" fontId="6" fillId="3" borderId="25" xfId="0" applyNumberFormat="1" applyFont="1" applyFill="1" applyBorder="1" applyAlignment="1">
      <alignment horizontal="center" vertical="center"/>
    </xf>
    <xf numFmtId="1" fontId="8" fillId="0" borderId="11" xfId="0" applyNumberFormat="1" applyFont="1" applyBorder="1" applyAlignment="1">
      <alignment horizontal="center" vertical="center"/>
    </xf>
    <xf numFmtId="1" fontId="8" fillId="0" borderId="13" xfId="0" applyNumberFormat="1" applyFont="1" applyBorder="1" applyAlignment="1">
      <alignment horizontal="center" vertical="center"/>
    </xf>
    <xf numFmtId="15" fontId="6" fillId="0" borderId="14" xfId="0" applyNumberFormat="1" applyFont="1" applyBorder="1" applyAlignment="1">
      <alignment horizontal="center" vertical="center"/>
    </xf>
    <xf numFmtId="0" fontId="7" fillId="0" borderId="32" xfId="0" applyFont="1" applyBorder="1" applyAlignment="1">
      <alignment horizontal="center" wrapText="1"/>
    </xf>
    <xf numFmtId="0" fontId="6" fillId="0" borderId="16" xfId="0" applyFont="1" applyBorder="1" applyAlignment="1">
      <alignment horizontal="center" vertical="center" wrapText="1"/>
    </xf>
    <xf numFmtId="2" fontId="6" fillId="3" borderId="16" xfId="0" applyNumberFormat="1" applyFont="1" applyFill="1" applyBorder="1" applyAlignment="1">
      <alignment horizontal="center" vertical="center"/>
    </xf>
    <xf numFmtId="0" fontId="8" fillId="0" borderId="16" xfId="0" applyFont="1" applyBorder="1" applyAlignment="1">
      <alignment horizontal="center" vertical="center" wrapText="1"/>
    </xf>
    <xf numFmtId="2" fontId="6" fillId="0" borderId="16" xfId="0" applyNumberFormat="1" applyFont="1" applyBorder="1" applyAlignment="1">
      <alignment horizontal="center" vertical="center" wrapText="1"/>
    </xf>
    <xf numFmtId="1" fontId="6" fillId="0" borderId="33" xfId="0" applyNumberFormat="1" applyFont="1" applyBorder="1" applyAlignment="1">
      <alignment horizontal="center" vertical="center" wrapText="1"/>
    </xf>
    <xf numFmtId="2" fontId="6" fillId="3" borderId="33" xfId="0" applyNumberFormat="1" applyFont="1" applyFill="1" applyBorder="1" applyAlignment="1">
      <alignment horizontal="center" vertical="center"/>
    </xf>
    <xf numFmtId="0" fontId="7" fillId="0" borderId="11" xfId="0" applyFont="1" applyBorder="1" applyAlignment="1">
      <alignment horizontal="center" wrapText="1"/>
    </xf>
    <xf numFmtId="0" fontId="8" fillId="0" borderId="11" xfId="0" applyFont="1" applyBorder="1" applyAlignment="1">
      <alignment horizontal="center" vertical="center"/>
    </xf>
    <xf numFmtId="1" fontId="6" fillId="0" borderId="11" xfId="0" applyNumberFormat="1" applyFont="1" applyBorder="1" applyAlignment="1">
      <alignment horizontal="center" vertical="center"/>
    </xf>
    <xf numFmtId="15" fontId="6" fillId="0" borderId="23" xfId="0" applyNumberFormat="1" applyFont="1" applyBorder="1" applyAlignment="1">
      <alignment horizontal="center" vertical="center"/>
    </xf>
    <xf numFmtId="0" fontId="7" fillId="0" borderId="34" xfId="0" applyFont="1" applyBorder="1" applyAlignment="1">
      <alignment horizontal="center" wrapText="1"/>
    </xf>
    <xf numFmtId="0" fontId="6" fillId="0" borderId="33" xfId="0" applyFont="1" applyBorder="1" applyAlignment="1">
      <alignment horizontal="center" vertical="center" wrapText="1"/>
    </xf>
    <xf numFmtId="0" fontId="8" fillId="0" borderId="25" xfId="0" applyFont="1" applyBorder="1" applyAlignment="1">
      <alignment horizontal="center" vertical="center"/>
    </xf>
    <xf numFmtId="2" fontId="6" fillId="0" borderId="25" xfId="0" applyNumberFormat="1" applyFont="1" applyBorder="1" applyAlignment="1">
      <alignment horizontal="center" vertical="center"/>
    </xf>
    <xf numFmtId="1" fontId="6" fillId="0" borderId="25" xfId="0" applyNumberFormat="1" applyFont="1" applyBorder="1" applyAlignment="1">
      <alignment horizontal="center" vertical="center"/>
    </xf>
    <xf numFmtId="1" fontId="7" fillId="0" borderId="11" xfId="0" applyNumberFormat="1" applyFont="1" applyBorder="1" applyAlignment="1">
      <alignment horizontal="center"/>
    </xf>
    <xf numFmtId="2" fontId="6" fillId="0" borderId="16" xfId="0" applyNumberFormat="1" applyFont="1" applyBorder="1" applyAlignment="1">
      <alignment horizontal="center" vertical="center"/>
    </xf>
    <xf numFmtId="0" fontId="8" fillId="0" borderId="16" xfId="0" applyFont="1" applyBorder="1" applyAlignment="1">
      <alignment horizontal="center" vertical="center"/>
    </xf>
    <xf numFmtId="0" fontId="6" fillId="0" borderId="25" xfId="0" applyFont="1" applyBorder="1" applyAlignment="1">
      <alignment horizontal="center" vertical="center" wrapText="1"/>
    </xf>
    <xf numFmtId="0" fontId="6" fillId="0" borderId="11" xfId="0" applyFont="1" applyBorder="1" applyAlignment="1">
      <alignment horizontal="center" vertical="center"/>
    </xf>
    <xf numFmtId="0" fontId="8" fillId="2" borderId="11" xfId="0" applyFont="1" applyFill="1" applyBorder="1" applyAlignment="1">
      <alignment horizontal="center" vertical="center"/>
    </xf>
    <xf numFmtId="1" fontId="8" fillId="2" borderId="11" xfId="0" applyNumberFormat="1" applyFont="1" applyFill="1" applyBorder="1" applyAlignment="1">
      <alignment horizontal="center" vertical="center"/>
    </xf>
    <xf numFmtId="2" fontId="6" fillId="2" borderId="11" xfId="0" applyNumberFormat="1" applyFont="1" applyFill="1" applyBorder="1" applyAlignment="1">
      <alignment horizontal="center" vertical="center"/>
    </xf>
    <xf numFmtId="3" fontId="7" fillId="0" borderId="31" xfId="0" applyNumberFormat="1" applyFont="1" applyBorder="1" applyAlignment="1">
      <alignment horizontal="center" wrapText="1"/>
    </xf>
    <xf numFmtId="3" fontId="7" fillId="0" borderId="32" xfId="0" applyNumberFormat="1" applyFont="1" applyBorder="1" applyAlignment="1">
      <alignment horizontal="center" wrapText="1"/>
    </xf>
    <xf numFmtId="0" fontId="6" fillId="0" borderId="16" xfId="0" applyFont="1" applyBorder="1" applyAlignment="1">
      <alignment horizontal="center" vertical="center"/>
    </xf>
    <xf numFmtId="1" fontId="7" fillId="0" borderId="16" xfId="0" applyNumberFormat="1" applyFont="1" applyBorder="1" applyAlignment="1">
      <alignment horizontal="center"/>
    </xf>
    <xf numFmtId="1" fontId="6" fillId="0" borderId="16" xfId="0" applyNumberFormat="1" applyFont="1" applyBorder="1" applyAlignment="1">
      <alignment horizontal="center" vertical="center"/>
    </xf>
    <xf numFmtId="1" fontId="8" fillId="0" borderId="16" xfId="0" applyNumberFormat="1" applyFont="1" applyBorder="1" applyAlignment="1">
      <alignment horizontal="center" vertical="center"/>
    </xf>
    <xf numFmtId="1" fontId="8" fillId="0" borderId="17" xfId="0" applyNumberFormat="1" applyFont="1" applyBorder="1" applyAlignment="1">
      <alignment horizontal="center" vertical="center"/>
    </xf>
    <xf numFmtId="3" fontId="7" fillId="0" borderId="34" xfId="0" applyNumberFormat="1" applyFont="1" applyBorder="1" applyAlignment="1">
      <alignment horizontal="center" wrapText="1"/>
    </xf>
    <xf numFmtId="0" fontId="6" fillId="0" borderId="25" xfId="0" applyFont="1" applyBorder="1" applyAlignment="1">
      <alignment horizontal="center" vertical="center"/>
    </xf>
    <xf numFmtId="1" fontId="7" fillId="0" borderId="25" xfId="0" applyNumberFormat="1" applyFont="1" applyBorder="1" applyAlignment="1">
      <alignment horizontal="center"/>
    </xf>
    <xf numFmtId="1" fontId="8" fillId="0" borderId="25" xfId="0" applyNumberFormat="1" applyFont="1" applyBorder="1" applyAlignment="1">
      <alignment horizontal="center" vertical="center"/>
    </xf>
    <xf numFmtId="1" fontId="8" fillId="0" borderId="26" xfId="0" applyNumberFormat="1" applyFont="1" applyBorder="1" applyAlignment="1">
      <alignment horizontal="center" vertical="center"/>
    </xf>
    <xf numFmtId="0" fontId="6" fillId="2" borderId="11" xfId="0" applyFont="1" applyFill="1" applyBorder="1" applyAlignment="1">
      <alignment horizontal="center" vertical="center"/>
    </xf>
    <xf numFmtId="3" fontId="6" fillId="3" borderId="11" xfId="0" applyNumberFormat="1" applyFont="1" applyFill="1" applyBorder="1" applyAlignment="1">
      <alignment horizontal="center" vertical="center"/>
    </xf>
    <xf numFmtId="15" fontId="6" fillId="2" borderId="9" xfId="0" applyNumberFormat="1" applyFont="1" applyFill="1" applyBorder="1" applyAlignment="1">
      <alignment horizontal="center" vertical="center"/>
    </xf>
    <xf numFmtId="0" fontId="6" fillId="2" borderId="25" xfId="0" applyFont="1" applyFill="1" applyBorder="1" applyAlignment="1">
      <alignment horizontal="center" vertical="center"/>
    </xf>
    <xf numFmtId="0" fontId="8" fillId="2" borderId="25" xfId="0" applyFont="1" applyFill="1" applyBorder="1" applyAlignment="1">
      <alignment horizontal="center" vertical="center"/>
    </xf>
    <xf numFmtId="2" fontId="6" fillId="2" borderId="25" xfId="0" applyNumberFormat="1" applyFont="1" applyFill="1" applyBorder="1" applyAlignment="1">
      <alignment horizontal="center" vertical="center"/>
    </xf>
    <xf numFmtId="2" fontId="6" fillId="2" borderId="16" xfId="0" applyNumberFormat="1" applyFont="1" applyFill="1" applyBorder="1" applyAlignment="1">
      <alignment horizontal="center" vertical="center"/>
    </xf>
    <xf numFmtId="3" fontId="6" fillId="3" borderId="16" xfId="0" applyNumberFormat="1" applyFont="1" applyFill="1" applyBorder="1" applyAlignment="1">
      <alignment horizontal="center" vertical="center"/>
    </xf>
    <xf numFmtId="1" fontId="8" fillId="2" borderId="16" xfId="0" applyNumberFormat="1" applyFont="1" applyFill="1" applyBorder="1" applyAlignment="1">
      <alignment horizontal="center" vertical="center"/>
    </xf>
    <xf numFmtId="3" fontId="6" fillId="3" borderId="25" xfId="0" applyNumberFormat="1" applyFont="1" applyFill="1" applyBorder="1" applyAlignment="1">
      <alignment horizontal="center" vertical="center"/>
    </xf>
    <xf numFmtId="1" fontId="8" fillId="2" borderId="25" xfId="0" applyNumberFormat="1" applyFont="1" applyFill="1" applyBorder="1" applyAlignment="1">
      <alignment horizontal="center" vertical="center"/>
    </xf>
    <xf numFmtId="0" fontId="6" fillId="3" borderId="11" xfId="0" applyFont="1" applyFill="1" applyBorder="1" applyAlignment="1">
      <alignment horizontal="center" vertical="center"/>
    </xf>
    <xf numFmtId="0" fontId="6" fillId="3" borderId="16" xfId="0" applyFont="1" applyFill="1" applyBorder="1" applyAlignment="1">
      <alignment horizontal="center" vertical="center"/>
    </xf>
    <xf numFmtId="0" fontId="6" fillId="3" borderId="25" xfId="0" applyFont="1" applyFill="1" applyBorder="1" applyAlignment="1">
      <alignment horizontal="center" vertical="center"/>
    </xf>
    <xf numFmtId="0" fontId="7" fillId="0" borderId="35" xfId="0" applyFont="1" applyBorder="1" applyAlignment="1">
      <alignment horizontal="center" wrapText="1"/>
    </xf>
    <xf numFmtId="3" fontId="7" fillId="0" borderId="35" xfId="0" applyNumberFormat="1" applyFont="1" applyBorder="1" applyAlignment="1">
      <alignment horizontal="center" wrapText="1"/>
    </xf>
    <xf numFmtId="15" fontId="6" fillId="0" borderId="19" xfId="0" applyNumberFormat="1" applyFont="1" applyBorder="1" applyAlignment="1">
      <alignment horizontal="center" vertical="center"/>
    </xf>
    <xf numFmtId="3" fontId="7" fillId="0" borderId="36" xfId="0" applyNumberFormat="1" applyFont="1" applyBorder="1" applyAlignment="1">
      <alignment horizontal="center" wrapText="1"/>
    </xf>
    <xf numFmtId="0" fontId="6" fillId="0" borderId="21" xfId="0" applyFont="1" applyBorder="1" applyAlignment="1">
      <alignment horizontal="center" vertical="center"/>
    </xf>
    <xf numFmtId="2" fontId="6" fillId="3" borderId="21" xfId="0" applyNumberFormat="1" applyFont="1" applyFill="1" applyBorder="1" applyAlignment="1">
      <alignment horizontal="center" vertical="center"/>
    </xf>
    <xf numFmtId="0" fontId="8" fillId="0" borderId="21" xfId="0" applyFont="1" applyBorder="1" applyAlignment="1">
      <alignment horizontal="center" vertical="center"/>
    </xf>
    <xf numFmtId="2" fontId="6" fillId="0" borderId="21" xfId="0" applyNumberFormat="1" applyFont="1" applyBorder="1" applyAlignment="1">
      <alignment horizontal="center" vertical="center"/>
    </xf>
    <xf numFmtId="1" fontId="6" fillId="0" borderId="21" xfId="0" applyNumberFormat="1" applyFont="1" applyBorder="1" applyAlignment="1">
      <alignment horizontal="center" vertical="center"/>
    </xf>
    <xf numFmtId="1" fontId="8" fillId="0" borderId="21" xfId="0" applyNumberFormat="1" applyFont="1" applyBorder="1" applyAlignment="1">
      <alignment horizontal="center" vertical="center"/>
    </xf>
    <xf numFmtId="1" fontId="8" fillId="0" borderId="27" xfId="0" applyNumberFormat="1" applyFont="1" applyBorder="1" applyAlignment="1">
      <alignment horizontal="center" vertical="center"/>
    </xf>
    <xf numFmtId="2" fontId="9" fillId="0" borderId="29" xfId="0" applyNumberFormat="1" applyFont="1" applyBorder="1" applyAlignment="1">
      <alignment horizontal="center" vertical="center" wrapText="1"/>
    </xf>
    <xf numFmtId="2" fontId="10" fillId="0" borderId="11" xfId="0" applyNumberFormat="1" applyFont="1" applyBorder="1" applyAlignment="1">
      <alignment horizontal="center" vertical="center" wrapText="1"/>
    </xf>
    <xf numFmtId="2" fontId="10" fillId="0" borderId="11" xfId="0" applyNumberFormat="1" applyFont="1" applyBorder="1" applyAlignment="1">
      <alignment horizontal="center" vertical="center"/>
    </xf>
    <xf numFmtId="2" fontId="10" fillId="0" borderId="16" xfId="0" applyNumberFormat="1" applyFont="1" applyBorder="1" applyAlignment="1">
      <alignment horizontal="center" vertical="center" wrapText="1"/>
    </xf>
    <xf numFmtId="2" fontId="10" fillId="0" borderId="16" xfId="0" applyNumberFormat="1" applyFont="1" applyBorder="1" applyAlignment="1">
      <alignment horizontal="center" vertical="center"/>
    </xf>
    <xf numFmtId="15" fontId="10" fillId="0" borderId="23" xfId="0" applyNumberFormat="1" applyFont="1" applyBorder="1" applyAlignment="1">
      <alignment horizontal="center" vertical="center"/>
    </xf>
    <xf numFmtId="2" fontId="10" fillId="0" borderId="25" xfId="0" applyNumberFormat="1" applyFont="1" applyBorder="1" applyAlignment="1">
      <alignment horizontal="center" vertical="center" wrapText="1"/>
    </xf>
    <xf numFmtId="2" fontId="10" fillId="0" borderId="25" xfId="0" applyNumberFormat="1" applyFont="1" applyBorder="1" applyAlignment="1">
      <alignment horizontal="center" vertical="center"/>
    </xf>
    <xf numFmtId="1" fontId="10" fillId="0" borderId="11" xfId="0" applyNumberFormat="1" applyFont="1" applyBorder="1" applyAlignment="1">
      <alignment horizontal="center" vertical="center" wrapText="1"/>
    </xf>
    <xf numFmtId="2" fontId="10" fillId="2" borderId="11" xfId="0" applyNumberFormat="1" applyFont="1" applyFill="1" applyBorder="1" applyAlignment="1">
      <alignment horizontal="center" vertical="center"/>
    </xf>
    <xf numFmtId="2" fontId="10" fillId="2" borderId="16" xfId="0" applyNumberFormat="1" applyFont="1" applyFill="1" applyBorder="1" applyAlignment="1">
      <alignment horizontal="center" vertical="center"/>
    </xf>
    <xf numFmtId="2" fontId="10" fillId="2" borderId="25" xfId="0" applyNumberFormat="1" applyFont="1" applyFill="1" applyBorder="1" applyAlignment="1">
      <alignment horizontal="center" vertical="center"/>
    </xf>
    <xf numFmtId="1" fontId="10" fillId="0" borderId="11" xfId="0" applyNumberFormat="1" applyFont="1" applyBorder="1" applyAlignment="1">
      <alignment horizontal="center" vertical="center"/>
    </xf>
    <xf numFmtId="1" fontId="10" fillId="0" borderId="16" xfId="0" applyNumberFormat="1" applyFont="1" applyBorder="1" applyAlignment="1">
      <alignment horizontal="center" vertical="center"/>
    </xf>
    <xf numFmtId="1" fontId="10" fillId="0" borderId="25" xfId="0" applyNumberFormat="1" applyFont="1" applyBorder="1" applyAlignment="1">
      <alignment horizontal="center" vertical="center"/>
    </xf>
    <xf numFmtId="2" fontId="0" fillId="0" borderId="0" xfId="0" applyNumberFormat="1"/>
    <xf numFmtId="1" fontId="0" fillId="0" borderId="0" xfId="0" applyNumberFormat="1"/>
    <xf numFmtId="15" fontId="0" fillId="0" borderId="0" xfId="0" applyNumberFormat="1"/>
    <xf numFmtId="0" fontId="12" fillId="0" borderId="0" xfId="0" applyFont="1"/>
    <xf numFmtId="0" fontId="9" fillId="0" borderId="1" xfId="0" applyFont="1" applyBorder="1" applyAlignment="1">
      <alignment horizontal="center" vertical="center"/>
    </xf>
    <xf numFmtId="0" fontId="9" fillId="0" borderId="2" xfId="0" applyFont="1" applyBorder="1" applyAlignment="1">
      <alignment horizontal="center" vertical="center" wrapText="1"/>
    </xf>
    <xf numFmtId="2" fontId="9" fillId="0" borderId="2" xfId="0" applyNumberFormat="1" applyFont="1" applyBorder="1" applyAlignment="1">
      <alignment horizontal="center" vertical="center" wrapText="1"/>
    </xf>
    <xf numFmtId="1" fontId="9" fillId="0" borderId="2" xfId="0" applyNumberFormat="1" applyFont="1" applyBorder="1" applyAlignment="1">
      <alignment horizontal="center" vertical="center" wrapText="1"/>
    </xf>
    <xf numFmtId="1" fontId="9" fillId="0" borderId="18" xfId="0" applyNumberFormat="1" applyFont="1" applyBorder="1" applyAlignment="1">
      <alignment horizontal="center" vertical="center" wrapText="1"/>
    </xf>
    <xf numFmtId="15" fontId="10" fillId="0" borderId="37" xfId="0" applyNumberFormat="1" applyFont="1" applyBorder="1" applyAlignment="1">
      <alignment horizontal="center" vertical="center"/>
    </xf>
    <xf numFmtId="0" fontId="10" fillId="0" borderId="29" xfId="0" applyFont="1" applyBorder="1" applyAlignment="1">
      <alignment horizontal="center" vertical="center" wrapText="1"/>
    </xf>
    <xf numFmtId="3" fontId="9" fillId="0" borderId="29" xfId="0" applyNumberFormat="1" applyFont="1" applyBorder="1" applyAlignment="1">
      <alignment horizontal="center" vertical="center" wrapText="1"/>
    </xf>
    <xf numFmtId="2" fontId="12" fillId="0" borderId="29" xfId="0" applyNumberFormat="1" applyFont="1" applyBorder="1" applyAlignment="1">
      <alignment horizontal="center" vertical="center" wrapText="1"/>
    </xf>
    <xf numFmtId="3" fontId="9" fillId="0" borderId="11" xfId="0" applyNumberFormat="1" applyFont="1" applyBorder="1" applyAlignment="1">
      <alignment horizontal="center" vertical="center" wrapText="1"/>
    </xf>
    <xf numFmtId="15" fontId="10" fillId="0" borderId="11" xfId="0" applyNumberFormat="1" applyFont="1" applyBorder="1" applyAlignment="1">
      <alignment horizontal="center" vertical="center"/>
    </xf>
    <xf numFmtId="0" fontId="10" fillId="0" borderId="11" xfId="0" applyFont="1" applyBorder="1" applyAlignment="1">
      <alignment horizontal="center" vertical="center" wrapText="1"/>
    </xf>
    <xf numFmtId="0" fontId="13" fillId="0" borderId="11" xfId="0" applyFont="1" applyBorder="1" applyAlignment="1">
      <alignment horizontal="center" vertical="center" wrapText="1"/>
    </xf>
    <xf numFmtId="2" fontId="9" fillId="0" borderId="11" xfId="0" applyNumberFormat="1" applyFont="1" applyBorder="1" applyAlignment="1">
      <alignment horizontal="center" vertical="center" wrapText="1"/>
    </xf>
    <xf numFmtId="2" fontId="12" fillId="0" borderId="11" xfId="0" applyNumberFormat="1" applyFont="1" applyBorder="1" applyAlignment="1">
      <alignment horizontal="center" vertical="center" wrapText="1"/>
    </xf>
    <xf numFmtId="0" fontId="10" fillId="0" borderId="11" xfId="0" applyFont="1" applyBorder="1" applyAlignment="1">
      <alignment horizontal="center" wrapText="1"/>
    </xf>
    <xf numFmtId="0" fontId="12" fillId="0" borderId="11" xfId="0" applyFont="1" applyBorder="1" applyAlignment="1">
      <alignment horizontal="center" vertical="center" wrapText="1"/>
    </xf>
    <xf numFmtId="3" fontId="11" fillId="0" borderId="11" xfId="0" applyNumberFormat="1" applyFont="1" applyBorder="1" applyAlignment="1">
      <alignment horizontal="center" vertical="center" wrapText="1"/>
    </xf>
    <xf numFmtId="2" fontId="10" fillId="2" borderId="11" xfId="0" applyNumberFormat="1" applyFont="1" applyFill="1" applyBorder="1" applyAlignment="1">
      <alignment horizontal="center" vertical="center" wrapText="1"/>
    </xf>
    <xf numFmtId="1" fontId="10" fillId="2" borderId="11" xfId="0" applyNumberFormat="1" applyFont="1" applyFill="1" applyBorder="1" applyAlignment="1">
      <alignment horizontal="center" vertical="center" wrapText="1"/>
    </xf>
    <xf numFmtId="3" fontId="11" fillId="0" borderId="11" xfId="0" applyNumberFormat="1" applyFont="1" applyBorder="1" applyAlignment="1">
      <alignment horizontal="center" vertical="center"/>
    </xf>
    <xf numFmtId="1" fontId="13" fillId="2" borderId="11" xfId="0" applyNumberFormat="1" applyFont="1" applyFill="1" applyBorder="1" applyAlignment="1">
      <alignment horizontal="center" vertical="center" wrapText="1"/>
    </xf>
    <xf numFmtId="1" fontId="13" fillId="0" borderId="11" xfId="0" applyNumberFormat="1" applyFont="1" applyBorder="1" applyAlignment="1">
      <alignment horizontal="center" vertical="center" wrapText="1"/>
    </xf>
    <xf numFmtId="3" fontId="14" fillId="0" borderId="11" xfId="0" applyNumberFormat="1" applyFont="1" applyBorder="1" applyAlignment="1">
      <alignment horizontal="center" vertical="center" wrapText="1"/>
    </xf>
    <xf numFmtId="3" fontId="10" fillId="0" borderId="11" xfId="0" applyNumberFormat="1" applyFont="1" applyBorder="1" applyAlignment="1">
      <alignment horizontal="center" vertical="center" wrapText="1"/>
    </xf>
    <xf numFmtId="1" fontId="12" fillId="0" borderId="11" xfId="0" applyNumberFormat="1" applyFont="1" applyBorder="1" applyAlignment="1">
      <alignment horizontal="center" vertical="center" wrapText="1"/>
    </xf>
    <xf numFmtId="3" fontId="12" fillId="0" borderId="11" xfId="0" applyNumberFormat="1" applyFont="1" applyBorder="1" applyAlignment="1">
      <alignment horizontal="center" wrapText="1"/>
    </xf>
    <xf numFmtId="3" fontId="14" fillId="0" borderId="11" xfId="0" applyNumberFormat="1" applyFont="1" applyBorder="1" applyAlignment="1">
      <alignment horizontal="center" vertical="center"/>
    </xf>
    <xf numFmtId="3" fontId="9" fillId="0" borderId="11" xfId="0" applyNumberFormat="1" applyFont="1" applyBorder="1" applyAlignment="1">
      <alignment horizontal="center" vertical="center"/>
    </xf>
    <xf numFmtId="15" fontId="10" fillId="2" borderId="11" xfId="0" applyNumberFormat="1" applyFont="1" applyFill="1" applyBorder="1" applyAlignment="1">
      <alignment horizontal="center" vertical="center"/>
    </xf>
    <xf numFmtId="0" fontId="10" fillId="2" borderId="11" xfId="0" applyFont="1" applyFill="1" applyBorder="1" applyAlignment="1">
      <alignment horizontal="center" vertical="center" wrapText="1"/>
    </xf>
    <xf numFmtId="3" fontId="11" fillId="2" borderId="11" xfId="0" applyNumberFormat="1" applyFont="1" applyFill="1" applyBorder="1" applyAlignment="1">
      <alignment horizontal="center" vertical="center"/>
    </xf>
    <xf numFmtId="3" fontId="12" fillId="2" borderId="11" xfId="0" applyNumberFormat="1" applyFont="1" applyFill="1" applyBorder="1" applyAlignment="1">
      <alignment horizontal="center" wrapText="1"/>
    </xf>
    <xf numFmtId="3" fontId="10" fillId="0" borderId="11" xfId="0" applyNumberFormat="1" applyFont="1" applyBorder="1" applyAlignment="1">
      <alignment horizontal="center" wrapText="1"/>
    </xf>
    <xf numFmtId="1" fontId="10" fillId="2" borderId="11" xfId="0" applyNumberFormat="1" applyFont="1" applyFill="1" applyBorder="1" applyAlignment="1">
      <alignment horizontal="center" vertical="center"/>
    </xf>
    <xf numFmtId="1" fontId="10" fillId="0" borderId="11" xfId="0" applyNumberFormat="1" applyFont="1" applyBorder="1" applyAlignment="1">
      <alignment horizontal="center"/>
    </xf>
    <xf numFmtId="1" fontId="13" fillId="0" borderId="11" xfId="0" applyNumberFormat="1" applyFont="1" applyBorder="1" applyAlignment="1">
      <alignment horizontal="center"/>
    </xf>
    <xf numFmtId="1" fontId="12" fillId="0" borderId="11" xfId="0" applyNumberFormat="1" applyFont="1" applyBorder="1" applyAlignment="1">
      <alignment horizontal="center"/>
    </xf>
    <xf numFmtId="0" fontId="10" fillId="0" borderId="11" xfId="0" applyFont="1" applyBorder="1" applyAlignment="1">
      <alignment horizontal="center" vertical="center"/>
    </xf>
    <xf numFmtId="3" fontId="11" fillId="0" borderId="11" xfId="0" applyNumberFormat="1" applyFont="1" applyBorder="1" applyAlignment="1">
      <alignment horizontal="center"/>
    </xf>
    <xf numFmtId="0" fontId="10" fillId="2" borderId="11" xfId="0" applyFont="1" applyFill="1" applyBorder="1" applyAlignment="1">
      <alignment horizontal="center" vertical="center"/>
    </xf>
    <xf numFmtId="15" fontId="10" fillId="0" borderId="38" xfId="0" applyNumberFormat="1" applyFont="1" applyBorder="1" applyAlignment="1">
      <alignment horizontal="center" vertical="center"/>
    </xf>
    <xf numFmtId="3" fontId="12" fillId="0" borderId="33" xfId="0" applyNumberFormat="1" applyFont="1" applyBorder="1" applyAlignment="1">
      <alignment horizontal="center" wrapText="1"/>
    </xf>
    <xf numFmtId="0" fontId="10" fillId="2" borderId="33" xfId="0" applyFont="1" applyFill="1" applyBorder="1" applyAlignment="1">
      <alignment horizontal="center" vertical="center"/>
    </xf>
    <xf numFmtId="1" fontId="10" fillId="2" borderId="33" xfId="0" applyNumberFormat="1" applyFont="1" applyFill="1" applyBorder="1" applyAlignment="1">
      <alignment horizontal="center" vertical="center"/>
    </xf>
    <xf numFmtId="3" fontId="11" fillId="0" borderId="33" xfId="0" applyNumberFormat="1" applyFont="1" applyBorder="1" applyAlignment="1">
      <alignment horizontal="center" vertical="center"/>
    </xf>
    <xf numFmtId="2" fontId="10" fillId="0" borderId="33" xfId="0" applyNumberFormat="1" applyFont="1" applyBorder="1" applyAlignment="1">
      <alignment horizontal="center" vertical="center"/>
    </xf>
    <xf numFmtId="3" fontId="12" fillId="0" borderId="25" xfId="0" applyNumberFormat="1" applyFont="1" applyBorder="1" applyAlignment="1">
      <alignment horizontal="center" wrapText="1"/>
    </xf>
    <xf numFmtId="0" fontId="10" fillId="2" borderId="25" xfId="0" applyFont="1" applyFill="1" applyBorder="1" applyAlignment="1">
      <alignment horizontal="center" vertical="center"/>
    </xf>
    <xf numFmtId="3" fontId="11" fillId="0" borderId="25" xfId="0" applyNumberFormat="1" applyFont="1" applyBorder="1" applyAlignment="1">
      <alignment horizontal="center" vertical="center"/>
    </xf>
    <xf numFmtId="1" fontId="13" fillId="2" borderId="11" xfId="0" applyNumberFormat="1" applyFont="1" applyFill="1" applyBorder="1" applyAlignment="1">
      <alignment horizontal="center" vertical="center"/>
    </xf>
    <xf numFmtId="0" fontId="13" fillId="2" borderId="11" xfId="0" applyFont="1" applyFill="1" applyBorder="1" applyAlignment="1">
      <alignment horizontal="center" vertical="center"/>
    </xf>
    <xf numFmtId="0" fontId="12" fillId="2" borderId="11" xfId="0" applyFont="1" applyFill="1" applyBorder="1" applyAlignment="1">
      <alignment horizontal="center" vertical="center"/>
    </xf>
    <xf numFmtId="1" fontId="13" fillId="0" borderId="11" xfId="0" applyNumberFormat="1" applyFont="1" applyBorder="1" applyAlignment="1">
      <alignment horizontal="center" vertical="center"/>
    </xf>
    <xf numFmtId="1" fontId="12" fillId="0" borderId="11" xfId="0" applyNumberFormat="1" applyFont="1" applyBorder="1" applyAlignment="1">
      <alignment horizontal="center" vertical="center"/>
    </xf>
    <xf numFmtId="15" fontId="10" fillId="2" borderId="23" xfId="0" applyNumberFormat="1" applyFont="1" applyFill="1" applyBorder="1" applyAlignment="1">
      <alignment horizontal="center" vertical="center"/>
    </xf>
    <xf numFmtId="3" fontId="10" fillId="2" borderId="11" xfId="0" applyNumberFormat="1" applyFont="1" applyFill="1" applyBorder="1" applyAlignment="1">
      <alignment horizontal="center" wrapText="1"/>
    </xf>
    <xf numFmtId="3" fontId="14" fillId="2" borderId="11" xfId="0" applyNumberFormat="1" applyFont="1" applyFill="1" applyBorder="1" applyAlignment="1">
      <alignment horizontal="center" vertical="center"/>
    </xf>
    <xf numFmtId="3" fontId="10" fillId="2" borderId="12" xfId="0" applyNumberFormat="1" applyFont="1" applyFill="1" applyBorder="1" applyAlignment="1">
      <alignment horizontal="center" wrapText="1"/>
    </xf>
    <xf numFmtId="3" fontId="10" fillId="0" borderId="12" xfId="0" applyNumberFormat="1" applyFont="1" applyBorder="1" applyAlignment="1">
      <alignment horizontal="center" wrapText="1"/>
    </xf>
    <xf numFmtId="1" fontId="12" fillId="2" borderId="11" xfId="0" applyNumberFormat="1" applyFont="1" applyFill="1" applyBorder="1" applyAlignment="1">
      <alignment horizontal="center" vertical="center"/>
    </xf>
    <xf numFmtId="3" fontId="10" fillId="0" borderId="35" xfId="0" applyNumberFormat="1" applyFont="1" applyBorder="1" applyAlignment="1">
      <alignment horizontal="center" wrapText="1"/>
    </xf>
    <xf numFmtId="3" fontId="10" fillId="0" borderId="31" xfId="0" applyNumberFormat="1" applyFont="1" applyBorder="1" applyAlignment="1">
      <alignment horizontal="center" wrapText="1"/>
    </xf>
    <xf numFmtId="3" fontId="10" fillId="0" borderId="32" xfId="0" applyNumberFormat="1" applyFont="1" applyBorder="1" applyAlignment="1">
      <alignment horizontal="center" wrapText="1"/>
    </xf>
    <xf numFmtId="0" fontId="10" fillId="0" borderId="16" xfId="0" applyFont="1" applyBorder="1" applyAlignment="1">
      <alignment horizontal="center" vertical="center"/>
    </xf>
    <xf numFmtId="3" fontId="11" fillId="0" borderId="16" xfId="0" applyNumberFormat="1" applyFont="1" applyBorder="1" applyAlignment="1">
      <alignment horizontal="center" vertical="center"/>
    </xf>
    <xf numFmtId="3" fontId="11" fillId="0" borderId="16" xfId="0" applyNumberFormat="1" applyFont="1" applyBorder="1" applyAlignment="1">
      <alignment horizontal="center"/>
    </xf>
    <xf numFmtId="3" fontId="14" fillId="0" borderId="16" xfId="0" applyNumberFormat="1" applyFont="1" applyBorder="1" applyAlignment="1">
      <alignment horizontal="center" vertical="center"/>
    </xf>
    <xf numFmtId="2" fontId="12" fillId="0" borderId="16" xfId="0" applyNumberFormat="1" applyFont="1" applyBorder="1" applyAlignment="1">
      <alignment horizontal="center" vertical="center" wrapText="1"/>
    </xf>
    <xf numFmtId="3" fontId="10" fillId="0" borderId="34" xfId="0" applyNumberFormat="1" applyFont="1" applyBorder="1" applyAlignment="1">
      <alignment horizontal="center" wrapText="1"/>
    </xf>
    <xf numFmtId="0" fontId="10" fillId="0" borderId="25" xfId="0" applyFont="1" applyBorder="1" applyAlignment="1">
      <alignment horizontal="center" vertical="center"/>
    </xf>
    <xf numFmtId="3" fontId="11" fillId="0" borderId="33" xfId="0" applyNumberFormat="1" applyFont="1" applyBorder="1" applyAlignment="1">
      <alignment horizontal="center"/>
    </xf>
    <xf numFmtId="1" fontId="10" fillId="2" borderId="25" xfId="0" applyNumberFormat="1" applyFont="1" applyFill="1" applyBorder="1" applyAlignment="1">
      <alignment horizontal="center" vertical="center"/>
    </xf>
    <xf numFmtId="2" fontId="12" fillId="0" borderId="25" xfId="0" applyNumberFormat="1" applyFont="1" applyBorder="1" applyAlignment="1">
      <alignment horizontal="center" vertical="center" wrapText="1"/>
    </xf>
    <xf numFmtId="3" fontId="12" fillId="0" borderId="11" xfId="0" applyNumberFormat="1" applyFont="1" applyBorder="1" applyAlignment="1">
      <alignment horizontal="center"/>
    </xf>
    <xf numFmtId="1" fontId="13" fillId="0" borderId="16" xfId="0" applyNumberFormat="1" applyFont="1" applyBorder="1" applyAlignment="1">
      <alignment horizontal="center" vertical="center"/>
    </xf>
    <xf numFmtId="0" fontId="10" fillId="2" borderId="16" xfId="0" applyFont="1" applyFill="1" applyBorder="1" applyAlignment="1">
      <alignment horizontal="center" vertical="center"/>
    </xf>
    <xf numFmtId="1" fontId="10" fillId="2" borderId="16" xfId="0" applyNumberFormat="1" applyFont="1" applyFill="1" applyBorder="1" applyAlignment="1">
      <alignment horizontal="center" vertical="center"/>
    </xf>
    <xf numFmtId="3" fontId="11" fillId="2" borderId="16" xfId="0" applyNumberFormat="1" applyFont="1" applyFill="1" applyBorder="1" applyAlignment="1">
      <alignment horizontal="center" vertical="center"/>
    </xf>
    <xf numFmtId="0" fontId="10" fillId="0" borderId="33" xfId="0" applyFont="1" applyBorder="1" applyAlignment="1">
      <alignment horizontal="center" vertical="center"/>
    </xf>
    <xf numFmtId="1" fontId="10" fillId="0" borderId="33" xfId="0" applyNumberFormat="1" applyFont="1" applyBorder="1" applyAlignment="1">
      <alignment horizontal="center"/>
    </xf>
    <xf numFmtId="1" fontId="13" fillId="0" borderId="33" xfId="0" applyNumberFormat="1" applyFont="1" applyBorder="1" applyAlignment="1">
      <alignment horizontal="center"/>
    </xf>
    <xf numFmtId="3" fontId="14" fillId="0" borderId="33" xfId="0" applyNumberFormat="1" applyFont="1" applyBorder="1" applyAlignment="1">
      <alignment horizontal="center" vertical="center"/>
    </xf>
    <xf numFmtId="2" fontId="10" fillId="0" borderId="33" xfId="0" applyNumberFormat="1" applyFont="1" applyBorder="1" applyAlignment="1">
      <alignment horizontal="center" vertical="center" wrapText="1"/>
    </xf>
    <xf numFmtId="2" fontId="12" fillId="0" borderId="33" xfId="0" applyNumberFormat="1" applyFont="1" applyBorder="1" applyAlignment="1">
      <alignment horizontal="center" vertical="center" wrapText="1"/>
    </xf>
    <xf numFmtId="15" fontId="12" fillId="0" borderId="11" xfId="0" applyNumberFormat="1" applyFont="1" applyBorder="1" applyAlignment="1">
      <alignment horizontal="center" vertical="center"/>
    </xf>
    <xf numFmtId="0" fontId="12" fillId="0" borderId="11" xfId="0" applyFont="1" applyBorder="1" applyAlignment="1">
      <alignment horizontal="center" vertical="center"/>
    </xf>
    <xf numFmtId="0" fontId="13" fillId="0" borderId="11" xfId="0" applyFont="1" applyBorder="1" applyAlignment="1">
      <alignment horizontal="center" vertical="center"/>
    </xf>
    <xf numFmtId="3" fontId="12" fillId="0" borderId="11" xfId="0" applyNumberFormat="1" applyFont="1" applyBorder="1" applyAlignment="1">
      <alignment horizontal="center" vertical="center" wrapText="1"/>
    </xf>
    <xf numFmtId="2" fontId="10" fillId="0" borderId="11" xfId="0" applyNumberFormat="1" applyFont="1" applyBorder="1" applyAlignment="1">
      <alignment horizontal="center"/>
    </xf>
    <xf numFmtId="2" fontId="12" fillId="0" borderId="11" xfId="0" applyNumberFormat="1" applyFont="1" applyBorder="1" applyAlignment="1">
      <alignment horizontal="center"/>
    </xf>
    <xf numFmtId="1" fontId="13" fillId="0" borderId="25" xfId="0" applyNumberFormat="1" applyFont="1" applyBorder="1" applyAlignment="1">
      <alignment horizontal="center" vertical="center"/>
    </xf>
    <xf numFmtId="2" fontId="10" fillId="0" borderId="25" xfId="0" applyNumberFormat="1" applyFont="1" applyBorder="1" applyAlignment="1">
      <alignment horizontal="center"/>
    </xf>
    <xf numFmtId="1" fontId="10" fillId="0" borderId="25" xfId="0" applyNumberFormat="1" applyFont="1" applyBorder="1" applyAlignment="1">
      <alignment horizontal="center"/>
    </xf>
    <xf numFmtId="3" fontId="12" fillId="0" borderId="0" xfId="0" applyNumberFormat="1" applyFont="1" applyAlignment="1">
      <alignment horizontal="center"/>
    </xf>
    <xf numFmtId="2" fontId="13" fillId="0" borderId="16" xfId="0" applyNumberFormat="1" applyFont="1" applyBorder="1" applyAlignment="1">
      <alignment horizontal="center" vertical="center"/>
    </xf>
    <xf numFmtId="3" fontId="12" fillId="0" borderId="16" xfId="0" applyNumberFormat="1" applyFont="1" applyBorder="1" applyAlignment="1">
      <alignment horizontal="center"/>
    </xf>
    <xf numFmtId="15" fontId="10" fillId="0" borderId="39" xfId="0" applyNumberFormat="1" applyFont="1" applyBorder="1" applyAlignment="1">
      <alignment horizontal="center" vertical="center"/>
    </xf>
    <xf numFmtId="3" fontId="12" fillId="0" borderId="40" xfId="0" applyNumberFormat="1" applyFont="1" applyBorder="1" applyAlignment="1">
      <alignment horizontal="center"/>
    </xf>
    <xf numFmtId="2" fontId="10" fillId="0" borderId="40" xfId="0" applyNumberFormat="1" applyFont="1" applyBorder="1" applyAlignment="1">
      <alignment horizontal="center" vertical="center"/>
    </xf>
    <xf numFmtId="0" fontId="10" fillId="0" borderId="40" xfId="0" applyFont="1" applyBorder="1" applyAlignment="1">
      <alignment horizontal="center" vertical="center"/>
    </xf>
    <xf numFmtId="3" fontId="11" fillId="0" borderId="40" xfId="0" applyNumberFormat="1" applyFont="1" applyBorder="1" applyAlignment="1">
      <alignment horizontal="center" vertical="center"/>
    </xf>
    <xf numFmtId="1" fontId="10" fillId="0" borderId="40" xfId="0" applyNumberFormat="1" applyFont="1" applyBorder="1" applyAlignment="1">
      <alignment horizontal="center" vertical="center"/>
    </xf>
    <xf numFmtId="3" fontId="14" fillId="0" borderId="40" xfId="0" applyNumberFormat="1" applyFont="1" applyBorder="1" applyAlignment="1">
      <alignment horizontal="center" vertical="center"/>
    </xf>
    <xf numFmtId="2" fontId="12" fillId="0" borderId="40" xfId="0" applyNumberFormat="1" applyFont="1" applyBorder="1" applyAlignment="1">
      <alignment horizontal="center" vertical="center" wrapText="1"/>
    </xf>
    <xf numFmtId="3" fontId="14" fillId="0" borderId="25" xfId="0" applyNumberFormat="1" applyFont="1" applyBorder="1" applyAlignment="1">
      <alignment horizontal="center" vertical="center"/>
    </xf>
    <xf numFmtId="1" fontId="10" fillId="0" borderId="33" xfId="0" applyNumberFormat="1" applyFont="1" applyBorder="1" applyAlignment="1">
      <alignment horizontal="center" vertical="center"/>
    </xf>
    <xf numFmtId="2" fontId="13" fillId="0" borderId="11" xfId="0" applyNumberFormat="1" applyFont="1" applyBorder="1" applyAlignment="1">
      <alignment horizontal="center" vertical="center"/>
    </xf>
    <xf numFmtId="2" fontId="13" fillId="0" borderId="25" xfId="0" applyNumberFormat="1" applyFont="1" applyBorder="1" applyAlignment="1">
      <alignment horizontal="center" vertical="center"/>
    </xf>
    <xf numFmtId="14" fontId="0" fillId="0" borderId="0" xfId="0" applyNumberFormat="1"/>
    <xf numFmtId="166" fontId="0" fillId="0" borderId="0" xfId="0" applyNumberFormat="1"/>
    <xf numFmtId="0" fontId="15" fillId="0" borderId="0" xfId="0" applyFont="1"/>
    <xf numFmtId="0" fontId="1" fillId="0" borderId="0" xfId="0" applyFont="1" applyAlignment="1">
      <alignment horizontal="center"/>
    </xf>
    <xf numFmtId="0" fontId="9" fillId="2" borderId="0" xfId="0" applyFont="1" applyFill="1" applyAlignment="1">
      <alignment horizontal="center"/>
    </xf>
  </cellXfs>
  <cellStyles count="1">
    <cellStyle name="Normal" xfId="0" builtinId="0"/>
  </cellStyles>
  <dxfs count="5">
    <dxf>
      <fill>
        <patternFill>
          <bgColor indexed="22"/>
        </patternFill>
      </fill>
    </dxf>
    <dxf>
      <fill>
        <patternFill>
          <bgColor indexed="9"/>
        </patternFill>
      </fill>
    </dxf>
    <dxf>
      <font>
        <condense val="0"/>
        <extend val="0"/>
        <u val="none"/>
        <color auto="1"/>
      </font>
      <fill>
        <patternFill>
          <bgColor indexed="9"/>
        </patternFill>
      </fill>
    </dxf>
    <dxf>
      <fill>
        <patternFill>
          <bgColor indexed="22"/>
        </patternFill>
      </fill>
    </dxf>
    <dxf>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
  <sheetViews>
    <sheetView workbookViewId="0">
      <selection activeCell="G15" sqref="G15"/>
    </sheetView>
  </sheetViews>
  <sheetFormatPr defaultRowHeight="14.25" x14ac:dyDescent="0.45"/>
  <sheetData>
    <row r="1" spans="1:1" ht="18" x14ac:dyDescent="0.55000000000000004">
      <c r="A1" s="292" t="s">
        <v>48</v>
      </c>
    </row>
    <row r="3" spans="1:1" x14ac:dyDescent="0.45">
      <c r="A3" t="s">
        <v>49</v>
      </c>
    </row>
    <row r="4" spans="1:1" x14ac:dyDescent="0.45">
      <c r="A4" t="s">
        <v>50</v>
      </c>
    </row>
    <row r="5" spans="1:1" x14ac:dyDescent="0.45">
      <c r="A5" t="s">
        <v>460</v>
      </c>
    </row>
    <row r="6" spans="1:1" x14ac:dyDescent="0.45">
      <c r="A6" t="s">
        <v>879</v>
      </c>
    </row>
    <row r="7" spans="1:1" x14ac:dyDescent="0.45">
      <c r="A7" t="s">
        <v>880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H194"/>
  <sheetViews>
    <sheetView workbookViewId="0">
      <selection activeCell="R10" sqref="R10"/>
    </sheetView>
  </sheetViews>
  <sheetFormatPr defaultRowHeight="14.25" x14ac:dyDescent="0.45"/>
  <cols>
    <col min="1" max="1" width="9.73046875" style="290" bestFit="1" customWidth="1"/>
    <col min="19" max="19" width="9.73046875" style="290" bestFit="1" customWidth="1"/>
  </cols>
  <sheetData>
    <row r="2" spans="1:34" x14ac:dyDescent="0.45">
      <c r="A2" s="290" t="s">
        <v>36</v>
      </c>
      <c r="S2" s="290" t="s">
        <v>43</v>
      </c>
    </row>
    <row r="3" spans="1:34" x14ac:dyDescent="0.45">
      <c r="A3" s="290" t="s">
        <v>1</v>
      </c>
      <c r="B3" t="s">
        <v>2</v>
      </c>
      <c r="C3" t="s">
        <v>23</v>
      </c>
      <c r="D3" t="s">
        <v>37</v>
      </c>
      <c r="E3" t="s">
        <v>24</v>
      </c>
      <c r="F3" t="s">
        <v>42</v>
      </c>
      <c r="G3" t="s">
        <v>25</v>
      </c>
      <c r="H3" t="s">
        <v>18</v>
      </c>
      <c r="I3" t="s">
        <v>38</v>
      </c>
      <c r="J3" t="s">
        <v>26</v>
      </c>
      <c r="K3" t="s">
        <v>42</v>
      </c>
      <c r="L3" t="s">
        <v>27</v>
      </c>
      <c r="M3" t="s">
        <v>21</v>
      </c>
      <c r="N3" t="s">
        <v>44</v>
      </c>
      <c r="O3" t="s">
        <v>39</v>
      </c>
      <c r="P3" t="s">
        <v>29</v>
      </c>
      <c r="S3" s="290" t="s">
        <v>1</v>
      </c>
      <c r="T3" t="s">
        <v>2</v>
      </c>
      <c r="U3" t="s">
        <v>33</v>
      </c>
      <c r="V3" t="s">
        <v>37</v>
      </c>
      <c r="W3" t="s">
        <v>24</v>
      </c>
      <c r="X3" t="s">
        <v>6</v>
      </c>
      <c r="Y3" t="s">
        <v>42</v>
      </c>
      <c r="Z3" t="s">
        <v>25</v>
      </c>
      <c r="AA3" t="s">
        <v>34</v>
      </c>
      <c r="AB3" t="s">
        <v>38</v>
      </c>
      <c r="AC3" t="s">
        <v>26</v>
      </c>
      <c r="AD3" t="s">
        <v>19</v>
      </c>
      <c r="AE3" t="s">
        <v>42</v>
      </c>
      <c r="AF3" t="s">
        <v>27</v>
      </c>
      <c r="AG3" t="s">
        <v>21</v>
      </c>
      <c r="AH3" t="s">
        <v>28</v>
      </c>
    </row>
    <row r="4" spans="1:34" x14ac:dyDescent="0.45">
      <c r="A4" s="290">
        <v>40199</v>
      </c>
      <c r="B4">
        <v>1400</v>
      </c>
      <c r="C4" t="s">
        <v>14</v>
      </c>
      <c r="D4" t="s">
        <v>14</v>
      </c>
      <c r="E4" t="s">
        <v>14</v>
      </c>
      <c r="F4">
        <v>2.5899999999999999E-2</v>
      </c>
      <c r="G4">
        <v>0</v>
      </c>
      <c r="H4">
        <v>15.75</v>
      </c>
      <c r="I4">
        <v>222</v>
      </c>
      <c r="J4">
        <v>1</v>
      </c>
      <c r="K4">
        <v>3.5468743989945151E-2</v>
      </c>
      <c r="L4">
        <v>28.193837376465453</v>
      </c>
      <c r="M4">
        <v>15.75</v>
      </c>
      <c r="N4">
        <v>222</v>
      </c>
      <c r="O4">
        <v>1</v>
      </c>
      <c r="P4">
        <v>28.193837376465453</v>
      </c>
      <c r="S4" s="290">
        <v>40199</v>
      </c>
      <c r="T4">
        <v>1400</v>
      </c>
      <c r="W4">
        <v>0</v>
      </c>
      <c r="AA4">
        <v>15.75</v>
      </c>
      <c r="AB4">
        <v>222</v>
      </c>
      <c r="AC4">
        <v>0</v>
      </c>
      <c r="AH4">
        <v>0</v>
      </c>
    </row>
    <row r="5" spans="1:34" x14ac:dyDescent="0.45">
      <c r="A5" s="290">
        <v>40200</v>
      </c>
      <c r="B5">
        <v>1270</v>
      </c>
      <c r="C5">
        <v>9.25</v>
      </c>
      <c r="D5">
        <v>220</v>
      </c>
      <c r="E5">
        <v>1</v>
      </c>
      <c r="F5">
        <v>2.5899999999999999E-2</v>
      </c>
      <c r="G5">
        <v>38.610038610038607</v>
      </c>
      <c r="H5">
        <v>15</v>
      </c>
      <c r="I5">
        <v>210</v>
      </c>
      <c r="J5">
        <v>0</v>
      </c>
      <c r="K5">
        <v>3.2408646434812782E-2</v>
      </c>
      <c r="L5">
        <v>0</v>
      </c>
      <c r="M5">
        <v>24.25</v>
      </c>
      <c r="N5">
        <v>215</v>
      </c>
      <c r="O5">
        <v>1</v>
      </c>
      <c r="P5">
        <v>38.610038610038607</v>
      </c>
      <c r="S5" s="290">
        <v>40200</v>
      </c>
      <c r="T5">
        <v>1270</v>
      </c>
      <c r="U5">
        <v>9.25</v>
      </c>
      <c r="V5">
        <v>220</v>
      </c>
      <c r="W5">
        <v>0</v>
      </c>
      <c r="AA5">
        <v>15</v>
      </c>
      <c r="AB5">
        <v>210</v>
      </c>
      <c r="AC5">
        <v>0</v>
      </c>
      <c r="AH5">
        <v>0</v>
      </c>
    </row>
    <row r="6" spans="1:34" x14ac:dyDescent="0.45">
      <c r="A6" s="290">
        <v>40201</v>
      </c>
      <c r="B6">
        <v>1180</v>
      </c>
      <c r="C6">
        <v>8.75</v>
      </c>
      <c r="D6">
        <v>212</v>
      </c>
      <c r="E6">
        <v>0</v>
      </c>
      <c r="F6">
        <v>2.5899999999999999E-2</v>
      </c>
      <c r="G6">
        <v>0</v>
      </c>
      <c r="H6">
        <v>13.75</v>
      </c>
      <c r="I6">
        <v>216</v>
      </c>
      <c r="J6">
        <v>2</v>
      </c>
      <c r="K6">
        <v>3.0100669128234864E-2</v>
      </c>
      <c r="L6">
        <v>66.443705669119865</v>
      </c>
      <c r="M6">
        <v>22.5</v>
      </c>
      <c r="N6">
        <v>214</v>
      </c>
      <c r="O6">
        <v>2</v>
      </c>
      <c r="P6">
        <v>66.443705669119865</v>
      </c>
      <c r="S6" s="290">
        <v>40201</v>
      </c>
      <c r="T6">
        <v>1180</v>
      </c>
      <c r="U6">
        <v>8.75</v>
      </c>
      <c r="V6">
        <v>212</v>
      </c>
      <c r="W6">
        <v>0</v>
      </c>
      <c r="AA6">
        <v>13.75</v>
      </c>
      <c r="AB6">
        <v>216</v>
      </c>
      <c r="AC6">
        <v>0</v>
      </c>
      <c r="AH6">
        <v>0</v>
      </c>
    </row>
    <row r="7" spans="1:34" x14ac:dyDescent="0.45">
      <c r="A7" s="290">
        <v>40202</v>
      </c>
      <c r="B7">
        <v>1170</v>
      </c>
      <c r="C7">
        <v>9</v>
      </c>
      <c r="D7">
        <v>155</v>
      </c>
      <c r="E7">
        <v>0</v>
      </c>
      <c r="F7">
        <v>2.5899999999999999E-2</v>
      </c>
      <c r="G7">
        <v>0</v>
      </c>
      <c r="H7">
        <v>14.5</v>
      </c>
      <c r="I7">
        <v>123</v>
      </c>
      <c r="J7">
        <v>0</v>
      </c>
      <c r="K7">
        <v>2.9833433472662568E-2</v>
      </c>
      <c r="L7">
        <v>0</v>
      </c>
      <c r="M7">
        <v>23.5</v>
      </c>
      <c r="N7">
        <v>139</v>
      </c>
      <c r="O7">
        <v>0</v>
      </c>
      <c r="P7">
        <v>0</v>
      </c>
      <c r="S7" s="290">
        <v>40202</v>
      </c>
      <c r="T7">
        <v>1170</v>
      </c>
      <c r="U7">
        <v>9</v>
      </c>
      <c r="V7">
        <v>155</v>
      </c>
      <c r="W7">
        <v>0</v>
      </c>
      <c r="AA7">
        <v>14.5</v>
      </c>
      <c r="AB7">
        <v>123</v>
      </c>
      <c r="AC7">
        <v>0</v>
      </c>
      <c r="AH7">
        <v>0</v>
      </c>
    </row>
    <row r="8" spans="1:34" x14ac:dyDescent="0.45">
      <c r="A8" s="290">
        <v>40203</v>
      </c>
      <c r="B8">
        <v>1600</v>
      </c>
      <c r="C8">
        <v>9.75</v>
      </c>
      <c r="D8">
        <v>155</v>
      </c>
      <c r="E8">
        <v>5</v>
      </c>
      <c r="F8">
        <v>2.5899999999999999E-2</v>
      </c>
      <c r="G8">
        <v>193.05019305019306</v>
      </c>
      <c r="H8">
        <v>13.5</v>
      </c>
      <c r="I8">
        <v>186</v>
      </c>
      <c r="J8">
        <v>0</v>
      </c>
      <c r="K8">
        <v>3.9661629718355185E-2</v>
      </c>
      <c r="L8">
        <v>0</v>
      </c>
      <c r="M8">
        <v>23.25</v>
      </c>
      <c r="N8">
        <v>170.5</v>
      </c>
      <c r="O8">
        <v>5</v>
      </c>
      <c r="P8">
        <v>193.05019305019306</v>
      </c>
      <c r="S8" s="290">
        <v>40203</v>
      </c>
      <c r="T8">
        <v>1600</v>
      </c>
      <c r="U8">
        <v>9.75</v>
      </c>
      <c r="V8">
        <v>155</v>
      </c>
      <c r="W8">
        <v>0</v>
      </c>
      <c r="AA8">
        <v>13.5</v>
      </c>
      <c r="AB8">
        <v>186</v>
      </c>
      <c r="AC8">
        <v>0</v>
      </c>
      <c r="AH8">
        <v>0</v>
      </c>
    </row>
    <row r="9" spans="1:34" x14ac:dyDescent="0.45">
      <c r="A9" s="290">
        <v>40204</v>
      </c>
      <c r="B9">
        <v>1340</v>
      </c>
      <c r="C9">
        <v>10</v>
      </c>
      <c r="D9" t="s">
        <v>14</v>
      </c>
      <c r="E9">
        <v>0</v>
      </c>
      <c r="F9">
        <v>2.5899999999999999E-2</v>
      </c>
      <c r="G9">
        <v>0</v>
      </c>
      <c r="H9">
        <v>13.75</v>
      </c>
      <c r="I9">
        <v>209</v>
      </c>
      <c r="J9">
        <v>1</v>
      </c>
      <c r="K9">
        <v>3.4093341638471636E-2</v>
      </c>
      <c r="L9">
        <v>29.331240410637225</v>
      </c>
      <c r="M9">
        <v>23.75</v>
      </c>
      <c r="N9">
        <v>209</v>
      </c>
      <c r="O9">
        <v>1</v>
      </c>
      <c r="P9">
        <v>29.331240410637225</v>
      </c>
      <c r="S9" s="290">
        <v>40204</v>
      </c>
      <c r="T9">
        <v>1340</v>
      </c>
      <c r="U9">
        <v>10</v>
      </c>
      <c r="V9" t="s">
        <v>14</v>
      </c>
      <c r="W9">
        <v>0</v>
      </c>
      <c r="AA9">
        <v>13.75</v>
      </c>
      <c r="AB9">
        <v>209</v>
      </c>
      <c r="AC9">
        <v>0</v>
      </c>
      <c r="AH9">
        <v>0</v>
      </c>
    </row>
    <row r="10" spans="1:34" x14ac:dyDescent="0.45">
      <c r="A10" s="290">
        <v>40205</v>
      </c>
      <c r="B10">
        <v>1210</v>
      </c>
      <c r="C10">
        <v>9.75</v>
      </c>
      <c r="D10">
        <v>225</v>
      </c>
      <c r="E10">
        <v>0</v>
      </c>
      <c r="F10">
        <v>2.5899999999999999E-2</v>
      </c>
      <c r="G10">
        <v>0</v>
      </c>
      <c r="H10">
        <v>13.75</v>
      </c>
      <c r="I10">
        <v>217</v>
      </c>
      <c r="J10">
        <v>0</v>
      </c>
      <c r="K10">
        <v>3.0888995051750662E-2</v>
      </c>
      <c r="L10">
        <v>0</v>
      </c>
      <c r="M10">
        <v>23.5</v>
      </c>
      <c r="N10">
        <v>221</v>
      </c>
      <c r="O10">
        <v>0</v>
      </c>
      <c r="P10">
        <v>0</v>
      </c>
      <c r="S10" s="290">
        <v>40205</v>
      </c>
      <c r="T10">
        <v>1210</v>
      </c>
      <c r="U10">
        <v>9.75</v>
      </c>
      <c r="V10">
        <v>225</v>
      </c>
      <c r="W10">
        <v>0</v>
      </c>
      <c r="AA10">
        <v>13.75</v>
      </c>
      <c r="AB10">
        <v>217</v>
      </c>
      <c r="AC10">
        <v>0</v>
      </c>
      <c r="AH10">
        <v>0</v>
      </c>
    </row>
    <row r="11" spans="1:34" x14ac:dyDescent="0.45">
      <c r="A11" s="290">
        <v>40206</v>
      </c>
      <c r="B11">
        <v>1110</v>
      </c>
      <c r="C11">
        <v>7.5</v>
      </c>
      <c r="D11">
        <v>217</v>
      </c>
      <c r="E11">
        <v>0</v>
      </c>
      <c r="F11">
        <v>2.5899999999999999E-2</v>
      </c>
      <c r="G11">
        <v>0</v>
      </c>
      <c r="H11">
        <v>16.25</v>
      </c>
      <c r="I11">
        <v>221</v>
      </c>
      <c r="J11">
        <v>0</v>
      </c>
      <c r="K11">
        <v>2.8180420241220305E-2</v>
      </c>
      <c r="L11">
        <v>0</v>
      </c>
      <c r="M11">
        <v>23.75</v>
      </c>
      <c r="N11">
        <v>219</v>
      </c>
      <c r="O11">
        <v>0</v>
      </c>
      <c r="P11">
        <v>0</v>
      </c>
      <c r="S11" s="290">
        <v>40206</v>
      </c>
      <c r="T11">
        <v>1110</v>
      </c>
      <c r="U11">
        <v>7.5</v>
      </c>
      <c r="V11">
        <v>217</v>
      </c>
      <c r="W11">
        <v>0</v>
      </c>
      <c r="AA11">
        <v>16.25</v>
      </c>
      <c r="AB11">
        <v>221</v>
      </c>
      <c r="AC11">
        <v>0</v>
      </c>
      <c r="AH11">
        <v>0</v>
      </c>
    </row>
    <row r="12" spans="1:34" x14ac:dyDescent="0.45">
      <c r="A12" s="290">
        <v>40207</v>
      </c>
      <c r="B12">
        <v>1040</v>
      </c>
      <c r="C12">
        <v>6.5</v>
      </c>
      <c r="D12">
        <v>210</v>
      </c>
      <c r="E12">
        <v>0</v>
      </c>
      <c r="F12">
        <v>2.5899999999999999E-2</v>
      </c>
      <c r="G12">
        <v>0</v>
      </c>
      <c r="H12">
        <v>16.5</v>
      </c>
      <c r="I12">
        <v>210</v>
      </c>
      <c r="J12">
        <v>0</v>
      </c>
      <c r="K12">
        <v>2.6135046153052122E-2</v>
      </c>
      <c r="L12">
        <v>0</v>
      </c>
      <c r="M12">
        <v>23</v>
      </c>
      <c r="N12">
        <v>210</v>
      </c>
      <c r="O12">
        <v>0</v>
      </c>
      <c r="P12">
        <v>0</v>
      </c>
      <c r="S12" s="290">
        <v>40207</v>
      </c>
      <c r="T12">
        <v>1040</v>
      </c>
      <c r="U12">
        <v>6.5</v>
      </c>
      <c r="V12">
        <v>210</v>
      </c>
      <c r="W12">
        <v>0</v>
      </c>
      <c r="AA12">
        <v>16.5</v>
      </c>
      <c r="AB12">
        <v>210</v>
      </c>
      <c r="AC12">
        <v>0</v>
      </c>
      <c r="AH12">
        <v>0</v>
      </c>
    </row>
    <row r="13" spans="1:34" x14ac:dyDescent="0.45">
      <c r="A13" s="290">
        <v>40208</v>
      </c>
      <c r="B13">
        <v>1070</v>
      </c>
      <c r="C13">
        <v>9.5</v>
      </c>
      <c r="D13">
        <v>215</v>
      </c>
      <c r="E13">
        <v>0</v>
      </c>
      <c r="F13">
        <v>2.5899999999999999E-2</v>
      </c>
      <c r="G13">
        <v>0</v>
      </c>
      <c r="H13">
        <v>14.25</v>
      </c>
      <c r="I13">
        <v>171</v>
      </c>
      <c r="J13">
        <v>3</v>
      </c>
      <c r="K13">
        <v>2.7027997322116859E-2</v>
      </c>
      <c r="L13">
        <v>110.99601514112615</v>
      </c>
      <c r="M13">
        <v>23.75</v>
      </c>
      <c r="N13">
        <v>193</v>
      </c>
      <c r="O13">
        <v>3</v>
      </c>
      <c r="P13">
        <v>110.99601514112615</v>
      </c>
      <c r="S13" s="290">
        <v>40208</v>
      </c>
      <c r="T13">
        <v>1070</v>
      </c>
      <c r="U13">
        <v>9.5</v>
      </c>
      <c r="V13">
        <v>215</v>
      </c>
      <c r="W13">
        <v>0</v>
      </c>
      <c r="AA13">
        <v>14.25</v>
      </c>
      <c r="AB13">
        <v>171</v>
      </c>
      <c r="AC13">
        <v>0</v>
      </c>
      <c r="AH13">
        <v>0</v>
      </c>
    </row>
    <row r="14" spans="1:34" x14ac:dyDescent="0.45">
      <c r="A14" s="290">
        <v>40209</v>
      </c>
      <c r="B14">
        <v>1210</v>
      </c>
      <c r="C14">
        <v>9.25</v>
      </c>
      <c r="D14">
        <v>179</v>
      </c>
      <c r="E14">
        <v>0</v>
      </c>
      <c r="F14">
        <v>2.5899999999999999E-2</v>
      </c>
      <c r="G14">
        <v>0</v>
      </c>
      <c r="H14">
        <v>14.25</v>
      </c>
      <c r="I14">
        <v>210</v>
      </c>
      <c r="J14">
        <v>2</v>
      </c>
      <c r="K14">
        <v>3.0888995051750662E-2</v>
      </c>
      <c r="L14">
        <v>64.747978904760387</v>
      </c>
      <c r="M14">
        <v>23.5</v>
      </c>
      <c r="N14">
        <v>194.5</v>
      </c>
      <c r="O14">
        <v>2</v>
      </c>
      <c r="P14">
        <v>64.747978904760387</v>
      </c>
      <c r="S14" s="290">
        <v>40209</v>
      </c>
      <c r="T14">
        <v>1210</v>
      </c>
      <c r="U14">
        <v>9.25</v>
      </c>
      <c r="V14">
        <v>179</v>
      </c>
      <c r="W14">
        <v>0</v>
      </c>
      <c r="AA14">
        <v>14.25</v>
      </c>
      <c r="AB14">
        <v>210</v>
      </c>
      <c r="AC14">
        <v>0</v>
      </c>
      <c r="AH14">
        <v>0</v>
      </c>
    </row>
    <row r="15" spans="1:34" x14ac:dyDescent="0.45">
      <c r="A15" s="290">
        <v>40210</v>
      </c>
      <c r="B15">
        <v>1150</v>
      </c>
      <c r="C15">
        <v>8.5</v>
      </c>
      <c r="D15">
        <v>218</v>
      </c>
      <c r="E15">
        <v>0</v>
      </c>
      <c r="F15">
        <v>2.5899999999999999E-2</v>
      </c>
      <c r="G15">
        <v>0</v>
      </c>
      <c r="H15">
        <v>10.25</v>
      </c>
      <c r="I15">
        <v>211</v>
      </c>
      <c r="J15">
        <v>2</v>
      </c>
      <c r="K15">
        <v>2.9292040750619086E-2</v>
      </c>
      <c r="L15">
        <v>68.277933143245747</v>
      </c>
      <c r="M15">
        <v>18.75</v>
      </c>
      <c r="N15">
        <v>214.5</v>
      </c>
      <c r="O15">
        <v>2</v>
      </c>
      <c r="P15">
        <v>68.277933143245747</v>
      </c>
      <c r="S15" s="290">
        <v>40210</v>
      </c>
      <c r="T15">
        <v>1150</v>
      </c>
      <c r="U15">
        <v>8.5</v>
      </c>
      <c r="V15">
        <v>218</v>
      </c>
      <c r="W15">
        <v>0</v>
      </c>
      <c r="AA15">
        <v>10.25</v>
      </c>
      <c r="AB15">
        <v>211</v>
      </c>
      <c r="AC15">
        <v>0</v>
      </c>
      <c r="AH15">
        <v>0</v>
      </c>
    </row>
    <row r="16" spans="1:34" x14ac:dyDescent="0.45">
      <c r="A16" s="290">
        <v>40211</v>
      </c>
      <c r="B16">
        <v>1140</v>
      </c>
      <c r="C16">
        <v>8.5</v>
      </c>
      <c r="D16">
        <v>211</v>
      </c>
      <c r="E16">
        <v>2</v>
      </c>
      <c r="F16">
        <v>2.5899999999999999E-2</v>
      </c>
      <c r="G16">
        <v>77.220077220077215</v>
      </c>
      <c r="H16">
        <v>14.75</v>
      </c>
      <c r="I16">
        <v>213</v>
      </c>
      <c r="J16">
        <v>1</v>
      </c>
      <c r="K16">
        <v>2.9017803199600178E-2</v>
      </c>
      <c r="L16">
        <v>34.461602524541846</v>
      </c>
      <c r="M16">
        <v>23.25</v>
      </c>
      <c r="N16">
        <v>212</v>
      </c>
      <c r="O16">
        <v>3</v>
      </c>
      <c r="P16">
        <v>111.68167974461906</v>
      </c>
      <c r="S16" s="290">
        <v>40211</v>
      </c>
      <c r="T16">
        <v>1140</v>
      </c>
      <c r="U16">
        <v>8.5</v>
      </c>
      <c r="V16">
        <v>211</v>
      </c>
      <c r="W16">
        <v>0</v>
      </c>
      <c r="AA16">
        <v>14.75</v>
      </c>
      <c r="AB16">
        <v>213</v>
      </c>
      <c r="AC16">
        <v>0</v>
      </c>
      <c r="AH16">
        <v>0</v>
      </c>
    </row>
    <row r="17" spans="1:34" x14ac:dyDescent="0.45">
      <c r="A17" s="290">
        <v>40212</v>
      </c>
      <c r="B17">
        <v>1100</v>
      </c>
      <c r="C17">
        <v>8.5</v>
      </c>
      <c r="D17">
        <v>216</v>
      </c>
      <c r="E17">
        <v>0</v>
      </c>
      <c r="F17">
        <v>2.5899999999999999E-2</v>
      </c>
      <c r="G17">
        <v>0</v>
      </c>
      <c r="H17">
        <v>15</v>
      </c>
      <c r="I17">
        <v>215</v>
      </c>
      <c r="J17">
        <v>4</v>
      </c>
      <c r="K17">
        <v>2.7896255405894882E-2</v>
      </c>
      <c r="L17">
        <v>143.38842048150815</v>
      </c>
      <c r="M17">
        <v>23.5</v>
      </c>
      <c r="N17">
        <v>215.5</v>
      </c>
      <c r="O17">
        <v>4</v>
      </c>
      <c r="P17">
        <v>143.38842048150815</v>
      </c>
      <c r="S17" s="290">
        <v>40212</v>
      </c>
      <c r="T17">
        <v>1100</v>
      </c>
      <c r="U17">
        <v>8.5</v>
      </c>
      <c r="V17">
        <v>216</v>
      </c>
      <c r="W17">
        <v>0</v>
      </c>
      <c r="AA17">
        <v>15</v>
      </c>
      <c r="AB17">
        <v>215</v>
      </c>
      <c r="AC17">
        <v>0</v>
      </c>
      <c r="AH17">
        <v>0</v>
      </c>
    </row>
    <row r="18" spans="1:34" x14ac:dyDescent="0.45">
      <c r="A18" s="290">
        <v>40213</v>
      </c>
      <c r="B18">
        <v>1090</v>
      </c>
      <c r="C18">
        <v>9</v>
      </c>
      <c r="D18">
        <v>210</v>
      </c>
      <c r="E18">
        <v>1</v>
      </c>
      <c r="F18">
        <v>2.5899999999999999E-2</v>
      </c>
      <c r="G18">
        <v>38.610038610038607</v>
      </c>
      <c r="H18">
        <v>9.75</v>
      </c>
      <c r="I18">
        <v>213</v>
      </c>
      <c r="J18">
        <v>2</v>
      </c>
      <c r="K18">
        <v>2.7609495422008135E-2</v>
      </c>
      <c r="L18">
        <v>72.438846470397863</v>
      </c>
      <c r="M18">
        <v>18.75</v>
      </c>
      <c r="N18">
        <v>211.5</v>
      </c>
      <c r="O18">
        <v>3</v>
      </c>
      <c r="P18">
        <v>111.04888508043646</v>
      </c>
      <c r="S18" s="290">
        <v>40213</v>
      </c>
      <c r="T18">
        <v>1090</v>
      </c>
      <c r="U18">
        <v>9</v>
      </c>
      <c r="V18">
        <v>210</v>
      </c>
      <c r="W18">
        <v>0</v>
      </c>
      <c r="AA18">
        <v>9.75</v>
      </c>
      <c r="AB18">
        <v>213</v>
      </c>
      <c r="AC18">
        <v>0</v>
      </c>
      <c r="AH18">
        <v>0</v>
      </c>
    </row>
    <row r="19" spans="1:34" x14ac:dyDescent="0.45">
      <c r="A19" s="290">
        <v>40214</v>
      </c>
      <c r="B19">
        <v>1040</v>
      </c>
      <c r="C19">
        <v>8.75</v>
      </c>
      <c r="D19">
        <v>211</v>
      </c>
      <c r="E19">
        <v>2</v>
      </c>
      <c r="F19">
        <v>2.5899999999999999E-2</v>
      </c>
      <c r="G19">
        <v>77.220077220077215</v>
      </c>
      <c r="H19">
        <v>15</v>
      </c>
      <c r="I19">
        <v>202</v>
      </c>
      <c r="J19">
        <v>1</v>
      </c>
      <c r="K19">
        <v>2.6135046153052122E-2</v>
      </c>
      <c r="L19">
        <v>38.262798318541222</v>
      </c>
      <c r="M19">
        <v>23.75</v>
      </c>
      <c r="N19">
        <v>206.5</v>
      </c>
      <c r="O19">
        <v>3</v>
      </c>
      <c r="P19">
        <v>115.48287553861843</v>
      </c>
      <c r="S19" s="290">
        <v>40214</v>
      </c>
      <c r="T19">
        <v>1040</v>
      </c>
      <c r="U19">
        <v>8.75</v>
      </c>
      <c r="V19">
        <v>211</v>
      </c>
      <c r="W19">
        <v>0</v>
      </c>
      <c r="AA19">
        <v>15</v>
      </c>
      <c r="AB19">
        <v>202</v>
      </c>
      <c r="AC19">
        <v>0</v>
      </c>
      <c r="AH19">
        <v>0</v>
      </c>
    </row>
    <row r="20" spans="1:34" x14ac:dyDescent="0.45">
      <c r="A20" s="290">
        <v>40215</v>
      </c>
      <c r="B20">
        <v>956</v>
      </c>
      <c r="C20" t="s">
        <v>14</v>
      </c>
      <c r="D20" t="s">
        <v>14</v>
      </c>
      <c r="E20">
        <v>1</v>
      </c>
      <c r="F20">
        <v>2.5899999999999999E-2</v>
      </c>
      <c r="G20">
        <v>38.610038610038607</v>
      </c>
      <c r="H20" t="s">
        <v>14</v>
      </c>
      <c r="I20">
        <v>206</v>
      </c>
      <c r="J20">
        <v>2</v>
      </c>
      <c r="K20">
        <v>2.3490598469813967E-2</v>
      </c>
      <c r="L20">
        <v>85.140444700463988</v>
      </c>
      <c r="M20">
        <v>24</v>
      </c>
      <c r="N20">
        <v>206</v>
      </c>
      <c r="O20">
        <v>3</v>
      </c>
      <c r="P20">
        <v>123.7504833105026</v>
      </c>
      <c r="S20" s="290">
        <v>40215</v>
      </c>
      <c r="T20">
        <v>956</v>
      </c>
      <c r="U20" t="s">
        <v>14</v>
      </c>
      <c r="V20" t="s">
        <v>14</v>
      </c>
      <c r="W20">
        <v>0</v>
      </c>
      <c r="AA20" t="s">
        <v>14</v>
      </c>
      <c r="AB20">
        <v>206</v>
      </c>
      <c r="AC20">
        <v>0</v>
      </c>
      <c r="AH20">
        <v>0</v>
      </c>
    </row>
    <row r="21" spans="1:34" x14ac:dyDescent="0.45">
      <c r="A21" s="290">
        <v>40216</v>
      </c>
      <c r="B21">
        <v>1030</v>
      </c>
      <c r="C21" t="s">
        <v>14</v>
      </c>
      <c r="D21" t="s">
        <v>14</v>
      </c>
      <c r="E21">
        <v>1</v>
      </c>
      <c r="F21">
        <v>2.5899999999999999E-2</v>
      </c>
      <c r="G21">
        <v>38.610038610038607</v>
      </c>
      <c r="H21" t="s">
        <v>14</v>
      </c>
      <c r="I21">
        <v>211</v>
      </c>
      <c r="J21">
        <v>3</v>
      </c>
      <c r="K21">
        <v>2.5831662150423595E-2</v>
      </c>
      <c r="L21">
        <v>116.13654524166209</v>
      </c>
      <c r="M21">
        <v>23</v>
      </c>
      <c r="N21">
        <v>211</v>
      </c>
      <c r="O21">
        <v>4</v>
      </c>
      <c r="P21">
        <v>154.74658385170071</v>
      </c>
      <c r="S21" s="290">
        <v>40216</v>
      </c>
      <c r="T21">
        <v>1030</v>
      </c>
      <c r="U21" t="s">
        <v>14</v>
      </c>
      <c r="V21" t="s">
        <v>14</v>
      </c>
      <c r="W21">
        <v>0</v>
      </c>
      <c r="AA21" t="s">
        <v>14</v>
      </c>
      <c r="AB21">
        <v>211</v>
      </c>
      <c r="AC21">
        <v>0</v>
      </c>
      <c r="AH21">
        <v>0</v>
      </c>
    </row>
    <row r="22" spans="1:34" x14ac:dyDescent="0.45">
      <c r="A22" s="290">
        <v>40217</v>
      </c>
      <c r="B22">
        <v>995</v>
      </c>
      <c r="C22">
        <v>8.75</v>
      </c>
      <c r="D22">
        <v>207</v>
      </c>
      <c r="E22">
        <v>0</v>
      </c>
      <c r="F22">
        <v>2.5899999999999999E-2</v>
      </c>
      <c r="G22">
        <v>0</v>
      </c>
      <c r="H22">
        <v>9.75</v>
      </c>
      <c r="I22">
        <v>205</v>
      </c>
      <c r="J22">
        <v>6</v>
      </c>
      <c r="K22">
        <v>2.4746121946779803E-2</v>
      </c>
      <c r="L22">
        <v>242.46223359376825</v>
      </c>
      <c r="M22">
        <v>18.5</v>
      </c>
      <c r="N22">
        <v>206</v>
      </c>
      <c r="O22">
        <v>6</v>
      </c>
      <c r="P22">
        <v>242.46223359376825</v>
      </c>
      <c r="S22" s="290">
        <v>40217</v>
      </c>
      <c r="T22">
        <v>995</v>
      </c>
      <c r="U22">
        <v>8.75</v>
      </c>
      <c r="V22">
        <v>207</v>
      </c>
      <c r="W22">
        <v>0</v>
      </c>
      <c r="AA22">
        <v>9.75</v>
      </c>
      <c r="AB22">
        <v>205</v>
      </c>
      <c r="AC22">
        <v>0</v>
      </c>
      <c r="AH22">
        <v>0</v>
      </c>
    </row>
    <row r="23" spans="1:34" x14ac:dyDescent="0.45">
      <c r="A23" s="290">
        <v>40218</v>
      </c>
      <c r="B23">
        <v>910</v>
      </c>
      <c r="C23">
        <v>9.5</v>
      </c>
      <c r="D23">
        <v>209</v>
      </c>
      <c r="E23">
        <v>1</v>
      </c>
      <c r="F23">
        <v>2.5899999999999999E-2</v>
      </c>
      <c r="G23">
        <v>38.610038610038607</v>
      </c>
      <c r="H23">
        <v>14.25</v>
      </c>
      <c r="I23">
        <v>204</v>
      </c>
      <c r="J23">
        <v>5</v>
      </c>
      <c r="K23">
        <v>2.1942160424642088E-2</v>
      </c>
      <c r="L23">
        <v>227.87181860108737</v>
      </c>
      <c r="M23">
        <v>23.75</v>
      </c>
      <c r="N23">
        <v>206.5</v>
      </c>
      <c r="O23">
        <v>6</v>
      </c>
      <c r="P23">
        <v>266.481857211126</v>
      </c>
      <c r="S23" s="290">
        <v>40218</v>
      </c>
      <c r="T23">
        <v>910</v>
      </c>
      <c r="U23">
        <v>9.5</v>
      </c>
      <c r="V23">
        <v>209</v>
      </c>
      <c r="W23">
        <v>0</v>
      </c>
      <c r="AA23">
        <v>14.25</v>
      </c>
      <c r="AB23">
        <v>204</v>
      </c>
      <c r="AC23">
        <v>0</v>
      </c>
      <c r="AH23">
        <v>0</v>
      </c>
    </row>
    <row r="24" spans="1:34" x14ac:dyDescent="0.45">
      <c r="A24" s="290">
        <v>40219</v>
      </c>
      <c r="B24">
        <v>865</v>
      </c>
      <c r="C24">
        <v>8.25</v>
      </c>
      <c r="D24">
        <v>210</v>
      </c>
      <c r="E24">
        <v>1</v>
      </c>
      <c r="F24">
        <v>2.5899999999999999E-2</v>
      </c>
      <c r="G24">
        <v>38.610038610038607</v>
      </c>
      <c r="H24">
        <v>9.75</v>
      </c>
      <c r="I24">
        <v>203</v>
      </c>
      <c r="J24">
        <v>1</v>
      </c>
      <c r="K24">
        <v>2.0349706517660965E-2</v>
      </c>
      <c r="L24">
        <v>49.140757835113092</v>
      </c>
      <c r="M24">
        <v>18</v>
      </c>
      <c r="N24">
        <v>206.5</v>
      </c>
      <c r="O24">
        <v>2</v>
      </c>
      <c r="P24">
        <v>87.750796445151707</v>
      </c>
      <c r="S24" s="290">
        <v>40219</v>
      </c>
      <c r="T24">
        <v>865</v>
      </c>
      <c r="U24">
        <v>8.25</v>
      </c>
      <c r="V24">
        <v>210</v>
      </c>
      <c r="W24">
        <v>0</v>
      </c>
      <c r="AA24">
        <v>9.75</v>
      </c>
      <c r="AB24">
        <v>203</v>
      </c>
      <c r="AC24">
        <v>0</v>
      </c>
      <c r="AH24">
        <v>0</v>
      </c>
    </row>
    <row r="25" spans="1:34" x14ac:dyDescent="0.45">
      <c r="A25" s="290">
        <v>40220</v>
      </c>
      <c r="B25">
        <v>887</v>
      </c>
      <c r="C25">
        <v>9</v>
      </c>
      <c r="D25">
        <v>203</v>
      </c>
      <c r="E25">
        <v>0</v>
      </c>
      <c r="F25">
        <v>2.5899999999999999E-2</v>
      </c>
      <c r="G25">
        <v>0</v>
      </c>
      <c r="H25">
        <v>15</v>
      </c>
      <c r="I25">
        <v>203</v>
      </c>
      <c r="J25">
        <v>0</v>
      </c>
      <c r="K25">
        <v>2.1138332444520763E-2</v>
      </c>
      <c r="L25">
        <v>0</v>
      </c>
      <c r="M25">
        <v>24</v>
      </c>
      <c r="N25">
        <v>203</v>
      </c>
      <c r="O25">
        <v>0</v>
      </c>
      <c r="P25">
        <v>0</v>
      </c>
      <c r="S25" s="290">
        <v>40220</v>
      </c>
      <c r="T25">
        <v>887</v>
      </c>
      <c r="U25">
        <v>9</v>
      </c>
      <c r="V25">
        <v>203</v>
      </c>
      <c r="W25">
        <v>0</v>
      </c>
      <c r="AA25">
        <v>15</v>
      </c>
      <c r="AB25">
        <v>203</v>
      </c>
      <c r="AC25">
        <v>0</v>
      </c>
      <c r="AH25">
        <v>0</v>
      </c>
    </row>
    <row r="26" spans="1:34" x14ac:dyDescent="0.45">
      <c r="A26" s="290">
        <v>40221</v>
      </c>
      <c r="B26">
        <v>970</v>
      </c>
      <c r="C26">
        <v>9</v>
      </c>
      <c r="D26">
        <v>208</v>
      </c>
      <c r="E26">
        <v>0</v>
      </c>
      <c r="F26">
        <v>2.5899999999999999E-2</v>
      </c>
      <c r="G26">
        <v>0</v>
      </c>
      <c r="H26">
        <v>14.75</v>
      </c>
      <c r="I26">
        <v>192</v>
      </c>
      <c r="J26">
        <v>0</v>
      </c>
      <c r="K26">
        <v>2.3947096645019234E-2</v>
      </c>
      <c r="L26">
        <v>0</v>
      </c>
      <c r="M26">
        <v>23.75</v>
      </c>
      <c r="N26">
        <v>200</v>
      </c>
      <c r="O26">
        <v>0</v>
      </c>
      <c r="P26">
        <v>0</v>
      </c>
      <c r="S26" s="290">
        <v>40221</v>
      </c>
      <c r="T26">
        <v>970</v>
      </c>
      <c r="U26">
        <v>9</v>
      </c>
      <c r="V26">
        <v>208</v>
      </c>
      <c r="W26">
        <v>0</v>
      </c>
      <c r="AA26">
        <v>14.75</v>
      </c>
      <c r="AB26">
        <v>192</v>
      </c>
      <c r="AC26">
        <v>0</v>
      </c>
      <c r="AH26">
        <v>0</v>
      </c>
    </row>
    <row r="27" spans="1:34" x14ac:dyDescent="0.45">
      <c r="A27" s="290">
        <v>40222</v>
      </c>
      <c r="B27">
        <v>1180</v>
      </c>
      <c r="C27">
        <v>11.75</v>
      </c>
      <c r="D27">
        <v>214</v>
      </c>
      <c r="E27">
        <v>0</v>
      </c>
      <c r="F27">
        <v>2.5899999999999999E-2</v>
      </c>
      <c r="G27">
        <v>0</v>
      </c>
      <c r="H27">
        <v>14.5</v>
      </c>
      <c r="I27">
        <v>177</v>
      </c>
      <c r="J27">
        <v>0</v>
      </c>
      <c r="K27">
        <v>3.0100669128234864E-2</v>
      </c>
      <c r="L27">
        <v>0</v>
      </c>
      <c r="M27">
        <v>26.25</v>
      </c>
      <c r="N27">
        <v>195.5</v>
      </c>
      <c r="O27">
        <v>0</v>
      </c>
      <c r="P27">
        <v>0</v>
      </c>
      <c r="S27" s="290">
        <v>40222</v>
      </c>
      <c r="T27">
        <v>1180</v>
      </c>
      <c r="U27">
        <v>11.75</v>
      </c>
      <c r="V27">
        <v>214</v>
      </c>
      <c r="W27">
        <v>0</v>
      </c>
      <c r="AA27">
        <v>14.5</v>
      </c>
      <c r="AB27">
        <v>177</v>
      </c>
      <c r="AC27">
        <v>0</v>
      </c>
      <c r="AH27">
        <v>0</v>
      </c>
    </row>
    <row r="28" spans="1:34" x14ac:dyDescent="0.45">
      <c r="A28" s="290">
        <v>40223</v>
      </c>
      <c r="B28">
        <v>1220</v>
      </c>
      <c r="C28">
        <v>8.75</v>
      </c>
      <c r="D28">
        <v>172</v>
      </c>
      <c r="E28">
        <v>0</v>
      </c>
      <c r="F28">
        <v>2.5899999999999999E-2</v>
      </c>
      <c r="G28">
        <v>0</v>
      </c>
      <c r="H28">
        <v>11.75</v>
      </c>
      <c r="I28">
        <v>195</v>
      </c>
      <c r="J28">
        <v>4</v>
      </c>
      <c r="K28">
        <v>3.114743272463727E-2</v>
      </c>
      <c r="L28">
        <v>128.42149898396104</v>
      </c>
      <c r="M28">
        <v>20.5</v>
      </c>
      <c r="N28">
        <v>183.5</v>
      </c>
      <c r="O28">
        <v>4</v>
      </c>
      <c r="P28">
        <v>128.42149898396104</v>
      </c>
      <c r="S28" s="290">
        <v>40223</v>
      </c>
      <c r="T28">
        <v>1220</v>
      </c>
      <c r="U28">
        <v>8.75</v>
      </c>
      <c r="V28">
        <v>172</v>
      </c>
      <c r="W28">
        <v>0</v>
      </c>
      <c r="AA28">
        <v>11.75</v>
      </c>
      <c r="AB28">
        <v>195</v>
      </c>
      <c r="AC28">
        <v>0</v>
      </c>
      <c r="AH28">
        <v>0</v>
      </c>
    </row>
    <row r="29" spans="1:34" x14ac:dyDescent="0.45">
      <c r="A29" s="290">
        <v>40224</v>
      </c>
      <c r="B29">
        <v>1290</v>
      </c>
      <c r="C29">
        <v>9</v>
      </c>
      <c r="D29">
        <v>221</v>
      </c>
      <c r="E29">
        <v>2</v>
      </c>
      <c r="F29">
        <v>2.5899999999999999E-2</v>
      </c>
      <c r="G29">
        <v>77.220077220077215</v>
      </c>
      <c r="H29">
        <v>12.25</v>
      </c>
      <c r="I29">
        <v>216</v>
      </c>
      <c r="J29">
        <v>1</v>
      </c>
      <c r="K29">
        <v>3.2899281416969517E-2</v>
      </c>
      <c r="L29">
        <v>30.395800665852779</v>
      </c>
      <c r="M29">
        <v>21.25</v>
      </c>
      <c r="N29">
        <v>218.5</v>
      </c>
      <c r="O29">
        <v>3</v>
      </c>
      <c r="P29">
        <v>107.61587788592999</v>
      </c>
      <c r="S29" s="290">
        <v>40224</v>
      </c>
      <c r="T29">
        <v>1290</v>
      </c>
      <c r="U29">
        <v>9</v>
      </c>
      <c r="V29">
        <v>221</v>
      </c>
      <c r="W29">
        <v>0</v>
      </c>
      <c r="AA29">
        <v>12.25</v>
      </c>
      <c r="AB29">
        <v>216</v>
      </c>
      <c r="AC29">
        <v>0</v>
      </c>
      <c r="AH29">
        <v>0</v>
      </c>
    </row>
    <row r="30" spans="1:34" x14ac:dyDescent="0.45">
      <c r="A30" s="290">
        <v>40225</v>
      </c>
      <c r="B30">
        <v>1330</v>
      </c>
      <c r="C30">
        <v>8.5</v>
      </c>
      <c r="D30">
        <v>190</v>
      </c>
      <c r="E30">
        <v>0</v>
      </c>
      <c r="F30">
        <v>2.5899999999999999E-2</v>
      </c>
      <c r="G30">
        <v>0</v>
      </c>
      <c r="H30">
        <v>15</v>
      </c>
      <c r="I30">
        <v>201</v>
      </c>
      <c r="J30">
        <v>3</v>
      </c>
      <c r="K30">
        <v>3.3858134546176089E-2</v>
      </c>
      <c r="L30">
        <v>88.604999661412762</v>
      </c>
      <c r="M30">
        <v>23.5</v>
      </c>
      <c r="N30">
        <v>195.5</v>
      </c>
      <c r="O30">
        <v>3</v>
      </c>
      <c r="P30">
        <v>88.604999661412762</v>
      </c>
      <c r="S30" s="290">
        <v>40225</v>
      </c>
      <c r="T30">
        <v>1330</v>
      </c>
      <c r="U30">
        <v>8.5</v>
      </c>
      <c r="V30">
        <v>190</v>
      </c>
      <c r="W30">
        <v>0</v>
      </c>
      <c r="AA30">
        <v>15</v>
      </c>
      <c r="AB30">
        <v>201</v>
      </c>
      <c r="AC30">
        <v>0</v>
      </c>
      <c r="AH30">
        <v>0</v>
      </c>
    </row>
    <row r="31" spans="1:34" x14ac:dyDescent="0.45">
      <c r="A31" s="290">
        <v>40226</v>
      </c>
      <c r="B31">
        <v>1330</v>
      </c>
      <c r="C31">
        <v>8.75</v>
      </c>
      <c r="D31">
        <v>212</v>
      </c>
      <c r="E31">
        <v>4</v>
      </c>
      <c r="F31">
        <v>2.5899999999999999E-2</v>
      </c>
      <c r="G31">
        <v>154.44015444015443</v>
      </c>
      <c r="H31">
        <v>15</v>
      </c>
      <c r="I31">
        <v>221</v>
      </c>
      <c r="J31">
        <v>1</v>
      </c>
      <c r="K31">
        <v>3.3858134546176089E-2</v>
      </c>
      <c r="L31">
        <v>29.534999887137587</v>
      </c>
      <c r="M31">
        <v>23.75</v>
      </c>
      <c r="N31">
        <v>216.5</v>
      </c>
      <c r="O31">
        <v>5</v>
      </c>
      <c r="P31">
        <v>183.97515432729202</v>
      </c>
      <c r="S31" s="290">
        <v>40226</v>
      </c>
      <c r="T31">
        <v>1330</v>
      </c>
      <c r="U31">
        <v>8.75</v>
      </c>
      <c r="V31">
        <v>212</v>
      </c>
      <c r="W31">
        <v>0</v>
      </c>
      <c r="AA31">
        <v>15</v>
      </c>
      <c r="AB31">
        <v>221</v>
      </c>
      <c r="AC31">
        <v>0</v>
      </c>
      <c r="AH31">
        <v>0</v>
      </c>
    </row>
    <row r="32" spans="1:34" x14ac:dyDescent="0.45">
      <c r="A32" s="290">
        <v>40227</v>
      </c>
      <c r="B32">
        <v>1200</v>
      </c>
      <c r="C32">
        <v>10</v>
      </c>
      <c r="D32">
        <v>221</v>
      </c>
      <c r="E32">
        <v>0</v>
      </c>
      <c r="F32">
        <v>2.5899999999999999E-2</v>
      </c>
      <c r="G32">
        <v>0</v>
      </c>
      <c r="H32">
        <v>13.75</v>
      </c>
      <c r="I32">
        <v>215</v>
      </c>
      <c r="J32">
        <v>2</v>
      </c>
      <c r="K32">
        <v>3.0628412643369268E-2</v>
      </c>
      <c r="L32">
        <v>65.298845986162434</v>
      </c>
      <c r="M32">
        <v>23.75</v>
      </c>
      <c r="N32">
        <v>218</v>
      </c>
      <c r="O32">
        <v>2</v>
      </c>
      <c r="P32">
        <v>65.298845986162434</v>
      </c>
      <c r="S32" s="290">
        <v>40227</v>
      </c>
      <c r="T32">
        <v>1200</v>
      </c>
      <c r="U32">
        <v>10</v>
      </c>
      <c r="V32">
        <v>221</v>
      </c>
      <c r="W32">
        <v>0</v>
      </c>
      <c r="AA32">
        <v>13.75</v>
      </c>
      <c r="AB32">
        <v>215</v>
      </c>
      <c r="AC32">
        <v>0</v>
      </c>
      <c r="AH32">
        <v>0</v>
      </c>
    </row>
    <row r="33" spans="1:34" x14ac:dyDescent="0.45">
      <c r="A33" s="290">
        <v>40228</v>
      </c>
      <c r="B33">
        <v>1100</v>
      </c>
      <c r="C33">
        <v>10</v>
      </c>
      <c r="D33">
        <v>216</v>
      </c>
      <c r="E33">
        <v>1</v>
      </c>
      <c r="F33">
        <v>2.5899999999999999E-2</v>
      </c>
      <c r="G33">
        <v>38.610038610038607</v>
      </c>
      <c r="H33">
        <v>15</v>
      </c>
      <c r="I33">
        <v>205</v>
      </c>
      <c r="J33">
        <v>0</v>
      </c>
      <c r="K33">
        <v>2.7896255405894882E-2</v>
      </c>
      <c r="L33">
        <v>0</v>
      </c>
      <c r="M33">
        <v>25</v>
      </c>
      <c r="N33">
        <v>210.5</v>
      </c>
      <c r="O33">
        <v>1</v>
      </c>
      <c r="P33">
        <v>38.610038610038607</v>
      </c>
      <c r="S33" s="290">
        <v>40228</v>
      </c>
      <c r="T33">
        <v>1100</v>
      </c>
      <c r="U33">
        <v>10</v>
      </c>
      <c r="V33">
        <v>216</v>
      </c>
      <c r="W33">
        <v>0</v>
      </c>
      <c r="AA33">
        <v>15</v>
      </c>
      <c r="AB33">
        <v>205</v>
      </c>
      <c r="AC33">
        <v>0</v>
      </c>
      <c r="AH33">
        <v>0</v>
      </c>
    </row>
    <row r="34" spans="1:34" x14ac:dyDescent="0.45">
      <c r="A34" s="290">
        <v>40229</v>
      </c>
      <c r="B34">
        <v>1000</v>
      </c>
      <c r="C34">
        <v>8.25</v>
      </c>
      <c r="D34">
        <v>210</v>
      </c>
      <c r="E34">
        <v>0</v>
      </c>
      <c r="F34">
        <v>2.5899999999999999E-2</v>
      </c>
      <c r="G34">
        <v>0</v>
      </c>
      <c r="H34">
        <v>15.5</v>
      </c>
      <c r="I34">
        <v>205</v>
      </c>
      <c r="J34">
        <v>0</v>
      </c>
      <c r="K34">
        <v>2.4903515760039074E-2</v>
      </c>
      <c r="L34">
        <v>0</v>
      </c>
      <c r="M34">
        <v>23.75</v>
      </c>
      <c r="N34">
        <v>207.5</v>
      </c>
      <c r="O34">
        <v>0</v>
      </c>
      <c r="P34">
        <v>0</v>
      </c>
      <c r="S34" s="290">
        <v>40229</v>
      </c>
      <c r="T34">
        <v>1000</v>
      </c>
      <c r="U34">
        <v>8.25</v>
      </c>
      <c r="V34">
        <v>210</v>
      </c>
      <c r="W34">
        <v>0</v>
      </c>
      <c r="AA34">
        <v>15.5</v>
      </c>
      <c r="AB34">
        <v>205</v>
      </c>
      <c r="AC34">
        <v>0</v>
      </c>
      <c r="AH34">
        <v>0</v>
      </c>
    </row>
    <row r="35" spans="1:34" x14ac:dyDescent="0.45">
      <c r="A35" s="290">
        <v>40230</v>
      </c>
      <c r="B35">
        <v>918</v>
      </c>
      <c r="C35" t="s">
        <v>14</v>
      </c>
      <c r="D35" t="s">
        <v>14</v>
      </c>
      <c r="E35">
        <v>1</v>
      </c>
      <c r="F35">
        <v>2.5899999999999999E-2</v>
      </c>
      <c r="G35">
        <v>38.610038610038607</v>
      </c>
      <c r="H35" t="s">
        <v>14</v>
      </c>
      <c r="I35">
        <v>205</v>
      </c>
      <c r="J35">
        <v>2</v>
      </c>
      <c r="K35">
        <v>2.2216998065483384E-2</v>
      </c>
      <c r="L35">
        <v>90.021162809894903</v>
      </c>
      <c r="M35">
        <v>23.5</v>
      </c>
      <c r="N35">
        <v>205</v>
      </c>
      <c r="O35">
        <v>3</v>
      </c>
      <c r="P35">
        <v>128.63120141993352</v>
      </c>
      <c r="S35" s="290">
        <v>40230</v>
      </c>
      <c r="T35">
        <v>918</v>
      </c>
      <c r="U35" t="s">
        <v>14</v>
      </c>
      <c r="V35" t="s">
        <v>14</v>
      </c>
      <c r="W35">
        <v>0</v>
      </c>
      <c r="AA35" t="s">
        <v>14</v>
      </c>
      <c r="AB35">
        <v>205</v>
      </c>
      <c r="AC35">
        <v>0</v>
      </c>
      <c r="AH35">
        <v>0</v>
      </c>
    </row>
    <row r="36" spans="1:34" x14ac:dyDescent="0.45">
      <c r="A36" s="290">
        <v>40231</v>
      </c>
      <c r="B36">
        <v>850</v>
      </c>
      <c r="C36">
        <v>9.5</v>
      </c>
      <c r="D36">
        <v>200</v>
      </c>
      <c r="E36">
        <v>1</v>
      </c>
      <c r="F36">
        <v>2.5899999999999999E-2</v>
      </c>
      <c r="G36">
        <v>38.610038610038607</v>
      </c>
      <c r="H36">
        <v>14</v>
      </c>
      <c r="I36">
        <v>205</v>
      </c>
      <c r="J36">
        <v>0</v>
      </c>
      <c r="K36">
        <v>1.9800421373808968E-2</v>
      </c>
      <c r="L36">
        <v>0</v>
      </c>
      <c r="M36">
        <v>23.5</v>
      </c>
      <c r="N36">
        <v>202.5</v>
      </c>
      <c r="O36">
        <v>1</v>
      </c>
      <c r="P36">
        <v>38.610038610038607</v>
      </c>
      <c r="S36" s="290">
        <v>40231</v>
      </c>
      <c r="T36">
        <v>850</v>
      </c>
      <c r="U36">
        <v>9.5</v>
      </c>
      <c r="V36">
        <v>200</v>
      </c>
      <c r="W36">
        <v>0</v>
      </c>
      <c r="AA36">
        <v>14</v>
      </c>
      <c r="AB36">
        <v>205</v>
      </c>
      <c r="AC36">
        <v>0</v>
      </c>
      <c r="AH36">
        <v>0</v>
      </c>
    </row>
    <row r="37" spans="1:34" x14ac:dyDescent="0.45">
      <c r="A37" s="290">
        <v>40232</v>
      </c>
      <c r="B37">
        <v>815</v>
      </c>
      <c r="C37">
        <v>10</v>
      </c>
      <c r="D37">
        <v>205</v>
      </c>
      <c r="E37">
        <v>1</v>
      </c>
      <c r="F37">
        <v>2.5899999999999999E-2</v>
      </c>
      <c r="G37">
        <v>38.610038610038607</v>
      </c>
      <c r="H37">
        <v>13.75</v>
      </c>
      <c r="I37">
        <v>212</v>
      </c>
      <c r="J37">
        <v>0</v>
      </c>
      <c r="K37">
        <v>1.8480106755763059E-2</v>
      </c>
      <c r="L37">
        <v>0</v>
      </c>
      <c r="M37">
        <v>23.75</v>
      </c>
      <c r="N37">
        <v>208.5</v>
      </c>
      <c r="O37">
        <v>1</v>
      </c>
      <c r="P37">
        <v>38.610038610038607</v>
      </c>
      <c r="S37" s="290">
        <v>40232</v>
      </c>
      <c r="T37">
        <v>815</v>
      </c>
      <c r="U37">
        <v>10</v>
      </c>
      <c r="V37">
        <v>205</v>
      </c>
      <c r="W37">
        <v>0</v>
      </c>
      <c r="AA37">
        <v>13.75</v>
      </c>
      <c r="AB37">
        <v>212</v>
      </c>
      <c r="AC37">
        <v>0</v>
      </c>
      <c r="AH37">
        <v>0</v>
      </c>
    </row>
    <row r="38" spans="1:34" x14ac:dyDescent="0.45">
      <c r="A38" s="290">
        <v>40233</v>
      </c>
      <c r="B38">
        <v>955</v>
      </c>
      <c r="C38">
        <v>9.25</v>
      </c>
      <c r="D38">
        <v>212</v>
      </c>
      <c r="E38">
        <v>0</v>
      </c>
      <c r="F38">
        <v>2.5899999999999999E-2</v>
      </c>
      <c r="G38">
        <v>0</v>
      </c>
      <c r="H38">
        <v>8.75</v>
      </c>
      <c r="I38">
        <v>207</v>
      </c>
      <c r="J38">
        <v>1</v>
      </c>
      <c r="K38">
        <v>2.3457736091094916E-2</v>
      </c>
      <c r="L38">
        <v>42.62985976637458</v>
      </c>
      <c r="M38">
        <v>18</v>
      </c>
      <c r="N38">
        <v>209.5</v>
      </c>
      <c r="O38">
        <v>1</v>
      </c>
      <c r="P38">
        <v>42.62985976637458</v>
      </c>
      <c r="S38" s="290">
        <v>40233</v>
      </c>
      <c r="T38">
        <v>955</v>
      </c>
      <c r="U38">
        <v>9.25</v>
      </c>
      <c r="V38">
        <v>212</v>
      </c>
      <c r="W38">
        <v>0</v>
      </c>
      <c r="AA38">
        <v>8.75</v>
      </c>
      <c r="AB38">
        <v>207</v>
      </c>
      <c r="AC38">
        <v>0</v>
      </c>
      <c r="AH38">
        <v>0</v>
      </c>
    </row>
    <row r="39" spans="1:34" x14ac:dyDescent="0.45">
      <c r="A39" s="290">
        <v>40234</v>
      </c>
      <c r="B39">
        <v>1070</v>
      </c>
      <c r="C39" t="s">
        <v>14</v>
      </c>
      <c r="D39" t="s">
        <v>14</v>
      </c>
      <c r="E39">
        <v>1</v>
      </c>
      <c r="F39">
        <v>2.5899999999999999E-2</v>
      </c>
      <c r="G39">
        <v>38.610038610038607</v>
      </c>
      <c r="H39" t="s">
        <v>14</v>
      </c>
      <c r="I39">
        <v>207</v>
      </c>
      <c r="J39">
        <v>2</v>
      </c>
      <c r="K39">
        <v>2.7027997322116859E-2</v>
      </c>
      <c r="L39">
        <v>73.997343427417434</v>
      </c>
      <c r="M39">
        <v>24</v>
      </c>
      <c r="N39">
        <v>207</v>
      </c>
      <c r="O39">
        <v>3</v>
      </c>
      <c r="P39">
        <v>112.60738203745603</v>
      </c>
      <c r="S39" s="290">
        <v>40234</v>
      </c>
      <c r="T39">
        <v>1070</v>
      </c>
      <c r="U39" t="s">
        <v>14</v>
      </c>
      <c r="V39" t="s">
        <v>14</v>
      </c>
      <c r="W39">
        <v>0</v>
      </c>
      <c r="AA39" t="s">
        <v>14</v>
      </c>
      <c r="AB39">
        <v>207</v>
      </c>
      <c r="AC39">
        <v>0</v>
      </c>
      <c r="AH39">
        <v>0</v>
      </c>
    </row>
    <row r="40" spans="1:34" x14ac:dyDescent="0.45">
      <c r="A40" s="290">
        <v>40235</v>
      </c>
      <c r="B40">
        <v>1050</v>
      </c>
      <c r="C40">
        <v>8.5</v>
      </c>
      <c r="D40">
        <v>205</v>
      </c>
      <c r="E40">
        <v>0</v>
      </c>
      <c r="F40">
        <v>2.5899999999999999E-2</v>
      </c>
      <c r="G40">
        <v>0</v>
      </c>
      <c r="H40">
        <v>9.75</v>
      </c>
      <c r="I40">
        <v>179</v>
      </c>
      <c r="J40">
        <v>0</v>
      </c>
      <c r="K40">
        <v>2.6435526914959234E-2</v>
      </c>
      <c r="L40">
        <v>0</v>
      </c>
      <c r="M40">
        <v>18.25</v>
      </c>
      <c r="N40">
        <v>192</v>
      </c>
      <c r="O40">
        <v>0</v>
      </c>
      <c r="P40">
        <v>0</v>
      </c>
      <c r="S40" s="290">
        <v>40235</v>
      </c>
      <c r="T40">
        <v>1050</v>
      </c>
      <c r="U40">
        <v>8.5</v>
      </c>
      <c r="V40">
        <v>205</v>
      </c>
      <c r="W40">
        <v>0</v>
      </c>
      <c r="AA40">
        <v>9.75</v>
      </c>
      <c r="AB40">
        <v>179</v>
      </c>
      <c r="AC40">
        <v>0</v>
      </c>
      <c r="AH40">
        <v>0</v>
      </c>
    </row>
    <row r="41" spans="1:34" x14ac:dyDescent="0.45">
      <c r="A41" s="290">
        <v>40236</v>
      </c>
      <c r="B41">
        <v>1220</v>
      </c>
      <c r="C41">
        <v>10.5</v>
      </c>
      <c r="D41">
        <v>192</v>
      </c>
      <c r="E41">
        <v>2</v>
      </c>
      <c r="F41">
        <v>2.5899999999999999E-2</v>
      </c>
      <c r="G41">
        <v>77.220077220077215</v>
      </c>
      <c r="H41">
        <v>13</v>
      </c>
      <c r="I41">
        <v>217</v>
      </c>
      <c r="J41">
        <v>1</v>
      </c>
      <c r="K41">
        <v>3.114743272463727E-2</v>
      </c>
      <c r="L41">
        <v>32.105374745990261</v>
      </c>
      <c r="M41">
        <v>23.5</v>
      </c>
      <c r="N41">
        <v>204.5</v>
      </c>
      <c r="O41">
        <v>3</v>
      </c>
      <c r="P41">
        <v>109.32545196606748</v>
      </c>
      <c r="S41" s="290">
        <v>40236</v>
      </c>
      <c r="T41">
        <v>1220</v>
      </c>
      <c r="U41">
        <v>10.5</v>
      </c>
      <c r="V41">
        <v>192</v>
      </c>
      <c r="W41">
        <v>0</v>
      </c>
      <c r="AA41">
        <v>13</v>
      </c>
      <c r="AB41">
        <v>217</v>
      </c>
      <c r="AC41">
        <v>0</v>
      </c>
      <c r="AH41">
        <v>0</v>
      </c>
    </row>
    <row r="42" spans="1:34" x14ac:dyDescent="0.45">
      <c r="A42" s="290">
        <v>40237</v>
      </c>
      <c r="B42">
        <v>1060</v>
      </c>
      <c r="C42">
        <v>9.75</v>
      </c>
      <c r="D42">
        <v>212</v>
      </c>
      <c r="E42">
        <v>0</v>
      </c>
      <c r="F42">
        <v>2.5899999999999999E-2</v>
      </c>
      <c r="G42">
        <v>0</v>
      </c>
      <c r="H42">
        <v>14</v>
      </c>
      <c r="I42">
        <v>205</v>
      </c>
      <c r="J42">
        <v>0</v>
      </c>
      <c r="K42">
        <v>2.6733159475131912E-2</v>
      </c>
      <c r="L42">
        <v>0</v>
      </c>
      <c r="M42">
        <v>23.75</v>
      </c>
      <c r="N42">
        <v>208.5</v>
      </c>
      <c r="O42">
        <v>0</v>
      </c>
      <c r="P42">
        <v>0</v>
      </c>
      <c r="S42" s="290">
        <v>40237</v>
      </c>
      <c r="T42">
        <v>1060</v>
      </c>
      <c r="U42">
        <v>9.75</v>
      </c>
      <c r="V42">
        <v>212</v>
      </c>
      <c r="W42">
        <v>0</v>
      </c>
      <c r="AA42">
        <v>14</v>
      </c>
      <c r="AB42">
        <v>205</v>
      </c>
      <c r="AC42">
        <v>0</v>
      </c>
      <c r="AH42">
        <v>0</v>
      </c>
    </row>
    <row r="43" spans="1:34" x14ac:dyDescent="0.45">
      <c r="A43" s="290">
        <v>40238</v>
      </c>
      <c r="B43">
        <v>949</v>
      </c>
      <c r="C43">
        <v>9</v>
      </c>
      <c r="D43">
        <v>205</v>
      </c>
      <c r="E43">
        <v>0</v>
      </c>
      <c r="F43">
        <v>2.5899999999999999E-2</v>
      </c>
      <c r="G43">
        <v>0</v>
      </c>
      <c r="H43">
        <v>14.5</v>
      </c>
      <c r="I43">
        <v>201</v>
      </c>
      <c r="J43">
        <v>0</v>
      </c>
      <c r="K43">
        <v>2.3259836276351725E-2</v>
      </c>
      <c r="L43">
        <v>0</v>
      </c>
      <c r="M43">
        <v>23.5</v>
      </c>
      <c r="N43">
        <v>203</v>
      </c>
      <c r="O43">
        <v>0</v>
      </c>
      <c r="P43">
        <v>0</v>
      </c>
      <c r="S43" s="290">
        <v>40238</v>
      </c>
      <c r="T43">
        <v>949</v>
      </c>
      <c r="U43">
        <v>9</v>
      </c>
      <c r="V43">
        <v>205</v>
      </c>
      <c r="W43">
        <v>0</v>
      </c>
      <c r="AA43">
        <v>14.5</v>
      </c>
      <c r="AB43">
        <v>201</v>
      </c>
      <c r="AC43">
        <v>0</v>
      </c>
      <c r="AH43">
        <v>0</v>
      </c>
    </row>
    <row r="44" spans="1:34" x14ac:dyDescent="0.45">
      <c r="A44" s="290">
        <v>40239</v>
      </c>
      <c r="B44">
        <v>899</v>
      </c>
      <c r="C44">
        <v>10.5</v>
      </c>
      <c r="D44">
        <v>205</v>
      </c>
      <c r="E44">
        <v>0</v>
      </c>
      <c r="F44">
        <v>2.5899999999999999E-2</v>
      </c>
      <c r="G44">
        <v>0</v>
      </c>
      <c r="H44">
        <v>12.75</v>
      </c>
      <c r="I44">
        <v>210</v>
      </c>
      <c r="J44">
        <v>1</v>
      </c>
      <c r="K44">
        <v>2.1560287282408858E-2</v>
      </c>
      <c r="L44">
        <v>46.381571214772485</v>
      </c>
      <c r="M44">
        <v>23.25</v>
      </c>
      <c r="N44">
        <v>207.5</v>
      </c>
      <c r="O44">
        <v>1</v>
      </c>
      <c r="P44">
        <v>46.381571214772485</v>
      </c>
      <c r="S44" s="290">
        <v>40239</v>
      </c>
      <c r="T44">
        <v>899</v>
      </c>
      <c r="U44">
        <v>10.5</v>
      </c>
      <c r="V44">
        <v>205</v>
      </c>
      <c r="W44">
        <v>0</v>
      </c>
      <c r="AA44">
        <v>12.75</v>
      </c>
      <c r="AB44">
        <v>210</v>
      </c>
      <c r="AC44">
        <v>0</v>
      </c>
      <c r="AH44">
        <v>0</v>
      </c>
    </row>
    <row r="45" spans="1:34" x14ac:dyDescent="0.45">
      <c r="A45" s="290">
        <v>40240</v>
      </c>
      <c r="B45">
        <v>1010</v>
      </c>
      <c r="C45">
        <v>10.75</v>
      </c>
      <c r="D45">
        <v>212</v>
      </c>
      <c r="E45">
        <v>1</v>
      </c>
      <c r="F45">
        <v>2.5899999999999999E-2</v>
      </c>
      <c r="G45">
        <v>38.610038610038607</v>
      </c>
      <c r="H45">
        <v>12.75</v>
      </c>
      <c r="I45">
        <v>207</v>
      </c>
      <c r="J45">
        <v>2</v>
      </c>
      <c r="K45">
        <v>2.5215956148828544E-2</v>
      </c>
      <c r="L45">
        <v>79.314858742444073</v>
      </c>
      <c r="M45">
        <v>23.5</v>
      </c>
      <c r="N45">
        <v>209.5</v>
      </c>
      <c r="O45">
        <v>3</v>
      </c>
      <c r="P45">
        <v>117.92489735248267</v>
      </c>
      <c r="S45" s="290">
        <v>40240</v>
      </c>
      <c r="T45">
        <v>1010</v>
      </c>
      <c r="U45">
        <v>10.75</v>
      </c>
      <c r="V45">
        <v>212</v>
      </c>
      <c r="W45">
        <v>0</v>
      </c>
      <c r="AA45">
        <v>12.75</v>
      </c>
      <c r="AB45">
        <v>207</v>
      </c>
      <c r="AC45">
        <v>0</v>
      </c>
      <c r="AH45">
        <v>0</v>
      </c>
    </row>
    <row r="46" spans="1:34" x14ac:dyDescent="0.45">
      <c r="A46" s="290">
        <v>40241</v>
      </c>
      <c r="B46">
        <v>913</v>
      </c>
      <c r="C46">
        <v>10.25</v>
      </c>
      <c r="D46">
        <v>210</v>
      </c>
      <c r="E46">
        <v>1</v>
      </c>
      <c r="F46">
        <v>2.5899999999999999E-2</v>
      </c>
      <c r="G46">
        <v>38.610038610038607</v>
      </c>
      <c r="H46">
        <v>13.25</v>
      </c>
      <c r="I46">
        <v>206</v>
      </c>
      <c r="J46">
        <v>3</v>
      </c>
      <c r="K46">
        <v>2.2045506650681973E-2</v>
      </c>
      <c r="L46">
        <v>136.08215259172533</v>
      </c>
      <c r="M46">
        <v>23.5</v>
      </c>
      <c r="N46">
        <v>208</v>
      </c>
      <c r="O46">
        <v>4</v>
      </c>
      <c r="P46">
        <v>174.69219120176393</v>
      </c>
      <c r="S46" s="290">
        <v>40241</v>
      </c>
      <c r="T46">
        <v>913</v>
      </c>
      <c r="U46">
        <v>10.25</v>
      </c>
      <c r="V46">
        <v>210</v>
      </c>
      <c r="W46">
        <v>0</v>
      </c>
      <c r="AA46">
        <v>13.25</v>
      </c>
      <c r="AB46">
        <v>206</v>
      </c>
      <c r="AC46">
        <v>0</v>
      </c>
      <c r="AH46">
        <v>0</v>
      </c>
    </row>
    <row r="47" spans="1:34" x14ac:dyDescent="0.45">
      <c r="A47" s="290">
        <v>40242</v>
      </c>
      <c r="B47">
        <v>843</v>
      </c>
      <c r="C47">
        <v>9.75</v>
      </c>
      <c r="D47">
        <v>206</v>
      </c>
      <c r="E47">
        <v>0</v>
      </c>
      <c r="F47">
        <v>2.5899999999999999E-2</v>
      </c>
      <c r="G47">
        <v>0</v>
      </c>
      <c r="H47">
        <v>14.25</v>
      </c>
      <c r="I47">
        <v>197</v>
      </c>
      <c r="J47">
        <v>3</v>
      </c>
      <c r="K47">
        <v>1.9540762481258245E-2</v>
      </c>
      <c r="L47">
        <v>153.52522722065387</v>
      </c>
      <c r="M47">
        <v>24</v>
      </c>
      <c r="N47">
        <v>201.5</v>
      </c>
      <c r="O47">
        <v>3</v>
      </c>
      <c r="P47">
        <v>153.52522722065387</v>
      </c>
      <c r="S47" s="290">
        <v>40242</v>
      </c>
      <c r="T47">
        <v>843</v>
      </c>
      <c r="U47">
        <v>9.75</v>
      </c>
      <c r="V47">
        <v>206</v>
      </c>
      <c r="W47">
        <v>0</v>
      </c>
      <c r="AA47">
        <v>14.25</v>
      </c>
      <c r="AB47">
        <v>197</v>
      </c>
      <c r="AC47">
        <v>0</v>
      </c>
      <c r="AH47">
        <v>0</v>
      </c>
    </row>
    <row r="48" spans="1:34" x14ac:dyDescent="0.45">
      <c r="A48" s="290">
        <v>40243</v>
      </c>
      <c r="B48">
        <v>784</v>
      </c>
      <c r="C48">
        <v>9.25</v>
      </c>
      <c r="D48">
        <v>197</v>
      </c>
      <c r="E48">
        <v>1</v>
      </c>
      <c r="F48">
        <v>2.5899999999999999E-2</v>
      </c>
      <c r="G48">
        <v>38.610038610038607</v>
      </c>
      <c r="H48">
        <v>14.75</v>
      </c>
      <c r="I48">
        <v>195</v>
      </c>
      <c r="J48">
        <v>1</v>
      </c>
      <c r="K48">
        <v>1.7262443239002778E-2</v>
      </c>
      <c r="L48">
        <v>57.929227407427426</v>
      </c>
      <c r="M48">
        <v>24</v>
      </c>
      <c r="N48">
        <v>196</v>
      </c>
      <c r="O48">
        <v>2</v>
      </c>
      <c r="P48">
        <v>96.539266017466034</v>
      </c>
      <c r="S48" s="290">
        <v>40243</v>
      </c>
      <c r="T48">
        <v>784</v>
      </c>
      <c r="U48">
        <v>9.25</v>
      </c>
      <c r="V48">
        <v>197</v>
      </c>
      <c r="W48">
        <v>0</v>
      </c>
      <c r="AA48">
        <v>14.75</v>
      </c>
      <c r="AB48">
        <v>195</v>
      </c>
      <c r="AC48">
        <v>0</v>
      </c>
      <c r="AH48">
        <v>0</v>
      </c>
    </row>
    <row r="49" spans="1:34" x14ac:dyDescent="0.45">
      <c r="A49" s="290">
        <v>40244</v>
      </c>
      <c r="B49">
        <v>748</v>
      </c>
      <c r="C49">
        <v>6</v>
      </c>
      <c r="D49">
        <v>195</v>
      </c>
      <c r="E49">
        <v>0</v>
      </c>
      <c r="F49">
        <v>2.5899999999999999E-2</v>
      </c>
      <c r="G49">
        <v>0</v>
      </c>
      <c r="H49">
        <v>17.25</v>
      </c>
      <c r="I49">
        <v>204</v>
      </c>
      <c r="J49">
        <v>0</v>
      </c>
      <c r="K49">
        <v>1.5786453508398579E-2</v>
      </c>
      <c r="L49">
        <v>0</v>
      </c>
      <c r="M49">
        <v>23.25</v>
      </c>
      <c r="N49">
        <v>199.5</v>
      </c>
      <c r="O49">
        <v>0</v>
      </c>
      <c r="P49">
        <v>0</v>
      </c>
      <c r="S49" s="290">
        <v>40244</v>
      </c>
      <c r="T49">
        <v>748</v>
      </c>
      <c r="U49">
        <v>6</v>
      </c>
      <c r="V49">
        <v>195</v>
      </c>
      <c r="W49">
        <v>0</v>
      </c>
      <c r="AA49">
        <v>17.25</v>
      </c>
      <c r="AB49">
        <v>204</v>
      </c>
      <c r="AC49">
        <v>0</v>
      </c>
      <c r="AH49">
        <v>0</v>
      </c>
    </row>
    <row r="50" spans="1:34" x14ac:dyDescent="0.45">
      <c r="A50" s="290">
        <v>40245</v>
      </c>
      <c r="B50">
        <v>767</v>
      </c>
      <c r="C50" t="s">
        <v>14</v>
      </c>
      <c r="D50" t="s">
        <v>14</v>
      </c>
      <c r="E50" t="s">
        <v>14</v>
      </c>
      <c r="F50">
        <v>2.5899999999999999E-2</v>
      </c>
      <c r="G50">
        <v>0</v>
      </c>
      <c r="H50" t="s">
        <v>14</v>
      </c>
      <c r="I50" t="s">
        <v>14</v>
      </c>
      <c r="J50">
        <v>1</v>
      </c>
      <c r="K50">
        <v>1.6574085562931828E-2</v>
      </c>
      <c r="L50">
        <v>60.335153707454836</v>
      </c>
      <c r="M50">
        <v>0</v>
      </c>
      <c r="N50" t="e">
        <v>#DIV/0!</v>
      </c>
      <c r="O50">
        <v>1</v>
      </c>
      <c r="P50">
        <v>60.335153707454836</v>
      </c>
      <c r="S50" s="290">
        <v>40245</v>
      </c>
      <c r="T50">
        <v>767</v>
      </c>
      <c r="U50" t="s">
        <v>14</v>
      </c>
      <c r="V50" t="s">
        <v>14</v>
      </c>
      <c r="W50">
        <v>0</v>
      </c>
      <c r="AA50" t="s">
        <v>14</v>
      </c>
      <c r="AB50" t="s">
        <v>14</v>
      </c>
      <c r="AC50">
        <v>0</v>
      </c>
      <c r="AH50">
        <v>0</v>
      </c>
    </row>
    <row r="51" spans="1:34" x14ac:dyDescent="0.45">
      <c r="A51" s="290">
        <v>40246</v>
      </c>
      <c r="B51">
        <v>712</v>
      </c>
      <c r="C51" t="s">
        <v>14</v>
      </c>
      <c r="D51" t="s">
        <v>14</v>
      </c>
      <c r="F51">
        <v>2.5899999999999999E-2</v>
      </c>
      <c r="G51">
        <v>0</v>
      </c>
      <c r="H51" t="s">
        <v>14</v>
      </c>
      <c r="I51">
        <v>194</v>
      </c>
      <c r="J51">
        <v>1</v>
      </c>
      <c r="K51">
        <v>1.4237646418336025E-2</v>
      </c>
      <c r="L51">
        <v>70.236327734065995</v>
      </c>
      <c r="M51">
        <v>21.5</v>
      </c>
      <c r="N51">
        <v>194</v>
      </c>
      <c r="O51">
        <v>1</v>
      </c>
      <c r="P51">
        <v>70.236327734065995</v>
      </c>
      <c r="S51" s="290">
        <v>40246</v>
      </c>
      <c r="T51">
        <v>712</v>
      </c>
      <c r="U51" t="s">
        <v>14</v>
      </c>
      <c r="V51" t="s">
        <v>14</v>
      </c>
      <c r="W51">
        <v>0</v>
      </c>
      <c r="AA51" t="s">
        <v>14</v>
      </c>
      <c r="AB51">
        <v>194</v>
      </c>
      <c r="AC51">
        <v>0</v>
      </c>
      <c r="AH51">
        <v>0</v>
      </c>
    </row>
    <row r="52" spans="1:34" x14ac:dyDescent="0.45">
      <c r="A52" s="290">
        <v>40247</v>
      </c>
      <c r="B52">
        <v>687</v>
      </c>
      <c r="C52" t="s">
        <v>14</v>
      </c>
      <c r="D52" t="s">
        <v>14</v>
      </c>
      <c r="F52">
        <v>2.5899999999999999E-2</v>
      </c>
      <c r="G52">
        <v>0</v>
      </c>
      <c r="H52" t="s">
        <v>14</v>
      </c>
      <c r="I52">
        <v>190</v>
      </c>
      <c r="K52">
        <v>1.3115296775781743E-2</v>
      </c>
      <c r="L52">
        <v>0</v>
      </c>
      <c r="M52">
        <v>18.75</v>
      </c>
      <c r="N52">
        <v>190</v>
      </c>
      <c r="O52">
        <v>0</v>
      </c>
      <c r="P52">
        <v>0</v>
      </c>
      <c r="S52" s="290">
        <v>40247</v>
      </c>
      <c r="T52">
        <v>687</v>
      </c>
      <c r="U52" t="s">
        <v>14</v>
      </c>
      <c r="V52" t="s">
        <v>14</v>
      </c>
      <c r="W52">
        <v>0</v>
      </c>
      <c r="AA52" t="s">
        <v>14</v>
      </c>
      <c r="AB52">
        <v>190</v>
      </c>
      <c r="AC52">
        <v>0</v>
      </c>
      <c r="AH52">
        <v>0</v>
      </c>
    </row>
    <row r="53" spans="1:34" x14ac:dyDescent="0.45">
      <c r="A53" s="290">
        <v>40248</v>
      </c>
      <c r="B53">
        <v>674</v>
      </c>
      <c r="C53" t="s">
        <v>14</v>
      </c>
      <c r="D53" t="s">
        <v>14</v>
      </c>
      <c r="F53">
        <v>2.5899999999999999E-2</v>
      </c>
      <c r="G53">
        <v>0</v>
      </c>
      <c r="H53" t="s">
        <v>14</v>
      </c>
      <c r="I53">
        <v>80</v>
      </c>
      <c r="J53">
        <v>1</v>
      </c>
      <c r="K53">
        <v>1.251542548264642E-2</v>
      </c>
      <c r="L53">
        <v>79.901398589011251</v>
      </c>
      <c r="M53">
        <v>16.75</v>
      </c>
      <c r="N53">
        <v>80</v>
      </c>
      <c r="O53">
        <v>1</v>
      </c>
      <c r="P53">
        <v>79.901398589011251</v>
      </c>
      <c r="S53" s="290">
        <v>40248</v>
      </c>
      <c r="T53">
        <v>674</v>
      </c>
      <c r="U53" t="s">
        <v>14</v>
      </c>
      <c r="V53" t="s">
        <v>14</v>
      </c>
      <c r="W53">
        <v>0</v>
      </c>
      <c r="AA53" t="s">
        <v>14</v>
      </c>
      <c r="AB53">
        <v>80</v>
      </c>
      <c r="AC53">
        <v>0</v>
      </c>
      <c r="AH53">
        <v>0</v>
      </c>
    </row>
    <row r="54" spans="1:34" x14ac:dyDescent="0.45">
      <c r="A54" s="290">
        <v>40249</v>
      </c>
      <c r="B54">
        <v>1010</v>
      </c>
      <c r="C54">
        <v>8.5</v>
      </c>
      <c r="D54">
        <v>140</v>
      </c>
      <c r="E54">
        <v>1</v>
      </c>
      <c r="F54">
        <v>2.5899999999999999E-2</v>
      </c>
      <c r="G54">
        <v>38.610038610038607</v>
      </c>
      <c r="H54">
        <v>13.25</v>
      </c>
      <c r="I54">
        <v>152</v>
      </c>
      <c r="J54">
        <v>11</v>
      </c>
      <c r="K54">
        <v>2.5215956148828544E-2</v>
      </c>
      <c r="L54">
        <v>436.23172308344238</v>
      </c>
      <c r="M54">
        <v>21.75</v>
      </c>
      <c r="N54">
        <v>146</v>
      </c>
      <c r="O54">
        <v>12</v>
      </c>
      <c r="P54">
        <v>474.84176169348098</v>
      </c>
      <c r="S54" s="290">
        <v>40249</v>
      </c>
      <c r="T54">
        <v>1010</v>
      </c>
      <c r="U54">
        <v>8.5</v>
      </c>
      <c r="V54">
        <v>140</v>
      </c>
      <c r="W54">
        <v>0</v>
      </c>
      <c r="AA54">
        <v>13.25</v>
      </c>
      <c r="AB54">
        <v>152</v>
      </c>
      <c r="AC54">
        <v>0</v>
      </c>
      <c r="AH54">
        <v>0</v>
      </c>
    </row>
    <row r="55" spans="1:34" x14ac:dyDescent="0.45">
      <c r="A55" s="290">
        <v>40250</v>
      </c>
      <c r="B55">
        <v>1070</v>
      </c>
      <c r="C55">
        <v>11.25</v>
      </c>
      <c r="D55">
        <v>184</v>
      </c>
      <c r="E55">
        <v>1</v>
      </c>
      <c r="F55">
        <v>2.5899999999999999E-2</v>
      </c>
      <c r="G55">
        <v>38.610038610038607</v>
      </c>
      <c r="H55">
        <v>12.5</v>
      </c>
      <c r="I55">
        <v>202</v>
      </c>
      <c r="J55">
        <v>1</v>
      </c>
      <c r="K55">
        <v>2.7027997322116859E-2</v>
      </c>
      <c r="L55">
        <v>36.998671713708717</v>
      </c>
      <c r="M55">
        <v>23.75</v>
      </c>
      <c r="N55">
        <v>193</v>
      </c>
      <c r="O55">
        <v>2</v>
      </c>
      <c r="P55">
        <v>75.608710323747317</v>
      </c>
      <c r="S55" s="290">
        <v>40250</v>
      </c>
      <c r="T55">
        <v>1070</v>
      </c>
      <c r="U55">
        <v>11.25</v>
      </c>
      <c r="V55">
        <v>184</v>
      </c>
      <c r="W55">
        <v>0</v>
      </c>
      <c r="AA55">
        <v>12.5</v>
      </c>
      <c r="AB55">
        <v>202</v>
      </c>
      <c r="AC55">
        <v>0</v>
      </c>
      <c r="AH55">
        <v>0</v>
      </c>
    </row>
    <row r="56" spans="1:34" x14ac:dyDescent="0.45">
      <c r="A56" s="290">
        <v>40251</v>
      </c>
      <c r="B56">
        <v>897</v>
      </c>
      <c r="C56" t="s">
        <v>14</v>
      </c>
      <c r="D56" t="s">
        <v>14</v>
      </c>
      <c r="E56" t="s">
        <v>14</v>
      </c>
      <c r="F56">
        <v>2.5899999999999999E-2</v>
      </c>
      <c r="G56">
        <v>0</v>
      </c>
      <c r="H56" t="s">
        <v>14</v>
      </c>
      <c r="I56">
        <v>200</v>
      </c>
      <c r="J56">
        <v>1</v>
      </c>
      <c r="K56">
        <v>2.1490354068646161E-2</v>
      </c>
      <c r="L56">
        <v>46.532504620711329</v>
      </c>
      <c r="M56">
        <v>24.25</v>
      </c>
      <c r="N56">
        <v>200</v>
      </c>
      <c r="O56">
        <v>1</v>
      </c>
      <c r="P56">
        <v>46.532504620711329</v>
      </c>
      <c r="S56" s="290">
        <v>40251</v>
      </c>
      <c r="T56">
        <v>897</v>
      </c>
      <c r="U56" t="s">
        <v>14</v>
      </c>
      <c r="V56" t="s">
        <v>14</v>
      </c>
      <c r="W56">
        <v>0</v>
      </c>
      <c r="AA56" t="s">
        <v>14</v>
      </c>
      <c r="AB56">
        <v>200</v>
      </c>
      <c r="AC56">
        <v>0</v>
      </c>
      <c r="AH56">
        <v>0</v>
      </c>
    </row>
    <row r="57" spans="1:34" x14ac:dyDescent="0.45">
      <c r="A57" s="290">
        <v>40252</v>
      </c>
      <c r="B57">
        <v>818</v>
      </c>
      <c r="C57">
        <v>11.75</v>
      </c>
      <c r="D57">
        <v>206</v>
      </c>
      <c r="E57">
        <v>1</v>
      </c>
      <c r="F57">
        <v>2.5899999999999999E-2</v>
      </c>
      <c r="G57">
        <v>38.610038610038607</v>
      </c>
      <c r="H57">
        <v>12</v>
      </c>
      <c r="I57">
        <v>203</v>
      </c>
      <c r="J57">
        <v>1</v>
      </c>
      <c r="K57">
        <v>1.8595477369326235E-2</v>
      </c>
      <c r="L57">
        <v>53.776516737856284</v>
      </c>
      <c r="M57">
        <v>23.75</v>
      </c>
      <c r="N57">
        <v>204.5</v>
      </c>
      <c r="O57">
        <v>2</v>
      </c>
      <c r="P57">
        <v>92.386555347894898</v>
      </c>
      <c r="S57" s="290">
        <v>40252</v>
      </c>
      <c r="T57">
        <v>818</v>
      </c>
      <c r="U57">
        <v>11.75</v>
      </c>
      <c r="V57">
        <v>206</v>
      </c>
      <c r="W57">
        <v>0</v>
      </c>
      <c r="AA57">
        <v>12</v>
      </c>
      <c r="AB57">
        <v>203</v>
      </c>
      <c r="AC57">
        <v>0</v>
      </c>
      <c r="AG57">
        <v>23.75</v>
      </c>
      <c r="AH57">
        <v>0</v>
      </c>
    </row>
    <row r="58" spans="1:34" x14ac:dyDescent="0.45">
      <c r="A58" s="290">
        <v>40253</v>
      </c>
      <c r="B58">
        <v>810</v>
      </c>
      <c r="C58">
        <v>11.75</v>
      </c>
      <c r="D58">
        <v>203</v>
      </c>
      <c r="E58">
        <v>0</v>
      </c>
      <c r="F58">
        <v>2.5899999999999999E-2</v>
      </c>
      <c r="G58">
        <v>0</v>
      </c>
      <c r="H58">
        <v>12.25</v>
      </c>
      <c r="I58">
        <v>207</v>
      </c>
      <c r="J58">
        <v>0</v>
      </c>
      <c r="K58">
        <v>1.8286875376727574E-2</v>
      </c>
      <c r="L58">
        <v>0</v>
      </c>
      <c r="M58">
        <v>24</v>
      </c>
      <c r="N58">
        <v>205</v>
      </c>
      <c r="O58">
        <v>0</v>
      </c>
      <c r="P58">
        <v>0</v>
      </c>
      <c r="S58" s="290">
        <v>40253</v>
      </c>
      <c r="T58">
        <v>810</v>
      </c>
      <c r="U58">
        <v>11.75</v>
      </c>
      <c r="V58">
        <v>203</v>
      </c>
      <c r="W58">
        <v>0</v>
      </c>
      <c r="AA58">
        <v>12.25</v>
      </c>
      <c r="AB58">
        <v>207</v>
      </c>
      <c r="AC58">
        <v>0</v>
      </c>
      <c r="AG58">
        <v>24</v>
      </c>
      <c r="AH58">
        <v>0</v>
      </c>
    </row>
    <row r="59" spans="1:34" x14ac:dyDescent="0.45">
      <c r="A59" s="290">
        <v>40254</v>
      </c>
      <c r="B59">
        <v>885</v>
      </c>
      <c r="C59">
        <v>11.25</v>
      </c>
      <c r="D59">
        <v>200</v>
      </c>
      <c r="E59">
        <v>1</v>
      </c>
      <c r="F59">
        <v>2.5899999999999999E-2</v>
      </c>
      <c r="G59">
        <v>38.610038610038607</v>
      </c>
      <c r="H59">
        <v>12.75</v>
      </c>
      <c r="I59">
        <v>198</v>
      </c>
      <c r="J59">
        <v>0</v>
      </c>
      <c r="K59">
        <v>2.1067452053248947E-2</v>
      </c>
      <c r="L59">
        <v>0</v>
      </c>
      <c r="M59">
        <v>24</v>
      </c>
      <c r="N59">
        <v>199</v>
      </c>
      <c r="O59">
        <v>1</v>
      </c>
      <c r="P59">
        <v>38.610038610038607</v>
      </c>
      <c r="S59" s="290">
        <v>40254</v>
      </c>
      <c r="T59">
        <v>885</v>
      </c>
      <c r="U59">
        <v>11.25</v>
      </c>
      <c r="V59">
        <v>200</v>
      </c>
      <c r="W59">
        <v>0</v>
      </c>
      <c r="AA59">
        <v>12.75</v>
      </c>
      <c r="AB59">
        <v>198</v>
      </c>
      <c r="AC59">
        <v>0</v>
      </c>
      <c r="AG59">
        <v>24</v>
      </c>
      <c r="AH59">
        <v>0</v>
      </c>
    </row>
    <row r="60" spans="1:34" x14ac:dyDescent="0.45">
      <c r="A60" s="290">
        <v>40255</v>
      </c>
      <c r="B60">
        <v>803</v>
      </c>
      <c r="C60">
        <v>11</v>
      </c>
      <c r="D60">
        <v>202</v>
      </c>
      <c r="E60">
        <v>0</v>
      </c>
      <c r="F60">
        <v>2.5899999999999999E-2</v>
      </c>
      <c r="G60">
        <v>0</v>
      </c>
      <c r="H60">
        <v>12.25</v>
      </c>
      <c r="I60">
        <v>195</v>
      </c>
      <c r="J60">
        <v>0</v>
      </c>
      <c r="K60">
        <v>1.8014338017928289E-2</v>
      </c>
      <c r="L60">
        <v>0</v>
      </c>
      <c r="M60">
        <v>23.25</v>
      </c>
      <c r="N60">
        <v>198.5</v>
      </c>
      <c r="O60">
        <v>0</v>
      </c>
      <c r="P60">
        <v>0</v>
      </c>
      <c r="S60" s="290">
        <v>40255</v>
      </c>
      <c r="T60">
        <v>803</v>
      </c>
      <c r="U60">
        <v>11</v>
      </c>
      <c r="V60">
        <v>202</v>
      </c>
      <c r="W60">
        <v>0</v>
      </c>
      <c r="AA60">
        <v>12.25</v>
      </c>
      <c r="AB60">
        <v>195</v>
      </c>
      <c r="AC60">
        <v>0</v>
      </c>
      <c r="AG60">
        <v>23.25</v>
      </c>
      <c r="AH60">
        <v>0</v>
      </c>
    </row>
    <row r="61" spans="1:34" x14ac:dyDescent="0.45">
      <c r="A61" s="290">
        <v>40256</v>
      </c>
      <c r="B61">
        <v>777</v>
      </c>
      <c r="C61">
        <v>10</v>
      </c>
      <c r="D61">
        <v>195</v>
      </c>
      <c r="E61">
        <v>1</v>
      </c>
      <c r="F61">
        <v>2.5899999999999999E-2</v>
      </c>
      <c r="G61">
        <v>38.610038610038607</v>
      </c>
      <c r="H61">
        <v>13.25</v>
      </c>
      <c r="I61">
        <v>200</v>
      </c>
      <c r="J61">
        <v>2</v>
      </c>
      <c r="K61">
        <v>1.6980827001544102E-2</v>
      </c>
      <c r="L61">
        <v>117.77989374829247</v>
      </c>
      <c r="M61">
        <v>23.25</v>
      </c>
      <c r="N61">
        <v>197.5</v>
      </c>
      <c r="O61">
        <v>3</v>
      </c>
      <c r="P61">
        <v>156.38993235833107</v>
      </c>
      <c r="S61" s="290">
        <v>40256</v>
      </c>
      <c r="T61">
        <v>777</v>
      </c>
      <c r="U61">
        <v>10</v>
      </c>
      <c r="V61">
        <v>195</v>
      </c>
      <c r="W61">
        <v>0</v>
      </c>
      <c r="AA61">
        <v>13.25</v>
      </c>
      <c r="AB61">
        <v>200</v>
      </c>
      <c r="AC61">
        <v>0</v>
      </c>
      <c r="AG61">
        <v>23.25</v>
      </c>
      <c r="AH61">
        <v>0</v>
      </c>
    </row>
    <row r="62" spans="1:34" x14ac:dyDescent="0.45">
      <c r="A62" s="290">
        <v>40257</v>
      </c>
      <c r="B62">
        <v>719</v>
      </c>
      <c r="C62">
        <v>11.25</v>
      </c>
      <c r="D62">
        <v>201</v>
      </c>
      <c r="E62">
        <v>1</v>
      </c>
      <c r="F62">
        <v>2.5899999999999999E-2</v>
      </c>
      <c r="G62">
        <v>38.610038610038607</v>
      </c>
      <c r="H62">
        <v>12</v>
      </c>
      <c r="I62">
        <v>199</v>
      </c>
      <c r="J62">
        <v>0</v>
      </c>
      <c r="K62">
        <v>1.454484663244085E-2</v>
      </c>
      <c r="L62">
        <v>0</v>
      </c>
      <c r="M62">
        <v>23.25</v>
      </c>
      <c r="N62">
        <v>200</v>
      </c>
      <c r="O62">
        <v>1</v>
      </c>
      <c r="P62">
        <v>38.610038610038607</v>
      </c>
      <c r="S62" s="290">
        <v>40257</v>
      </c>
      <c r="T62">
        <v>719</v>
      </c>
      <c r="U62">
        <v>11.25</v>
      </c>
      <c r="V62">
        <v>201</v>
      </c>
      <c r="W62">
        <v>0</v>
      </c>
      <c r="AA62">
        <v>12</v>
      </c>
      <c r="AB62">
        <v>199</v>
      </c>
      <c r="AC62">
        <v>0</v>
      </c>
      <c r="AG62">
        <v>23.25</v>
      </c>
      <c r="AH62">
        <v>0</v>
      </c>
    </row>
    <row r="63" spans="1:34" x14ac:dyDescent="0.45">
      <c r="A63" s="290">
        <v>40258</v>
      </c>
      <c r="B63">
        <v>725</v>
      </c>
      <c r="C63">
        <v>10.25</v>
      </c>
      <c r="D63">
        <v>203</v>
      </c>
      <c r="E63">
        <v>0</v>
      </c>
      <c r="F63">
        <v>2.5899999999999999E-2</v>
      </c>
      <c r="G63">
        <v>0</v>
      </c>
      <c r="H63">
        <v>14</v>
      </c>
      <c r="I63">
        <v>180</v>
      </c>
      <c r="J63">
        <v>2</v>
      </c>
      <c r="K63">
        <v>1.4805789962436755E-2</v>
      </c>
      <c r="L63">
        <v>135.08228909596374</v>
      </c>
      <c r="M63">
        <v>24.25</v>
      </c>
      <c r="N63">
        <v>191.5</v>
      </c>
      <c r="O63">
        <v>2</v>
      </c>
      <c r="P63">
        <v>135.08228909596374</v>
      </c>
      <c r="S63" s="290">
        <v>40258</v>
      </c>
      <c r="T63">
        <v>725</v>
      </c>
      <c r="U63">
        <v>10.25</v>
      </c>
      <c r="V63">
        <v>203</v>
      </c>
      <c r="W63">
        <v>0</v>
      </c>
      <c r="AA63">
        <v>14</v>
      </c>
      <c r="AB63">
        <v>180</v>
      </c>
      <c r="AC63">
        <v>0</v>
      </c>
      <c r="AG63">
        <v>24.25</v>
      </c>
      <c r="AH63">
        <v>0</v>
      </c>
    </row>
    <row r="64" spans="1:34" x14ac:dyDescent="0.45">
      <c r="A64" s="290">
        <v>40259</v>
      </c>
      <c r="B64">
        <v>959</v>
      </c>
      <c r="C64">
        <v>10.75</v>
      </c>
      <c r="D64">
        <v>202</v>
      </c>
      <c r="E64">
        <v>2</v>
      </c>
      <c r="F64">
        <v>2.5899999999999999E-2</v>
      </c>
      <c r="G64">
        <v>77.220077220077215</v>
      </c>
      <c r="H64">
        <v>12.25</v>
      </c>
      <c r="I64">
        <v>202</v>
      </c>
      <c r="J64">
        <v>0</v>
      </c>
      <c r="K64">
        <v>2.3588979751339945E-2</v>
      </c>
      <c r="L64">
        <v>0</v>
      </c>
      <c r="M64">
        <v>23</v>
      </c>
      <c r="N64">
        <v>202</v>
      </c>
      <c r="O64">
        <v>2</v>
      </c>
      <c r="P64">
        <v>77.220077220077215</v>
      </c>
      <c r="S64" s="290">
        <v>40259</v>
      </c>
      <c r="T64">
        <v>959</v>
      </c>
      <c r="U64">
        <v>10.75</v>
      </c>
      <c r="V64">
        <v>202</v>
      </c>
      <c r="W64">
        <v>0</v>
      </c>
      <c r="AA64">
        <v>12.25</v>
      </c>
      <c r="AB64">
        <v>202</v>
      </c>
      <c r="AC64">
        <v>0</v>
      </c>
      <c r="AG64">
        <v>23</v>
      </c>
      <c r="AH64">
        <v>0</v>
      </c>
    </row>
    <row r="65" spans="1:34" x14ac:dyDescent="0.45">
      <c r="A65" s="290">
        <v>40260</v>
      </c>
      <c r="B65">
        <v>834</v>
      </c>
      <c r="C65">
        <v>11.5</v>
      </c>
      <c r="D65">
        <v>198</v>
      </c>
      <c r="E65">
        <v>0</v>
      </c>
      <c r="F65">
        <v>2.5899999999999999E-2</v>
      </c>
      <c r="G65">
        <v>0</v>
      </c>
      <c r="H65">
        <v>12.5</v>
      </c>
      <c r="I65">
        <v>198</v>
      </c>
      <c r="J65">
        <v>0</v>
      </c>
      <c r="K65">
        <v>1.9203728834064626E-2</v>
      </c>
      <c r="L65">
        <v>0</v>
      </c>
      <c r="M65">
        <v>24</v>
      </c>
      <c r="N65">
        <v>198</v>
      </c>
      <c r="O65">
        <v>0</v>
      </c>
      <c r="P65">
        <v>0</v>
      </c>
      <c r="S65" s="290">
        <v>40260</v>
      </c>
      <c r="T65">
        <v>834</v>
      </c>
      <c r="U65">
        <v>11.5</v>
      </c>
      <c r="V65">
        <v>198</v>
      </c>
      <c r="W65">
        <v>0</v>
      </c>
      <c r="AA65">
        <v>12.5</v>
      </c>
      <c r="AB65">
        <v>198</v>
      </c>
      <c r="AC65">
        <v>0</v>
      </c>
      <c r="AG65">
        <v>24</v>
      </c>
      <c r="AH65">
        <v>0</v>
      </c>
    </row>
    <row r="66" spans="1:34" x14ac:dyDescent="0.45">
      <c r="A66" s="290">
        <v>40261</v>
      </c>
      <c r="B66">
        <v>778</v>
      </c>
      <c r="C66">
        <v>11</v>
      </c>
      <c r="D66">
        <v>205</v>
      </c>
      <c r="E66">
        <v>1</v>
      </c>
      <c r="F66">
        <v>2.5899999999999999E-2</v>
      </c>
      <c r="G66">
        <v>38.610038610038607</v>
      </c>
      <c r="H66">
        <v>12.5</v>
      </c>
      <c r="I66">
        <v>202</v>
      </c>
      <c r="J66">
        <v>0</v>
      </c>
      <c r="K66">
        <v>1.7021212859201468E-2</v>
      </c>
      <c r="L66">
        <v>0</v>
      </c>
      <c r="M66">
        <v>23.5</v>
      </c>
      <c r="N66">
        <v>203.5</v>
      </c>
      <c r="O66">
        <v>1</v>
      </c>
      <c r="P66">
        <v>38.610038610038607</v>
      </c>
      <c r="S66" s="290">
        <v>40261</v>
      </c>
      <c r="T66">
        <v>778</v>
      </c>
      <c r="U66">
        <v>11</v>
      </c>
      <c r="V66">
        <v>205</v>
      </c>
      <c r="W66">
        <v>0</v>
      </c>
      <c r="AA66">
        <v>12.5</v>
      </c>
      <c r="AB66">
        <v>202</v>
      </c>
      <c r="AC66">
        <v>0</v>
      </c>
      <c r="AG66">
        <v>23.5</v>
      </c>
      <c r="AH66">
        <v>0</v>
      </c>
    </row>
    <row r="67" spans="1:34" x14ac:dyDescent="0.45">
      <c r="A67" s="290">
        <v>40262</v>
      </c>
      <c r="B67">
        <v>813</v>
      </c>
      <c r="C67">
        <v>10.75</v>
      </c>
      <c r="D67">
        <v>224</v>
      </c>
      <c r="E67">
        <v>0</v>
      </c>
      <c r="F67">
        <v>2.5899999999999999E-2</v>
      </c>
      <c r="G67">
        <v>0</v>
      </c>
      <c r="H67">
        <v>12.75</v>
      </c>
      <c r="I67">
        <v>209</v>
      </c>
      <c r="J67">
        <v>1</v>
      </c>
      <c r="K67">
        <v>1.8402956839801227E-2</v>
      </c>
      <c r="L67">
        <v>54.339093913280145</v>
      </c>
      <c r="M67">
        <v>23.5</v>
      </c>
      <c r="N67">
        <v>216.5</v>
      </c>
      <c r="O67">
        <v>1</v>
      </c>
      <c r="P67">
        <v>54.339093913280145</v>
      </c>
      <c r="S67" s="290">
        <v>40262</v>
      </c>
      <c r="T67">
        <v>813</v>
      </c>
      <c r="U67">
        <v>10.75</v>
      </c>
      <c r="V67">
        <v>224</v>
      </c>
      <c r="W67">
        <v>0</v>
      </c>
      <c r="AA67">
        <v>12.75</v>
      </c>
      <c r="AB67">
        <v>209</v>
      </c>
      <c r="AC67">
        <v>0</v>
      </c>
      <c r="AG67">
        <v>23.5</v>
      </c>
      <c r="AH67">
        <v>0</v>
      </c>
    </row>
    <row r="68" spans="1:34" x14ac:dyDescent="0.45">
      <c r="A68" s="290">
        <v>40263</v>
      </c>
      <c r="B68">
        <v>972</v>
      </c>
      <c r="C68">
        <v>11.25</v>
      </c>
      <c r="D68">
        <v>200</v>
      </c>
      <c r="E68">
        <v>2</v>
      </c>
      <c r="F68">
        <v>2.5899999999999999E-2</v>
      </c>
      <c r="G68">
        <v>77.220077220077215</v>
      </c>
      <c r="H68">
        <v>13.75</v>
      </c>
      <c r="I68">
        <v>188</v>
      </c>
      <c r="J68">
        <v>1</v>
      </c>
      <c r="K68">
        <v>2.4011772260057768E-2</v>
      </c>
      <c r="L68">
        <v>41.646238735299171</v>
      </c>
      <c r="M68">
        <v>25</v>
      </c>
      <c r="N68">
        <v>194</v>
      </c>
      <c r="O68">
        <v>3</v>
      </c>
      <c r="P68">
        <v>118.86631595537639</v>
      </c>
      <c r="S68" s="290">
        <v>40263</v>
      </c>
      <c r="T68">
        <v>972</v>
      </c>
      <c r="U68">
        <v>11.25</v>
      </c>
      <c r="V68">
        <v>200</v>
      </c>
      <c r="W68">
        <v>0</v>
      </c>
      <c r="AA68">
        <v>13.75</v>
      </c>
      <c r="AB68">
        <v>188</v>
      </c>
      <c r="AC68">
        <v>0</v>
      </c>
      <c r="AG68">
        <v>25</v>
      </c>
      <c r="AH68">
        <v>0</v>
      </c>
    </row>
    <row r="69" spans="1:34" x14ac:dyDescent="0.45">
      <c r="A69" s="290">
        <v>40264</v>
      </c>
      <c r="B69">
        <v>902</v>
      </c>
      <c r="C69">
        <v>4.25</v>
      </c>
      <c r="D69">
        <v>202</v>
      </c>
      <c r="E69">
        <v>0</v>
      </c>
      <c r="F69">
        <v>2.5899999999999999E-2</v>
      </c>
      <c r="G69">
        <v>0</v>
      </c>
      <c r="H69">
        <v>18.75</v>
      </c>
      <c r="I69">
        <v>201</v>
      </c>
      <c r="J69">
        <v>0</v>
      </c>
      <c r="K69">
        <v>2.1664895929966371E-2</v>
      </c>
      <c r="L69">
        <v>0</v>
      </c>
      <c r="M69">
        <v>23</v>
      </c>
      <c r="N69">
        <v>201.5</v>
      </c>
      <c r="O69">
        <v>0</v>
      </c>
      <c r="P69">
        <v>0</v>
      </c>
      <c r="S69" s="290">
        <v>40264</v>
      </c>
      <c r="T69">
        <v>902</v>
      </c>
      <c r="U69">
        <v>4.25</v>
      </c>
      <c r="V69">
        <v>202</v>
      </c>
      <c r="W69">
        <v>0</v>
      </c>
      <c r="AA69">
        <v>18.75</v>
      </c>
      <c r="AB69">
        <v>201</v>
      </c>
      <c r="AC69">
        <v>0</v>
      </c>
      <c r="AG69">
        <v>23</v>
      </c>
      <c r="AH69">
        <v>0</v>
      </c>
    </row>
    <row r="70" spans="1:34" x14ac:dyDescent="0.45">
      <c r="A70" s="290">
        <v>40265</v>
      </c>
      <c r="B70">
        <v>924</v>
      </c>
      <c r="C70">
        <v>8.25</v>
      </c>
      <c r="D70">
        <v>175</v>
      </c>
      <c r="E70">
        <v>1</v>
      </c>
      <c r="F70">
        <v>2.5899999999999999E-2</v>
      </c>
      <c r="G70">
        <v>38.610038610038607</v>
      </c>
      <c r="H70">
        <v>14</v>
      </c>
      <c r="I70">
        <v>115</v>
      </c>
      <c r="J70">
        <v>0</v>
      </c>
      <c r="K70">
        <v>2.2421559049548845E-2</v>
      </c>
      <c r="L70">
        <v>0</v>
      </c>
      <c r="M70">
        <v>22.25</v>
      </c>
      <c r="N70">
        <v>145</v>
      </c>
      <c r="O70">
        <v>1</v>
      </c>
      <c r="P70">
        <v>38.610038610038607</v>
      </c>
      <c r="S70" s="290">
        <v>40265</v>
      </c>
      <c r="T70">
        <v>924</v>
      </c>
      <c r="U70">
        <v>8.25</v>
      </c>
      <c r="V70">
        <v>175</v>
      </c>
      <c r="W70">
        <v>0</v>
      </c>
      <c r="AA70">
        <v>14</v>
      </c>
      <c r="AB70">
        <v>115</v>
      </c>
      <c r="AC70">
        <v>0</v>
      </c>
      <c r="AG70">
        <v>22.25</v>
      </c>
      <c r="AH70">
        <v>0</v>
      </c>
    </row>
    <row r="71" spans="1:34" x14ac:dyDescent="0.45">
      <c r="A71" s="290">
        <v>40266</v>
      </c>
      <c r="B71">
        <v>1460</v>
      </c>
      <c r="C71">
        <v>11.25</v>
      </c>
      <c r="D71">
        <v>57</v>
      </c>
      <c r="E71">
        <v>3</v>
      </c>
      <c r="F71">
        <v>2.5899999999999999E-2</v>
      </c>
      <c r="G71">
        <v>115.83011583011583</v>
      </c>
      <c r="H71">
        <v>11.75</v>
      </c>
      <c r="I71">
        <v>82</v>
      </c>
      <c r="J71">
        <v>6</v>
      </c>
      <c r="K71">
        <v>3.6786419841654788E-2</v>
      </c>
      <c r="L71">
        <v>163.10366776181766</v>
      </c>
      <c r="M71">
        <v>23</v>
      </c>
      <c r="N71">
        <v>69.5</v>
      </c>
      <c r="O71">
        <v>9</v>
      </c>
      <c r="P71">
        <v>278.93378359193349</v>
      </c>
      <c r="S71" s="290">
        <v>40266</v>
      </c>
      <c r="T71">
        <v>1460</v>
      </c>
      <c r="U71">
        <v>11.25</v>
      </c>
      <c r="V71">
        <v>57</v>
      </c>
      <c r="W71">
        <v>0</v>
      </c>
      <c r="AA71">
        <v>11.75</v>
      </c>
      <c r="AB71">
        <v>82</v>
      </c>
      <c r="AC71">
        <v>0</v>
      </c>
      <c r="AG71">
        <v>23</v>
      </c>
      <c r="AH71">
        <v>0</v>
      </c>
    </row>
    <row r="72" spans="1:34" x14ac:dyDescent="0.45">
      <c r="A72" s="290">
        <v>40267</v>
      </c>
      <c r="B72">
        <v>1830</v>
      </c>
      <c r="C72">
        <v>12.25</v>
      </c>
      <c r="D72">
        <v>122</v>
      </c>
      <c r="E72">
        <v>4</v>
      </c>
      <c r="F72">
        <v>2.5899999999999999E-2</v>
      </c>
      <c r="G72">
        <v>154.44015444015443</v>
      </c>
      <c r="H72">
        <v>12</v>
      </c>
      <c r="I72">
        <v>145</v>
      </c>
      <c r="J72">
        <v>3</v>
      </c>
      <c r="K72">
        <v>4.3879037119233633E-2</v>
      </c>
      <c r="L72">
        <v>68.369777391605538</v>
      </c>
      <c r="M72">
        <v>24.25</v>
      </c>
      <c r="N72">
        <v>133.5</v>
      </c>
      <c r="O72">
        <v>7</v>
      </c>
      <c r="P72">
        <v>222.80993183175997</v>
      </c>
      <c r="S72" s="290">
        <v>40267</v>
      </c>
      <c r="T72">
        <v>1830</v>
      </c>
      <c r="U72">
        <v>12.25</v>
      </c>
      <c r="V72">
        <v>122</v>
      </c>
      <c r="W72">
        <v>0</v>
      </c>
      <c r="AA72">
        <v>12</v>
      </c>
      <c r="AB72">
        <v>145</v>
      </c>
      <c r="AC72">
        <v>0</v>
      </c>
      <c r="AG72">
        <v>24.25</v>
      </c>
      <c r="AH72">
        <v>0</v>
      </c>
    </row>
    <row r="73" spans="1:34" x14ac:dyDescent="0.45">
      <c r="A73" s="290">
        <v>40268</v>
      </c>
      <c r="B73">
        <v>1510</v>
      </c>
      <c r="C73">
        <v>12</v>
      </c>
      <c r="D73">
        <v>172</v>
      </c>
      <c r="E73">
        <v>2</v>
      </c>
      <c r="F73">
        <v>2.5899999999999999E-2</v>
      </c>
      <c r="G73">
        <v>77.220077220077215</v>
      </c>
      <c r="H73">
        <v>11.5</v>
      </c>
      <c r="I73">
        <v>196</v>
      </c>
      <c r="J73">
        <v>0</v>
      </c>
      <c r="K73">
        <v>3.7843758796001631E-2</v>
      </c>
      <c r="L73">
        <v>0</v>
      </c>
      <c r="M73">
        <v>23.5</v>
      </c>
      <c r="N73">
        <v>184</v>
      </c>
      <c r="O73">
        <v>2</v>
      </c>
      <c r="P73">
        <v>77.220077220077215</v>
      </c>
      <c r="S73" s="290">
        <v>40268</v>
      </c>
      <c r="T73">
        <v>1510</v>
      </c>
      <c r="U73">
        <v>12</v>
      </c>
      <c r="V73">
        <v>172</v>
      </c>
      <c r="W73">
        <v>0</v>
      </c>
      <c r="AA73">
        <v>11.5</v>
      </c>
      <c r="AB73">
        <v>196</v>
      </c>
      <c r="AC73">
        <v>0</v>
      </c>
      <c r="AG73">
        <v>23.5</v>
      </c>
      <c r="AH73">
        <v>0</v>
      </c>
    </row>
    <row r="74" spans="1:34" x14ac:dyDescent="0.45">
      <c r="A74" s="290">
        <v>40269</v>
      </c>
      <c r="B74">
        <v>1320</v>
      </c>
      <c r="C74">
        <v>11.75</v>
      </c>
      <c r="D74">
        <v>211</v>
      </c>
      <c r="E74">
        <v>1</v>
      </c>
      <c r="F74">
        <v>2.5899999999999999E-2</v>
      </c>
      <c r="G74">
        <v>38.610038610038607</v>
      </c>
      <c r="H74">
        <v>11.75</v>
      </c>
      <c r="I74">
        <v>219</v>
      </c>
      <c r="J74">
        <v>1</v>
      </c>
      <c r="K74">
        <v>3.3621152289225048E-2</v>
      </c>
      <c r="L74">
        <v>29.743180465604723</v>
      </c>
      <c r="M74">
        <v>23.5</v>
      </c>
      <c r="N74">
        <v>215</v>
      </c>
      <c r="O74">
        <v>2</v>
      </c>
      <c r="P74">
        <v>68.353219075643324</v>
      </c>
      <c r="S74" s="290">
        <v>40269</v>
      </c>
      <c r="T74">
        <v>1320</v>
      </c>
      <c r="U74">
        <v>11.75</v>
      </c>
      <c r="V74">
        <v>211</v>
      </c>
      <c r="W74">
        <v>0</v>
      </c>
      <c r="AA74">
        <v>11.75</v>
      </c>
      <c r="AB74">
        <v>219</v>
      </c>
      <c r="AC74">
        <v>0</v>
      </c>
      <c r="AG74">
        <v>23.5</v>
      </c>
      <c r="AH74">
        <v>0</v>
      </c>
    </row>
    <row r="75" spans="1:34" x14ac:dyDescent="0.45">
      <c r="A75" s="290">
        <v>40270</v>
      </c>
      <c r="B75">
        <v>1230</v>
      </c>
      <c r="C75">
        <v>8</v>
      </c>
      <c r="D75">
        <v>210</v>
      </c>
      <c r="E75">
        <v>0</v>
      </c>
      <c r="F75">
        <v>2.5899999999999999E-2</v>
      </c>
      <c r="G75">
        <v>0</v>
      </c>
      <c r="H75">
        <v>16.75</v>
      </c>
      <c r="I75">
        <v>200</v>
      </c>
      <c r="J75">
        <v>0</v>
      </c>
      <c r="K75">
        <v>3.1403760678706927E-2</v>
      </c>
      <c r="L75">
        <v>0</v>
      </c>
      <c r="M75">
        <v>24.75</v>
      </c>
      <c r="N75">
        <v>205</v>
      </c>
      <c r="O75">
        <v>0</v>
      </c>
      <c r="P75">
        <v>0</v>
      </c>
      <c r="S75" s="290">
        <v>40270</v>
      </c>
      <c r="T75">
        <v>1230</v>
      </c>
      <c r="U75">
        <v>8</v>
      </c>
      <c r="V75">
        <v>210</v>
      </c>
      <c r="W75">
        <v>0</v>
      </c>
      <c r="AA75">
        <v>16.75</v>
      </c>
      <c r="AB75">
        <v>200</v>
      </c>
      <c r="AC75">
        <v>0</v>
      </c>
      <c r="AG75">
        <v>24.75</v>
      </c>
      <c r="AH75">
        <v>0</v>
      </c>
    </row>
    <row r="76" spans="1:34" x14ac:dyDescent="0.45">
      <c r="A76" s="290">
        <v>40271</v>
      </c>
      <c r="B76">
        <v>1240</v>
      </c>
      <c r="C76">
        <v>6.75</v>
      </c>
      <c r="D76">
        <v>214</v>
      </c>
      <c r="E76">
        <v>1</v>
      </c>
      <c r="F76">
        <v>2.5899999999999999E-2</v>
      </c>
      <c r="G76">
        <v>38.610038610038607</v>
      </c>
      <c r="H76">
        <v>18.75</v>
      </c>
      <c r="I76">
        <v>210</v>
      </c>
      <c r="J76">
        <v>0</v>
      </c>
      <c r="K76">
        <v>3.1658013080011177E-2</v>
      </c>
      <c r="L76">
        <v>0</v>
      </c>
      <c r="M76">
        <v>25.5</v>
      </c>
      <c r="N76">
        <v>212</v>
      </c>
      <c r="O76">
        <v>1</v>
      </c>
      <c r="P76">
        <v>38.610038610038607</v>
      </c>
      <c r="S76" s="290">
        <v>40271</v>
      </c>
      <c r="T76">
        <v>1240</v>
      </c>
      <c r="U76">
        <v>6.75</v>
      </c>
      <c r="V76">
        <v>214</v>
      </c>
      <c r="W76">
        <v>0</v>
      </c>
      <c r="AA76">
        <v>18.75</v>
      </c>
      <c r="AB76">
        <v>210</v>
      </c>
      <c r="AC76">
        <v>0</v>
      </c>
      <c r="AG76">
        <v>25.5</v>
      </c>
      <c r="AH76">
        <v>0</v>
      </c>
    </row>
    <row r="77" spans="1:34" x14ac:dyDescent="0.45">
      <c r="A77" s="290">
        <v>40272</v>
      </c>
      <c r="B77">
        <v>1130</v>
      </c>
      <c r="C77">
        <v>7.5</v>
      </c>
      <c r="D77">
        <v>208</v>
      </c>
      <c r="E77">
        <v>0</v>
      </c>
      <c r="F77">
        <v>2.5899999999999999E-2</v>
      </c>
      <c r="G77">
        <v>0</v>
      </c>
      <c r="H77">
        <v>13.5</v>
      </c>
      <c r="I77">
        <v>209</v>
      </c>
      <c r="J77">
        <v>0</v>
      </c>
      <c r="K77">
        <v>2.8741149427580492E-2</v>
      </c>
      <c r="L77">
        <v>0</v>
      </c>
      <c r="M77">
        <v>21</v>
      </c>
      <c r="N77">
        <v>208.5</v>
      </c>
      <c r="O77">
        <v>0</v>
      </c>
      <c r="P77">
        <v>0</v>
      </c>
      <c r="S77" s="290">
        <v>40272</v>
      </c>
      <c r="T77">
        <v>1130</v>
      </c>
      <c r="U77">
        <v>7.5</v>
      </c>
      <c r="V77">
        <v>208</v>
      </c>
      <c r="W77">
        <v>0</v>
      </c>
      <c r="AA77">
        <v>13.5</v>
      </c>
      <c r="AB77">
        <v>209</v>
      </c>
      <c r="AC77">
        <v>0</v>
      </c>
      <c r="AG77">
        <v>21</v>
      </c>
      <c r="AH77">
        <v>0</v>
      </c>
    </row>
    <row r="78" spans="1:34" x14ac:dyDescent="0.45">
      <c r="A78" s="290">
        <v>40273</v>
      </c>
      <c r="B78">
        <v>1060</v>
      </c>
      <c r="C78">
        <v>11.5</v>
      </c>
      <c r="D78">
        <v>205</v>
      </c>
      <c r="E78">
        <v>0</v>
      </c>
      <c r="F78">
        <v>2.5899999999999999E-2</v>
      </c>
      <c r="G78">
        <v>0</v>
      </c>
      <c r="H78">
        <v>11.75</v>
      </c>
      <c r="I78">
        <v>210</v>
      </c>
      <c r="J78">
        <v>2</v>
      </c>
      <c r="K78">
        <v>2.6733159475131912E-2</v>
      </c>
      <c r="L78">
        <v>74.813454124659955</v>
      </c>
      <c r="M78">
        <v>23.25</v>
      </c>
      <c r="N78">
        <v>207.5</v>
      </c>
      <c r="O78">
        <v>2</v>
      </c>
      <c r="P78">
        <v>74.813454124659955</v>
      </c>
      <c r="S78" s="290">
        <v>40273</v>
      </c>
      <c r="T78">
        <v>1060</v>
      </c>
      <c r="U78">
        <v>11.5</v>
      </c>
      <c r="V78">
        <v>205</v>
      </c>
      <c r="W78">
        <v>0</v>
      </c>
      <c r="AA78">
        <v>11.75</v>
      </c>
      <c r="AB78">
        <v>210</v>
      </c>
      <c r="AC78">
        <v>0</v>
      </c>
      <c r="AG78">
        <v>23.25</v>
      </c>
      <c r="AH78">
        <v>0</v>
      </c>
    </row>
    <row r="79" spans="1:34" x14ac:dyDescent="0.45">
      <c r="A79" s="290">
        <v>40274</v>
      </c>
      <c r="B79">
        <v>1040</v>
      </c>
      <c r="C79">
        <v>10.75</v>
      </c>
      <c r="D79">
        <v>213</v>
      </c>
      <c r="E79">
        <v>0</v>
      </c>
      <c r="F79">
        <v>2.5899999999999999E-2</v>
      </c>
      <c r="G79">
        <v>0</v>
      </c>
      <c r="H79">
        <v>13.5</v>
      </c>
      <c r="I79">
        <v>212</v>
      </c>
      <c r="J79">
        <v>0</v>
      </c>
      <c r="K79">
        <v>2.6135046153052122E-2</v>
      </c>
      <c r="L79">
        <v>0</v>
      </c>
      <c r="M79">
        <v>24.25</v>
      </c>
      <c r="N79">
        <v>212.5</v>
      </c>
      <c r="O79">
        <v>0</v>
      </c>
      <c r="P79">
        <v>0</v>
      </c>
      <c r="S79" s="290">
        <v>40274</v>
      </c>
      <c r="T79">
        <v>1040</v>
      </c>
      <c r="U79">
        <v>10.75</v>
      </c>
      <c r="V79">
        <v>213</v>
      </c>
      <c r="W79">
        <v>0</v>
      </c>
      <c r="AA79">
        <v>13.5</v>
      </c>
      <c r="AB79">
        <v>212</v>
      </c>
      <c r="AC79">
        <v>0</v>
      </c>
      <c r="AG79">
        <v>24.25</v>
      </c>
      <c r="AH79">
        <v>0</v>
      </c>
    </row>
    <row r="80" spans="1:34" x14ac:dyDescent="0.45">
      <c r="A80" s="290">
        <v>40275</v>
      </c>
      <c r="B80">
        <v>1050</v>
      </c>
      <c r="C80">
        <v>10.25</v>
      </c>
      <c r="D80">
        <v>212</v>
      </c>
      <c r="E80">
        <v>0</v>
      </c>
      <c r="F80">
        <v>2.5899999999999999E-2</v>
      </c>
      <c r="G80">
        <v>0</v>
      </c>
      <c r="H80">
        <v>12.75</v>
      </c>
      <c r="I80">
        <v>171</v>
      </c>
      <c r="J80">
        <v>0</v>
      </c>
      <c r="K80">
        <v>2.6435526914959234E-2</v>
      </c>
      <c r="L80">
        <v>0</v>
      </c>
      <c r="M80">
        <v>23</v>
      </c>
      <c r="N80">
        <v>191.5</v>
      </c>
      <c r="O80">
        <v>0</v>
      </c>
      <c r="P80">
        <v>0</v>
      </c>
      <c r="S80" s="290">
        <v>40275</v>
      </c>
      <c r="T80">
        <v>1050</v>
      </c>
      <c r="U80">
        <v>10.25</v>
      </c>
      <c r="V80">
        <v>212</v>
      </c>
      <c r="W80">
        <v>0</v>
      </c>
      <c r="AA80">
        <v>12.75</v>
      </c>
      <c r="AB80">
        <v>171</v>
      </c>
      <c r="AC80">
        <v>0</v>
      </c>
      <c r="AG80">
        <v>23</v>
      </c>
      <c r="AH80">
        <v>0</v>
      </c>
    </row>
    <row r="81" spans="1:34" x14ac:dyDescent="0.45">
      <c r="A81" s="290">
        <v>40276</v>
      </c>
      <c r="B81">
        <v>1340</v>
      </c>
      <c r="C81">
        <v>12.75</v>
      </c>
      <c r="D81">
        <v>181</v>
      </c>
      <c r="E81">
        <v>0</v>
      </c>
      <c r="F81">
        <v>2.5899999999999999E-2</v>
      </c>
      <c r="G81">
        <v>0</v>
      </c>
      <c r="H81">
        <v>11.5</v>
      </c>
      <c r="I81">
        <v>216</v>
      </c>
      <c r="J81">
        <v>0</v>
      </c>
      <c r="K81">
        <v>3.4093341638471636E-2</v>
      </c>
      <c r="L81">
        <v>0</v>
      </c>
      <c r="M81">
        <v>24.25</v>
      </c>
      <c r="N81">
        <v>198.5</v>
      </c>
      <c r="O81">
        <v>0</v>
      </c>
      <c r="P81">
        <v>0</v>
      </c>
      <c r="S81" s="290">
        <v>40276</v>
      </c>
      <c r="T81">
        <v>1340</v>
      </c>
      <c r="U81">
        <v>12.75</v>
      </c>
      <c r="V81">
        <v>181</v>
      </c>
      <c r="W81">
        <v>0</v>
      </c>
      <c r="AA81">
        <v>11.5</v>
      </c>
      <c r="AB81">
        <v>216</v>
      </c>
      <c r="AC81">
        <v>0</v>
      </c>
      <c r="AG81">
        <v>24.25</v>
      </c>
      <c r="AH81">
        <v>0</v>
      </c>
    </row>
    <row r="82" spans="1:34" x14ac:dyDescent="0.45">
      <c r="A82" s="290">
        <v>40277</v>
      </c>
      <c r="B82">
        <v>1220</v>
      </c>
      <c r="C82">
        <v>9.5</v>
      </c>
      <c r="D82">
        <v>211</v>
      </c>
      <c r="E82">
        <v>1</v>
      </c>
      <c r="F82">
        <v>2.5899999999999999E-2</v>
      </c>
      <c r="G82">
        <v>38.610038610038607</v>
      </c>
      <c r="H82">
        <v>13.75</v>
      </c>
      <c r="I82">
        <v>213</v>
      </c>
      <c r="J82">
        <v>0</v>
      </c>
      <c r="K82">
        <v>3.114743272463727E-2</v>
      </c>
      <c r="L82">
        <v>0</v>
      </c>
      <c r="M82">
        <v>23.25</v>
      </c>
      <c r="N82">
        <v>212</v>
      </c>
      <c r="O82">
        <v>1</v>
      </c>
      <c r="P82">
        <v>38.610038610038607</v>
      </c>
      <c r="S82" s="290">
        <v>40277</v>
      </c>
      <c r="T82">
        <v>1220</v>
      </c>
      <c r="U82">
        <v>9.5</v>
      </c>
      <c r="V82">
        <v>211</v>
      </c>
      <c r="W82">
        <v>0</v>
      </c>
      <c r="AA82">
        <v>13.75</v>
      </c>
      <c r="AB82">
        <v>213</v>
      </c>
      <c r="AC82">
        <v>0</v>
      </c>
      <c r="AG82">
        <v>23.25</v>
      </c>
      <c r="AH82">
        <v>0</v>
      </c>
    </row>
    <row r="83" spans="1:34" x14ac:dyDescent="0.45">
      <c r="A83" s="290">
        <v>40278</v>
      </c>
      <c r="B83">
        <v>1110</v>
      </c>
      <c r="C83">
        <v>11.75</v>
      </c>
      <c r="D83">
        <v>212</v>
      </c>
      <c r="E83">
        <v>1</v>
      </c>
      <c r="F83">
        <v>2.5899999999999999E-2</v>
      </c>
      <c r="G83">
        <v>38.610038610038607</v>
      </c>
      <c r="H83">
        <v>11.75</v>
      </c>
      <c r="I83">
        <v>214</v>
      </c>
      <c r="J83">
        <v>0</v>
      </c>
      <c r="K83">
        <v>2.8180420241220305E-2</v>
      </c>
      <c r="L83">
        <v>0</v>
      </c>
      <c r="M83">
        <v>23.5</v>
      </c>
      <c r="N83">
        <v>213</v>
      </c>
      <c r="O83">
        <v>1</v>
      </c>
      <c r="P83">
        <v>38.610038610038607</v>
      </c>
      <c r="S83" s="290">
        <v>40278</v>
      </c>
      <c r="T83">
        <v>1110</v>
      </c>
      <c r="U83">
        <v>11.75</v>
      </c>
      <c r="V83">
        <v>212</v>
      </c>
      <c r="W83">
        <v>0</v>
      </c>
      <c r="AA83">
        <v>11.75</v>
      </c>
      <c r="AB83">
        <v>214</v>
      </c>
      <c r="AC83">
        <v>0</v>
      </c>
      <c r="AG83">
        <v>23.5</v>
      </c>
      <c r="AH83">
        <v>0</v>
      </c>
    </row>
    <row r="84" spans="1:34" x14ac:dyDescent="0.45">
      <c r="A84" s="290">
        <v>40279</v>
      </c>
      <c r="B84">
        <v>1030</v>
      </c>
      <c r="C84">
        <v>12</v>
      </c>
      <c r="D84">
        <v>210</v>
      </c>
      <c r="E84">
        <v>1</v>
      </c>
      <c r="F84">
        <v>2.5899999999999999E-2</v>
      </c>
      <c r="G84">
        <v>38.610038610038607</v>
      </c>
      <c r="H84">
        <v>11.75</v>
      </c>
      <c r="I84">
        <v>205</v>
      </c>
      <c r="J84">
        <v>0</v>
      </c>
      <c r="K84">
        <v>2.5831662150423595E-2</v>
      </c>
      <c r="L84">
        <v>0</v>
      </c>
      <c r="M84">
        <v>23.75</v>
      </c>
      <c r="N84">
        <v>207.5</v>
      </c>
      <c r="O84">
        <v>1</v>
      </c>
      <c r="P84">
        <v>38.610038610038607</v>
      </c>
      <c r="S84" s="290">
        <v>40279</v>
      </c>
      <c r="T84">
        <v>1030</v>
      </c>
      <c r="U84">
        <v>12</v>
      </c>
      <c r="V84">
        <v>210</v>
      </c>
      <c r="W84">
        <v>0</v>
      </c>
      <c r="AA84">
        <v>11.75</v>
      </c>
      <c r="AB84">
        <v>205</v>
      </c>
      <c r="AC84">
        <v>0</v>
      </c>
      <c r="AG84">
        <v>23.75</v>
      </c>
      <c r="AH84">
        <v>0</v>
      </c>
    </row>
    <row r="85" spans="1:34" x14ac:dyDescent="0.45">
      <c r="A85" s="290">
        <v>40280</v>
      </c>
      <c r="B85">
        <v>982</v>
      </c>
      <c r="C85">
        <v>11.5</v>
      </c>
      <c r="D85">
        <v>208</v>
      </c>
      <c r="E85">
        <v>0</v>
      </c>
      <c r="F85">
        <v>2.5899999999999999E-2</v>
      </c>
      <c r="G85">
        <v>0</v>
      </c>
      <c r="H85">
        <v>12</v>
      </c>
      <c r="I85">
        <v>205</v>
      </c>
      <c r="J85">
        <v>0</v>
      </c>
      <c r="K85">
        <v>2.4333167082330215E-2</v>
      </c>
      <c r="L85">
        <v>0</v>
      </c>
      <c r="M85">
        <v>23.5</v>
      </c>
      <c r="N85">
        <v>206.5</v>
      </c>
      <c r="O85">
        <v>0</v>
      </c>
      <c r="P85">
        <v>0</v>
      </c>
      <c r="S85" s="290">
        <v>40280</v>
      </c>
      <c r="T85">
        <v>982</v>
      </c>
      <c r="U85">
        <v>11.5</v>
      </c>
      <c r="V85">
        <v>208</v>
      </c>
      <c r="W85">
        <v>0</v>
      </c>
      <c r="AA85">
        <v>12</v>
      </c>
      <c r="AB85">
        <v>205</v>
      </c>
      <c r="AC85">
        <v>0</v>
      </c>
      <c r="AG85">
        <v>23.5</v>
      </c>
      <c r="AH85">
        <v>0</v>
      </c>
    </row>
    <row r="86" spans="1:34" x14ac:dyDescent="0.45">
      <c r="A86" s="290">
        <v>40281</v>
      </c>
      <c r="B86">
        <v>1080</v>
      </c>
      <c r="C86">
        <v>10.5</v>
      </c>
      <c r="D86">
        <v>210</v>
      </c>
      <c r="E86">
        <v>0</v>
      </c>
      <c r="F86">
        <v>2.5899999999999999E-2</v>
      </c>
      <c r="G86">
        <v>0</v>
      </c>
      <c r="H86">
        <v>13</v>
      </c>
      <c r="I86">
        <v>215</v>
      </c>
      <c r="J86">
        <v>0</v>
      </c>
      <c r="K86">
        <v>2.7320092451713518E-2</v>
      </c>
      <c r="L86">
        <v>0</v>
      </c>
      <c r="M86">
        <v>23.5</v>
      </c>
      <c r="N86">
        <v>212.5</v>
      </c>
      <c r="O86">
        <v>0</v>
      </c>
      <c r="P86">
        <v>0</v>
      </c>
      <c r="S86" s="290">
        <v>40281</v>
      </c>
      <c r="T86">
        <v>1080</v>
      </c>
      <c r="U86">
        <v>10.5</v>
      </c>
      <c r="V86">
        <v>210</v>
      </c>
      <c r="W86">
        <v>0</v>
      </c>
      <c r="AA86">
        <v>13</v>
      </c>
      <c r="AB86">
        <v>215</v>
      </c>
      <c r="AC86">
        <v>0</v>
      </c>
      <c r="AG86">
        <v>23.5</v>
      </c>
      <c r="AH86">
        <v>0</v>
      </c>
    </row>
    <row r="87" spans="1:34" x14ac:dyDescent="0.45">
      <c r="A87" s="290">
        <v>40282</v>
      </c>
      <c r="B87">
        <v>1160</v>
      </c>
      <c r="C87">
        <v>12</v>
      </c>
      <c r="D87">
        <v>215</v>
      </c>
      <c r="E87">
        <v>2</v>
      </c>
      <c r="F87">
        <v>2.5899999999999999E-2</v>
      </c>
      <c r="G87">
        <v>77.220077220077215</v>
      </c>
      <c r="H87">
        <v>11</v>
      </c>
      <c r="I87">
        <v>212</v>
      </c>
      <c r="J87">
        <v>0</v>
      </c>
      <c r="K87">
        <v>2.9563903920752865E-2</v>
      </c>
      <c r="L87">
        <v>0</v>
      </c>
      <c r="M87">
        <v>23</v>
      </c>
      <c r="N87">
        <v>213.5</v>
      </c>
      <c r="O87">
        <v>2</v>
      </c>
      <c r="P87">
        <v>77.220077220077215</v>
      </c>
      <c r="S87" s="290">
        <v>40282</v>
      </c>
      <c r="T87">
        <v>1160</v>
      </c>
      <c r="U87">
        <v>12</v>
      </c>
      <c r="V87">
        <v>215</v>
      </c>
      <c r="W87">
        <v>0</v>
      </c>
      <c r="AA87">
        <v>11</v>
      </c>
      <c r="AB87">
        <v>212</v>
      </c>
      <c r="AC87">
        <v>0</v>
      </c>
      <c r="AG87">
        <v>23</v>
      </c>
      <c r="AH87">
        <v>0</v>
      </c>
    </row>
    <row r="88" spans="1:34" x14ac:dyDescent="0.45">
      <c r="A88" s="290">
        <v>40283</v>
      </c>
      <c r="B88">
        <v>1080</v>
      </c>
      <c r="C88">
        <v>12.5</v>
      </c>
      <c r="D88">
        <v>213</v>
      </c>
      <c r="E88">
        <v>0</v>
      </c>
      <c r="F88">
        <v>2.5899999999999999E-2</v>
      </c>
      <c r="G88">
        <v>0</v>
      </c>
      <c r="H88">
        <v>11.25</v>
      </c>
      <c r="I88">
        <v>211</v>
      </c>
      <c r="J88">
        <v>0</v>
      </c>
      <c r="K88">
        <v>2.7320092451713518E-2</v>
      </c>
      <c r="L88">
        <v>0</v>
      </c>
      <c r="M88">
        <v>23.75</v>
      </c>
      <c r="N88">
        <v>212</v>
      </c>
      <c r="O88">
        <v>0</v>
      </c>
      <c r="P88">
        <v>0</v>
      </c>
      <c r="S88" s="290">
        <v>40283</v>
      </c>
      <c r="T88">
        <v>1080</v>
      </c>
      <c r="U88">
        <v>12.5</v>
      </c>
      <c r="V88">
        <v>213</v>
      </c>
      <c r="W88">
        <v>0</v>
      </c>
      <c r="AA88">
        <v>11.25</v>
      </c>
      <c r="AB88">
        <v>211</v>
      </c>
      <c r="AC88">
        <v>0</v>
      </c>
      <c r="AG88">
        <v>23.75</v>
      </c>
      <c r="AH88">
        <v>0</v>
      </c>
    </row>
    <row r="89" spans="1:34" x14ac:dyDescent="0.45">
      <c r="A89" s="290">
        <v>40284</v>
      </c>
      <c r="B89">
        <v>1080</v>
      </c>
      <c r="C89">
        <v>12.5</v>
      </c>
      <c r="D89">
        <v>212</v>
      </c>
      <c r="E89">
        <v>0</v>
      </c>
      <c r="F89">
        <v>2.5899999999999999E-2</v>
      </c>
      <c r="G89">
        <v>0</v>
      </c>
      <c r="H89">
        <v>11.25</v>
      </c>
      <c r="I89">
        <v>213</v>
      </c>
      <c r="J89">
        <v>0</v>
      </c>
      <c r="K89">
        <v>2.7320092451713518E-2</v>
      </c>
      <c r="L89">
        <v>0</v>
      </c>
      <c r="M89">
        <v>23.75</v>
      </c>
      <c r="N89">
        <v>212.5</v>
      </c>
      <c r="O89">
        <v>0</v>
      </c>
      <c r="P89">
        <v>0</v>
      </c>
      <c r="S89" s="290">
        <v>40284</v>
      </c>
      <c r="T89">
        <v>1080</v>
      </c>
      <c r="U89">
        <v>12.5</v>
      </c>
      <c r="V89">
        <v>212</v>
      </c>
      <c r="W89">
        <v>0</v>
      </c>
      <c r="AA89">
        <v>11.25</v>
      </c>
      <c r="AB89">
        <v>213</v>
      </c>
      <c r="AC89">
        <v>0</v>
      </c>
      <c r="AG89">
        <v>23.75</v>
      </c>
      <c r="AH89">
        <v>0</v>
      </c>
    </row>
    <row r="90" spans="1:34" x14ac:dyDescent="0.45">
      <c r="A90" s="290">
        <v>40285</v>
      </c>
      <c r="B90">
        <v>1210</v>
      </c>
      <c r="C90">
        <v>9.25</v>
      </c>
      <c r="D90">
        <v>216</v>
      </c>
      <c r="E90">
        <v>0</v>
      </c>
      <c r="F90">
        <v>2.5899999999999999E-2</v>
      </c>
      <c r="G90">
        <v>0</v>
      </c>
      <c r="H90">
        <v>14.5</v>
      </c>
      <c r="I90">
        <v>178</v>
      </c>
      <c r="J90">
        <v>0</v>
      </c>
      <c r="K90">
        <v>3.0888995051750662E-2</v>
      </c>
      <c r="L90">
        <v>0</v>
      </c>
      <c r="M90">
        <v>23.75</v>
      </c>
      <c r="N90">
        <v>197</v>
      </c>
      <c r="O90">
        <v>0</v>
      </c>
      <c r="P90">
        <v>0</v>
      </c>
      <c r="S90" s="290">
        <v>40285</v>
      </c>
      <c r="T90">
        <v>1210</v>
      </c>
      <c r="U90">
        <v>9.25</v>
      </c>
      <c r="V90">
        <v>216</v>
      </c>
      <c r="W90">
        <v>0</v>
      </c>
      <c r="AA90">
        <v>14.5</v>
      </c>
      <c r="AB90">
        <v>178</v>
      </c>
      <c r="AC90">
        <v>0</v>
      </c>
      <c r="AG90">
        <v>23.75</v>
      </c>
      <c r="AH90">
        <v>0</v>
      </c>
    </row>
    <row r="91" spans="1:34" x14ac:dyDescent="0.45">
      <c r="A91" s="290">
        <v>40286</v>
      </c>
      <c r="B91">
        <v>1390</v>
      </c>
      <c r="C91">
        <v>12</v>
      </c>
      <c r="D91">
        <v>205</v>
      </c>
      <c r="E91">
        <v>0</v>
      </c>
      <c r="F91">
        <v>2.5899999999999999E-2</v>
      </c>
      <c r="G91">
        <v>0</v>
      </c>
      <c r="H91">
        <v>11.25</v>
      </c>
      <c r="I91">
        <v>215</v>
      </c>
      <c r="J91">
        <v>0</v>
      </c>
      <c r="K91">
        <v>3.524365342031674E-2</v>
      </c>
      <c r="L91">
        <v>0</v>
      </c>
      <c r="M91">
        <v>23.25</v>
      </c>
      <c r="N91">
        <v>210</v>
      </c>
      <c r="O91">
        <v>0</v>
      </c>
      <c r="P91">
        <v>0</v>
      </c>
      <c r="S91" s="290">
        <v>40286</v>
      </c>
      <c r="T91">
        <v>1390</v>
      </c>
      <c r="U91">
        <v>12</v>
      </c>
      <c r="V91">
        <v>205</v>
      </c>
      <c r="W91">
        <v>0</v>
      </c>
      <c r="AA91">
        <v>11.25</v>
      </c>
      <c r="AB91">
        <v>215</v>
      </c>
      <c r="AC91">
        <v>0</v>
      </c>
      <c r="AG91">
        <v>23.25</v>
      </c>
      <c r="AH91">
        <v>0</v>
      </c>
    </row>
    <row r="92" spans="1:34" x14ac:dyDescent="0.45">
      <c r="A92" s="290">
        <v>40287</v>
      </c>
      <c r="B92">
        <v>1380</v>
      </c>
      <c r="C92">
        <v>12.25</v>
      </c>
      <c r="D92">
        <v>229</v>
      </c>
      <c r="E92">
        <v>0</v>
      </c>
      <c r="F92">
        <v>2.5899999999999999E-2</v>
      </c>
      <c r="G92">
        <v>0</v>
      </c>
      <c r="H92">
        <v>11.75</v>
      </c>
      <c r="I92">
        <v>185</v>
      </c>
      <c r="J92">
        <v>0</v>
      </c>
      <c r="K92">
        <v>3.5016937633949224E-2</v>
      </c>
      <c r="L92">
        <v>0</v>
      </c>
      <c r="M92">
        <v>24</v>
      </c>
      <c r="N92">
        <v>207</v>
      </c>
      <c r="O92">
        <v>0</v>
      </c>
      <c r="P92">
        <v>0</v>
      </c>
      <c r="S92" s="290">
        <v>40287</v>
      </c>
      <c r="T92">
        <v>1380</v>
      </c>
      <c r="U92">
        <v>12.25</v>
      </c>
      <c r="V92">
        <v>229</v>
      </c>
      <c r="W92">
        <v>0</v>
      </c>
      <c r="AA92">
        <v>11.75</v>
      </c>
      <c r="AB92">
        <v>185</v>
      </c>
      <c r="AC92">
        <v>0</v>
      </c>
      <c r="AG92">
        <v>24</v>
      </c>
      <c r="AH92">
        <v>0</v>
      </c>
    </row>
    <row r="93" spans="1:34" x14ac:dyDescent="0.45">
      <c r="A93" s="290">
        <v>40288</v>
      </c>
      <c r="B93">
        <v>1530</v>
      </c>
      <c r="C93">
        <v>11</v>
      </c>
      <c r="D93">
        <v>195</v>
      </c>
      <c r="E93">
        <v>0</v>
      </c>
      <c r="F93">
        <v>2.5899999999999999E-2</v>
      </c>
      <c r="G93">
        <v>0</v>
      </c>
      <c r="H93">
        <v>12.25</v>
      </c>
      <c r="I93">
        <v>85</v>
      </c>
      <c r="J93">
        <v>6</v>
      </c>
      <c r="K93">
        <v>3.8256922651735498E-2</v>
      </c>
      <c r="L93">
        <v>156.83436053181381</v>
      </c>
      <c r="M93">
        <v>23.25</v>
      </c>
      <c r="N93">
        <v>140</v>
      </c>
      <c r="O93">
        <v>6</v>
      </c>
      <c r="P93">
        <v>156.83436053181381</v>
      </c>
      <c r="S93" s="290">
        <v>40288</v>
      </c>
      <c r="T93">
        <v>1530</v>
      </c>
      <c r="U93">
        <v>11</v>
      </c>
      <c r="V93">
        <v>195</v>
      </c>
      <c r="W93">
        <v>0</v>
      </c>
      <c r="AA93">
        <v>12.25</v>
      </c>
      <c r="AB93">
        <v>85</v>
      </c>
      <c r="AC93">
        <v>0</v>
      </c>
      <c r="AG93">
        <v>23.25</v>
      </c>
      <c r="AH93">
        <v>0</v>
      </c>
    </row>
    <row r="94" spans="1:34" x14ac:dyDescent="0.45">
      <c r="A94" s="290">
        <v>40289</v>
      </c>
      <c r="B94">
        <v>2370</v>
      </c>
      <c r="C94">
        <v>12.5</v>
      </c>
      <c r="D94">
        <v>85</v>
      </c>
      <c r="E94">
        <v>23</v>
      </c>
      <c r="F94">
        <v>2.5899999999999999E-2</v>
      </c>
      <c r="G94">
        <v>888.03088803088804</v>
      </c>
      <c r="H94">
        <v>10.75</v>
      </c>
      <c r="I94">
        <v>84</v>
      </c>
      <c r="J94">
        <v>11</v>
      </c>
      <c r="K94">
        <v>5.1998260351656111E-2</v>
      </c>
      <c r="L94">
        <v>211.54553874704112</v>
      </c>
      <c r="M94">
        <v>23.25</v>
      </c>
      <c r="N94">
        <v>84.5</v>
      </c>
      <c r="O94">
        <v>34</v>
      </c>
      <c r="P94">
        <v>1099.5764267779291</v>
      </c>
      <c r="S94" s="290">
        <v>40289</v>
      </c>
      <c r="T94">
        <v>2370</v>
      </c>
      <c r="U94">
        <v>12.5</v>
      </c>
      <c r="V94">
        <v>85</v>
      </c>
      <c r="W94">
        <v>0</v>
      </c>
      <c r="AA94">
        <v>10.75</v>
      </c>
      <c r="AB94">
        <v>84</v>
      </c>
      <c r="AC94">
        <v>0</v>
      </c>
      <c r="AG94">
        <v>23.25</v>
      </c>
      <c r="AH94">
        <v>0</v>
      </c>
    </row>
    <row r="95" spans="1:34" x14ac:dyDescent="0.45">
      <c r="A95" s="290">
        <v>40290</v>
      </c>
      <c r="B95">
        <v>2130</v>
      </c>
      <c r="C95">
        <v>12.25</v>
      </c>
      <c r="D95">
        <v>109</v>
      </c>
      <c r="E95">
        <v>24</v>
      </c>
      <c r="F95">
        <v>2.5899999999999999E-2</v>
      </c>
      <c r="G95">
        <v>926.64092664092664</v>
      </c>
      <c r="H95">
        <v>11.75</v>
      </c>
      <c r="I95">
        <v>109</v>
      </c>
      <c r="J95">
        <v>0</v>
      </c>
      <c r="K95">
        <v>4.8645745923288936E-2</v>
      </c>
      <c r="L95">
        <v>0</v>
      </c>
      <c r="M95">
        <v>24</v>
      </c>
      <c r="N95">
        <v>109</v>
      </c>
      <c r="O95">
        <v>24</v>
      </c>
      <c r="P95">
        <v>926.64092664092664</v>
      </c>
      <c r="S95" s="290">
        <v>40290</v>
      </c>
      <c r="T95">
        <v>2130</v>
      </c>
      <c r="U95">
        <v>12.25</v>
      </c>
      <c r="V95">
        <v>109</v>
      </c>
      <c r="W95">
        <v>0</v>
      </c>
      <c r="AA95">
        <v>11.75</v>
      </c>
      <c r="AB95">
        <v>109</v>
      </c>
      <c r="AC95">
        <v>0</v>
      </c>
      <c r="AG95">
        <v>24</v>
      </c>
      <c r="AH95">
        <v>0</v>
      </c>
    </row>
    <row r="96" spans="1:34" x14ac:dyDescent="0.45">
      <c r="A96" s="290">
        <v>40291</v>
      </c>
      <c r="B96">
        <v>1710</v>
      </c>
      <c r="C96">
        <v>12.5</v>
      </c>
      <c r="D96">
        <v>169</v>
      </c>
      <c r="E96">
        <v>5</v>
      </c>
      <c r="F96">
        <v>2.5899999999999999E-2</v>
      </c>
      <c r="G96">
        <v>193.05019305019306</v>
      </c>
      <c r="H96" t="s">
        <v>14</v>
      </c>
      <c r="I96" t="s">
        <v>14</v>
      </c>
      <c r="J96">
        <v>0</v>
      </c>
      <c r="K96">
        <v>4.1749407594196514E-2</v>
      </c>
      <c r="L96">
        <v>0</v>
      </c>
      <c r="M96">
        <v>12.5</v>
      </c>
      <c r="N96">
        <v>169</v>
      </c>
      <c r="O96">
        <v>5</v>
      </c>
      <c r="P96">
        <v>193.05019305019306</v>
      </c>
      <c r="S96" s="290">
        <v>40291</v>
      </c>
      <c r="T96">
        <v>1710</v>
      </c>
      <c r="U96">
        <v>12.5</v>
      </c>
      <c r="V96">
        <v>169</v>
      </c>
      <c r="W96">
        <v>0</v>
      </c>
      <c r="AA96" t="s">
        <v>14</v>
      </c>
      <c r="AB96" t="s">
        <v>14</v>
      </c>
      <c r="AC96">
        <v>0</v>
      </c>
      <c r="AG96">
        <v>12.5</v>
      </c>
      <c r="AH96">
        <v>0</v>
      </c>
    </row>
    <row r="97" spans="1:34" x14ac:dyDescent="0.45">
      <c r="A97" s="290">
        <v>40292</v>
      </c>
      <c r="B97">
        <v>1590</v>
      </c>
      <c r="C97" t="s">
        <v>14</v>
      </c>
      <c r="D97" t="s">
        <v>14</v>
      </c>
      <c r="E97">
        <v>2.5</v>
      </c>
      <c r="F97">
        <v>2.5899999999999999E-2</v>
      </c>
      <c r="G97">
        <v>96.525096525096529</v>
      </c>
      <c r="H97" t="s">
        <v>14</v>
      </c>
      <c r="I97" t="s">
        <v>14</v>
      </c>
      <c r="J97">
        <v>0</v>
      </c>
      <c r="K97">
        <v>3.9464763869728275E-2</v>
      </c>
      <c r="L97">
        <v>0</v>
      </c>
      <c r="M97" t="s">
        <v>14</v>
      </c>
      <c r="N97" t="e">
        <v>#DIV/0!</v>
      </c>
      <c r="O97">
        <v>3</v>
      </c>
      <c r="P97">
        <v>96.525096525096529</v>
      </c>
      <c r="S97" s="290">
        <v>40292</v>
      </c>
      <c r="T97">
        <v>1590</v>
      </c>
      <c r="U97" t="s">
        <v>14</v>
      </c>
      <c r="V97" t="s">
        <v>14</v>
      </c>
      <c r="W97">
        <v>0</v>
      </c>
      <c r="AA97" t="s">
        <v>14</v>
      </c>
      <c r="AB97" t="s">
        <v>14</v>
      </c>
      <c r="AC97">
        <v>0</v>
      </c>
      <c r="AG97" t="s">
        <v>14</v>
      </c>
      <c r="AH97">
        <v>0</v>
      </c>
    </row>
    <row r="98" spans="1:34" x14ac:dyDescent="0.45">
      <c r="A98" s="290">
        <v>40293</v>
      </c>
      <c r="B98">
        <v>1510</v>
      </c>
      <c r="C98">
        <v>12.5</v>
      </c>
      <c r="D98">
        <v>208</v>
      </c>
      <c r="E98">
        <v>0</v>
      </c>
      <c r="F98">
        <v>2.5899999999999999E-2</v>
      </c>
      <c r="G98">
        <v>0</v>
      </c>
      <c r="H98" t="s">
        <v>14</v>
      </c>
      <c r="I98" t="s">
        <v>14</v>
      </c>
      <c r="J98">
        <v>0</v>
      </c>
      <c r="K98">
        <v>3.7843758796001631E-2</v>
      </c>
      <c r="L98">
        <v>0</v>
      </c>
      <c r="M98">
        <v>12.5</v>
      </c>
      <c r="N98">
        <v>208</v>
      </c>
      <c r="O98">
        <v>0</v>
      </c>
      <c r="P98">
        <v>0</v>
      </c>
      <c r="S98" s="290">
        <v>40293</v>
      </c>
      <c r="T98">
        <v>1510</v>
      </c>
      <c r="U98">
        <v>12.5</v>
      </c>
      <c r="V98">
        <v>208</v>
      </c>
      <c r="W98">
        <v>0</v>
      </c>
      <c r="AA98" t="s">
        <v>14</v>
      </c>
      <c r="AB98" t="s">
        <v>14</v>
      </c>
      <c r="AC98">
        <v>0</v>
      </c>
      <c r="AG98">
        <v>12.5</v>
      </c>
      <c r="AH98">
        <v>0</v>
      </c>
    </row>
    <row r="99" spans="1:34" x14ac:dyDescent="0.45">
      <c r="A99" s="290">
        <v>40294</v>
      </c>
      <c r="B99">
        <v>1370</v>
      </c>
      <c r="C99">
        <v>12.15</v>
      </c>
      <c r="D99">
        <v>218</v>
      </c>
      <c r="E99">
        <v>0</v>
      </c>
      <c r="F99">
        <v>2.5899999999999999E-2</v>
      </c>
      <c r="G99">
        <v>0</v>
      </c>
      <c r="H99">
        <v>11.5</v>
      </c>
      <c r="I99">
        <v>217</v>
      </c>
      <c r="J99">
        <v>0</v>
      </c>
      <c r="K99">
        <v>3.4788572991016148E-2</v>
      </c>
      <c r="L99">
        <v>0</v>
      </c>
      <c r="M99">
        <v>23.65</v>
      </c>
      <c r="N99">
        <v>217.5</v>
      </c>
      <c r="O99">
        <v>0</v>
      </c>
      <c r="P99">
        <v>0</v>
      </c>
      <c r="S99" s="290">
        <v>40294</v>
      </c>
      <c r="T99">
        <v>1370</v>
      </c>
      <c r="U99">
        <v>12.15</v>
      </c>
      <c r="V99">
        <v>218</v>
      </c>
      <c r="W99">
        <v>0</v>
      </c>
      <c r="AA99">
        <v>11.5</v>
      </c>
      <c r="AB99">
        <v>217</v>
      </c>
      <c r="AC99">
        <v>0</v>
      </c>
      <c r="AG99">
        <v>23.65</v>
      </c>
      <c r="AH99">
        <v>0</v>
      </c>
    </row>
    <row r="100" spans="1:34" x14ac:dyDescent="0.45">
      <c r="A100" s="290">
        <v>40295</v>
      </c>
      <c r="B100">
        <v>1400</v>
      </c>
      <c r="C100">
        <v>10.75</v>
      </c>
      <c r="D100">
        <v>217</v>
      </c>
      <c r="E100">
        <v>0</v>
      </c>
      <c r="F100">
        <v>2.5899999999999999E-2</v>
      </c>
      <c r="G100">
        <v>0</v>
      </c>
      <c r="H100">
        <v>10.5</v>
      </c>
      <c r="I100">
        <v>188</v>
      </c>
      <c r="J100">
        <v>3</v>
      </c>
      <c r="K100">
        <v>3.5468743989945151E-2</v>
      </c>
      <c r="L100">
        <v>84.581512129396359</v>
      </c>
      <c r="M100">
        <v>21.25</v>
      </c>
      <c r="N100">
        <v>202.5</v>
      </c>
      <c r="O100">
        <v>3</v>
      </c>
      <c r="P100">
        <v>84.581512129396359</v>
      </c>
      <c r="S100" s="290">
        <v>40295</v>
      </c>
      <c r="T100">
        <v>1400</v>
      </c>
      <c r="U100">
        <v>10.75</v>
      </c>
      <c r="V100">
        <v>217</v>
      </c>
      <c r="W100">
        <v>0</v>
      </c>
      <c r="AA100">
        <v>10.5</v>
      </c>
      <c r="AB100">
        <v>188</v>
      </c>
      <c r="AC100">
        <v>0</v>
      </c>
      <c r="AG100">
        <v>21.25</v>
      </c>
      <c r="AH100">
        <v>0</v>
      </c>
    </row>
    <row r="101" spans="1:34" x14ac:dyDescent="0.45">
      <c r="A101" s="290">
        <v>40296</v>
      </c>
      <c r="B101">
        <v>1530</v>
      </c>
      <c r="C101">
        <v>9.75</v>
      </c>
      <c r="D101">
        <v>219</v>
      </c>
      <c r="E101">
        <v>2</v>
      </c>
      <c r="F101">
        <v>2.5899999999999999E-2</v>
      </c>
      <c r="G101">
        <v>77.220077220077215</v>
      </c>
      <c r="H101">
        <v>14</v>
      </c>
      <c r="I101">
        <v>206</v>
      </c>
      <c r="J101">
        <v>1</v>
      </c>
      <c r="K101">
        <v>3.8256922651735498E-2</v>
      </c>
      <c r="L101">
        <v>26.139060088635638</v>
      </c>
      <c r="M101">
        <v>23.75</v>
      </c>
      <c r="N101">
        <v>212.5</v>
      </c>
      <c r="O101">
        <v>3</v>
      </c>
      <c r="P101">
        <v>103.35913730871286</v>
      </c>
      <c r="S101" s="290">
        <v>40296</v>
      </c>
      <c r="T101">
        <v>1530</v>
      </c>
      <c r="U101">
        <v>9.75</v>
      </c>
      <c r="V101">
        <v>219</v>
      </c>
      <c r="W101">
        <v>0</v>
      </c>
      <c r="AA101">
        <v>14</v>
      </c>
      <c r="AB101">
        <v>206</v>
      </c>
      <c r="AC101">
        <v>0</v>
      </c>
      <c r="AG101">
        <v>23.75</v>
      </c>
      <c r="AH101">
        <v>0</v>
      </c>
    </row>
    <row r="102" spans="1:34" x14ac:dyDescent="0.45">
      <c r="A102" s="290">
        <v>40297</v>
      </c>
      <c r="B102">
        <v>1470</v>
      </c>
      <c r="C102">
        <v>10.75</v>
      </c>
      <c r="D102">
        <v>220</v>
      </c>
      <c r="E102">
        <v>0</v>
      </c>
      <c r="F102">
        <v>2.5899999999999999E-2</v>
      </c>
      <c r="G102">
        <v>0</v>
      </c>
      <c r="H102">
        <v>12.5</v>
      </c>
      <c r="I102">
        <v>215</v>
      </c>
      <c r="J102">
        <v>2</v>
      </c>
      <c r="K102">
        <v>3.7000755144865338E-2</v>
      </c>
      <c r="L102">
        <v>54.052950870045784</v>
      </c>
      <c r="M102">
        <v>23.25</v>
      </c>
      <c r="N102">
        <v>217.5</v>
      </c>
      <c r="O102">
        <v>2</v>
      </c>
      <c r="P102">
        <v>54.052950870045784</v>
      </c>
      <c r="S102" s="290">
        <v>40297</v>
      </c>
      <c r="T102">
        <v>1470</v>
      </c>
      <c r="U102">
        <v>10.75</v>
      </c>
      <c r="V102">
        <v>220</v>
      </c>
      <c r="W102">
        <v>0</v>
      </c>
      <c r="AA102">
        <v>12.5</v>
      </c>
      <c r="AB102">
        <v>215</v>
      </c>
      <c r="AC102">
        <v>0</v>
      </c>
      <c r="AG102">
        <v>23.25</v>
      </c>
      <c r="AH102">
        <v>0</v>
      </c>
    </row>
    <row r="103" spans="1:34" x14ac:dyDescent="0.45">
      <c r="A103" s="290">
        <v>40298</v>
      </c>
      <c r="B103">
        <v>1430</v>
      </c>
      <c r="C103">
        <v>12.5</v>
      </c>
      <c r="D103">
        <v>221</v>
      </c>
      <c r="E103">
        <v>1</v>
      </c>
      <c r="F103">
        <v>2.5899999999999999E-2</v>
      </c>
      <c r="G103">
        <v>38.610038610038607</v>
      </c>
      <c r="H103">
        <v>10.75</v>
      </c>
      <c r="I103">
        <v>222</v>
      </c>
      <c r="J103">
        <v>0</v>
      </c>
      <c r="K103">
        <v>3.6134493310174098E-2</v>
      </c>
      <c r="L103">
        <v>0</v>
      </c>
      <c r="M103">
        <v>23.25</v>
      </c>
      <c r="N103">
        <v>221.5</v>
      </c>
      <c r="O103">
        <v>1</v>
      </c>
      <c r="P103">
        <v>38.610038610038607</v>
      </c>
      <c r="S103" s="290">
        <v>40298</v>
      </c>
      <c r="T103">
        <v>1430</v>
      </c>
      <c r="U103">
        <v>12.5</v>
      </c>
      <c r="V103">
        <v>221</v>
      </c>
      <c r="W103">
        <v>0</v>
      </c>
      <c r="AA103">
        <v>10.75</v>
      </c>
      <c r="AB103">
        <v>222</v>
      </c>
      <c r="AC103">
        <v>0</v>
      </c>
      <c r="AG103">
        <v>23.25</v>
      </c>
      <c r="AH103">
        <v>0</v>
      </c>
    </row>
    <row r="104" spans="1:34" x14ac:dyDescent="0.45">
      <c r="A104" s="290">
        <v>40299</v>
      </c>
      <c r="B104">
        <v>1520</v>
      </c>
      <c r="C104">
        <v>13.5</v>
      </c>
      <c r="D104">
        <v>200</v>
      </c>
      <c r="E104">
        <v>0</v>
      </c>
      <c r="F104">
        <v>2.5899999999999999E-2</v>
      </c>
      <c r="G104">
        <v>0</v>
      </c>
      <c r="H104" t="s">
        <v>14</v>
      </c>
      <c r="I104" t="s">
        <v>14</v>
      </c>
      <c r="J104">
        <v>3</v>
      </c>
      <c r="K104">
        <v>3.8051020274586095E-2</v>
      </c>
      <c r="L104">
        <v>78.841512746602248</v>
      </c>
      <c r="M104">
        <v>13.5</v>
      </c>
      <c r="N104">
        <v>200</v>
      </c>
      <c r="O104">
        <v>3</v>
      </c>
      <c r="P104">
        <v>78.841512746602248</v>
      </c>
      <c r="S104" s="290">
        <v>40299</v>
      </c>
      <c r="T104">
        <v>1520</v>
      </c>
      <c r="U104">
        <v>13.5</v>
      </c>
      <c r="V104">
        <v>200</v>
      </c>
      <c r="W104">
        <v>0</v>
      </c>
      <c r="AA104" t="s">
        <v>14</v>
      </c>
      <c r="AB104" t="s">
        <v>14</v>
      </c>
      <c r="AC104">
        <v>0</v>
      </c>
      <c r="AG104">
        <v>13.5</v>
      </c>
      <c r="AH104">
        <v>0</v>
      </c>
    </row>
    <row r="105" spans="1:34" x14ac:dyDescent="0.45">
      <c r="A105" s="290">
        <v>40300</v>
      </c>
      <c r="B105">
        <v>2040</v>
      </c>
      <c r="C105" t="s">
        <v>14</v>
      </c>
      <c r="D105" t="s">
        <v>14</v>
      </c>
      <c r="E105">
        <v>10</v>
      </c>
      <c r="F105">
        <v>2.5899999999999999E-2</v>
      </c>
      <c r="G105">
        <v>386.10038610038612</v>
      </c>
      <c r="H105">
        <v>10.25</v>
      </c>
      <c r="I105">
        <v>143</v>
      </c>
      <c r="J105">
        <v>6</v>
      </c>
      <c r="K105">
        <v>4.7290139726721414E-2</v>
      </c>
      <c r="L105">
        <v>126.87634324348771</v>
      </c>
      <c r="M105">
        <v>10.25</v>
      </c>
      <c r="N105">
        <v>143</v>
      </c>
      <c r="O105">
        <v>16</v>
      </c>
      <c r="P105">
        <v>512.97672934387379</v>
      </c>
      <c r="S105" s="290">
        <v>40300</v>
      </c>
      <c r="T105">
        <v>2040</v>
      </c>
      <c r="U105" t="s">
        <v>14</v>
      </c>
      <c r="V105" t="s">
        <v>14</v>
      </c>
      <c r="W105">
        <v>0</v>
      </c>
      <c r="AA105">
        <v>10.25</v>
      </c>
      <c r="AB105">
        <v>143</v>
      </c>
      <c r="AC105">
        <v>0</v>
      </c>
      <c r="AG105">
        <v>10.25</v>
      </c>
      <c r="AH105">
        <v>0</v>
      </c>
    </row>
    <row r="106" spans="1:34" x14ac:dyDescent="0.45">
      <c r="A106" s="290">
        <v>40301</v>
      </c>
      <c r="B106">
        <v>2400</v>
      </c>
      <c r="C106" t="s">
        <v>14</v>
      </c>
      <c r="D106" t="s">
        <v>14</v>
      </c>
      <c r="E106">
        <v>10</v>
      </c>
      <c r="F106">
        <v>2.5899999999999999E-2</v>
      </c>
      <c r="G106">
        <v>386.10038610038612</v>
      </c>
      <c r="H106">
        <v>9</v>
      </c>
      <c r="I106">
        <v>99</v>
      </c>
      <c r="J106">
        <v>13</v>
      </c>
      <c r="K106">
        <v>5.2393234112951548E-2</v>
      </c>
      <c r="L106">
        <v>248.12364077342602</v>
      </c>
      <c r="M106">
        <v>9</v>
      </c>
      <c r="N106">
        <v>99</v>
      </c>
      <c r="O106">
        <v>23</v>
      </c>
      <c r="P106">
        <v>634.22402687381214</v>
      </c>
      <c r="S106" s="290">
        <v>40301</v>
      </c>
      <c r="T106">
        <v>2400</v>
      </c>
      <c r="U106" t="s">
        <v>14</v>
      </c>
      <c r="V106" t="s">
        <v>14</v>
      </c>
      <c r="W106">
        <v>0</v>
      </c>
      <c r="AA106">
        <v>9</v>
      </c>
      <c r="AB106">
        <v>99</v>
      </c>
      <c r="AC106">
        <v>0</v>
      </c>
      <c r="AG106">
        <v>9</v>
      </c>
      <c r="AH106">
        <v>0</v>
      </c>
    </row>
    <row r="107" spans="1:34" x14ac:dyDescent="0.45">
      <c r="A107" s="290">
        <v>40302</v>
      </c>
      <c r="B107">
        <v>2370</v>
      </c>
      <c r="C107">
        <v>12.5</v>
      </c>
      <c r="D107">
        <v>120</v>
      </c>
      <c r="E107">
        <v>19</v>
      </c>
      <c r="F107">
        <v>2.5899999999999999E-2</v>
      </c>
      <c r="G107">
        <v>733.59073359073363</v>
      </c>
      <c r="H107">
        <v>10.5</v>
      </c>
      <c r="I107">
        <v>140</v>
      </c>
      <c r="J107">
        <v>2</v>
      </c>
      <c r="K107">
        <v>5.1998260351656111E-2</v>
      </c>
      <c r="L107">
        <v>38.462825226734751</v>
      </c>
      <c r="M107">
        <v>23</v>
      </c>
      <c r="N107">
        <v>130</v>
      </c>
      <c r="O107">
        <v>21</v>
      </c>
      <c r="P107">
        <v>772.05355881746834</v>
      </c>
      <c r="S107" s="290">
        <v>40302</v>
      </c>
      <c r="T107">
        <v>2370</v>
      </c>
      <c r="U107">
        <v>12.5</v>
      </c>
      <c r="V107">
        <v>120</v>
      </c>
      <c r="W107">
        <v>0</v>
      </c>
      <c r="AA107">
        <v>10.5</v>
      </c>
      <c r="AB107">
        <v>140</v>
      </c>
      <c r="AC107">
        <v>0</v>
      </c>
      <c r="AG107">
        <v>23</v>
      </c>
      <c r="AH107">
        <v>0</v>
      </c>
    </row>
    <row r="108" spans="1:34" x14ac:dyDescent="0.45">
      <c r="A108" s="290">
        <v>40303</v>
      </c>
      <c r="B108">
        <v>2010</v>
      </c>
      <c r="C108">
        <v>12.75</v>
      </c>
      <c r="D108">
        <v>164</v>
      </c>
      <c r="E108">
        <v>2</v>
      </c>
      <c r="F108">
        <v>2.5899999999999999E-2</v>
      </c>
      <c r="G108">
        <v>77.220077220077215</v>
      </c>
      <c r="H108">
        <v>10.5</v>
      </c>
      <c r="I108">
        <v>176</v>
      </c>
      <c r="J108">
        <v>5</v>
      </c>
      <c r="K108">
        <v>4.6824946033067999E-2</v>
      </c>
      <c r="L108">
        <v>106.78068900429648</v>
      </c>
      <c r="M108">
        <v>23.25</v>
      </c>
      <c r="N108">
        <v>170</v>
      </c>
      <c r="O108">
        <v>7</v>
      </c>
      <c r="P108">
        <v>184.00076622437371</v>
      </c>
      <c r="S108" s="290">
        <v>40303</v>
      </c>
      <c r="T108">
        <v>2010</v>
      </c>
      <c r="U108">
        <v>12.75</v>
      </c>
      <c r="V108">
        <v>164</v>
      </c>
      <c r="W108">
        <v>0</v>
      </c>
      <c r="AA108">
        <v>10.5</v>
      </c>
      <c r="AB108">
        <v>176</v>
      </c>
      <c r="AC108">
        <v>0</v>
      </c>
      <c r="AG108">
        <v>23.25</v>
      </c>
      <c r="AH108">
        <v>0</v>
      </c>
    </row>
    <row r="109" spans="1:34" x14ac:dyDescent="0.45">
      <c r="A109" s="290">
        <v>40304</v>
      </c>
      <c r="B109">
        <v>1760</v>
      </c>
      <c r="C109">
        <v>13</v>
      </c>
      <c r="D109">
        <v>183</v>
      </c>
      <c r="E109">
        <v>0</v>
      </c>
      <c r="F109">
        <v>2.5899999999999999E-2</v>
      </c>
      <c r="G109">
        <v>0</v>
      </c>
      <c r="H109">
        <v>11.75</v>
      </c>
      <c r="I109">
        <v>218</v>
      </c>
      <c r="J109">
        <v>0</v>
      </c>
      <c r="K109">
        <v>4.2654369364210964E-2</v>
      </c>
      <c r="L109">
        <v>0</v>
      </c>
      <c r="M109">
        <v>24.75</v>
      </c>
      <c r="N109">
        <v>200.5</v>
      </c>
      <c r="O109">
        <v>0</v>
      </c>
      <c r="P109">
        <v>0</v>
      </c>
      <c r="S109" s="290">
        <v>40304</v>
      </c>
      <c r="T109">
        <v>1760</v>
      </c>
      <c r="U109">
        <v>13</v>
      </c>
      <c r="V109">
        <v>183</v>
      </c>
      <c r="W109">
        <v>0</v>
      </c>
      <c r="AA109">
        <v>11.75</v>
      </c>
      <c r="AB109">
        <v>218</v>
      </c>
      <c r="AC109">
        <v>0</v>
      </c>
      <c r="AG109">
        <v>24.75</v>
      </c>
      <c r="AH109">
        <v>0</v>
      </c>
    </row>
    <row r="110" spans="1:34" x14ac:dyDescent="0.45">
      <c r="A110" s="290">
        <v>40305</v>
      </c>
      <c r="B110">
        <v>1580</v>
      </c>
      <c r="C110">
        <v>8.25</v>
      </c>
      <c r="D110">
        <v>230</v>
      </c>
      <c r="E110">
        <v>0</v>
      </c>
      <c r="F110">
        <v>2.5899999999999999E-2</v>
      </c>
      <c r="G110">
        <v>0</v>
      </c>
      <c r="H110">
        <v>15</v>
      </c>
      <c r="I110">
        <v>220</v>
      </c>
      <c r="J110">
        <v>2</v>
      </c>
      <c r="K110">
        <v>3.9266655957059776E-2</v>
      </c>
      <c r="L110">
        <v>50.93379996980412</v>
      </c>
      <c r="M110">
        <v>23.25</v>
      </c>
      <c r="N110">
        <v>225</v>
      </c>
      <c r="O110">
        <v>2</v>
      </c>
      <c r="P110">
        <v>50.93379996980412</v>
      </c>
      <c r="S110" s="290">
        <v>40305</v>
      </c>
      <c r="T110">
        <v>1580</v>
      </c>
      <c r="U110">
        <v>8.25</v>
      </c>
      <c r="V110">
        <v>230</v>
      </c>
      <c r="W110">
        <v>0</v>
      </c>
      <c r="AA110">
        <v>15</v>
      </c>
      <c r="AB110">
        <v>220</v>
      </c>
      <c r="AC110">
        <v>0</v>
      </c>
      <c r="AG110">
        <v>23.25</v>
      </c>
      <c r="AH110">
        <v>0</v>
      </c>
    </row>
    <row r="111" spans="1:34" x14ac:dyDescent="0.45">
      <c r="A111" s="290">
        <v>40306</v>
      </c>
      <c r="B111">
        <v>1450</v>
      </c>
      <c r="C111">
        <v>11.75</v>
      </c>
      <c r="D111">
        <v>225</v>
      </c>
      <c r="E111">
        <v>0</v>
      </c>
      <c r="F111">
        <v>2.5899999999999999E-2</v>
      </c>
      <c r="G111">
        <v>0</v>
      </c>
      <c r="H111">
        <v>12.5</v>
      </c>
      <c r="I111">
        <v>221</v>
      </c>
      <c r="J111">
        <v>3</v>
      </c>
      <c r="K111">
        <v>3.6570611432019035E-2</v>
      </c>
      <c r="L111">
        <v>82.033082918963174</v>
      </c>
      <c r="M111">
        <v>24.25</v>
      </c>
      <c r="N111">
        <v>223</v>
      </c>
      <c r="O111">
        <v>3</v>
      </c>
      <c r="P111">
        <v>82.033082918963174</v>
      </c>
      <c r="S111" s="290">
        <v>40306</v>
      </c>
      <c r="T111">
        <v>1450</v>
      </c>
      <c r="U111">
        <v>11.75</v>
      </c>
      <c r="V111">
        <v>225</v>
      </c>
      <c r="W111">
        <v>0</v>
      </c>
      <c r="AA111">
        <v>12.5</v>
      </c>
      <c r="AB111">
        <v>221</v>
      </c>
      <c r="AC111">
        <v>0</v>
      </c>
      <c r="AG111">
        <v>24.25</v>
      </c>
      <c r="AH111">
        <v>0</v>
      </c>
    </row>
    <row r="112" spans="1:34" x14ac:dyDescent="0.45">
      <c r="A112" s="290">
        <v>40307</v>
      </c>
      <c r="B112">
        <v>1320</v>
      </c>
      <c r="C112">
        <v>11</v>
      </c>
      <c r="D112">
        <v>215</v>
      </c>
      <c r="E112">
        <v>0</v>
      </c>
      <c r="F112">
        <v>2.5899999999999999E-2</v>
      </c>
      <c r="G112">
        <v>0</v>
      </c>
      <c r="H112">
        <v>11.75</v>
      </c>
      <c r="I112">
        <v>210</v>
      </c>
      <c r="J112">
        <v>0</v>
      </c>
      <c r="K112">
        <v>3.3621152289225048E-2</v>
      </c>
      <c r="L112">
        <v>0</v>
      </c>
      <c r="M112">
        <v>22.75</v>
      </c>
      <c r="N112">
        <v>212.5</v>
      </c>
      <c r="O112">
        <v>0</v>
      </c>
      <c r="P112">
        <v>0</v>
      </c>
      <c r="S112" s="290">
        <v>40307</v>
      </c>
      <c r="T112">
        <v>1320</v>
      </c>
      <c r="U112">
        <v>11</v>
      </c>
      <c r="V112">
        <v>215</v>
      </c>
      <c r="W112">
        <v>0</v>
      </c>
      <c r="AA112">
        <v>11.75</v>
      </c>
      <c r="AB112">
        <v>210</v>
      </c>
      <c r="AC112">
        <v>0</v>
      </c>
      <c r="AG112">
        <v>22.75</v>
      </c>
      <c r="AH112">
        <v>0</v>
      </c>
    </row>
    <row r="113" spans="1:34" x14ac:dyDescent="0.45">
      <c r="A113" s="290">
        <v>40308</v>
      </c>
      <c r="B113">
        <v>1340</v>
      </c>
      <c r="C113">
        <v>12</v>
      </c>
      <c r="D113">
        <v>223</v>
      </c>
      <c r="E113">
        <v>0</v>
      </c>
      <c r="F113">
        <v>2.5899999999999999E-2</v>
      </c>
      <c r="G113">
        <v>0</v>
      </c>
      <c r="H113">
        <v>11.5</v>
      </c>
      <c r="I113">
        <v>215</v>
      </c>
      <c r="J113">
        <v>1</v>
      </c>
      <c r="K113">
        <v>3.4093341638471636E-2</v>
      </c>
      <c r="L113">
        <v>29.331240410637225</v>
      </c>
      <c r="M113">
        <v>23.5</v>
      </c>
      <c r="N113">
        <v>219</v>
      </c>
      <c r="O113">
        <v>1</v>
      </c>
      <c r="P113">
        <v>29.331240410637225</v>
      </c>
      <c r="S113" s="290">
        <v>40308</v>
      </c>
      <c r="T113">
        <v>1340</v>
      </c>
      <c r="U113">
        <v>12</v>
      </c>
      <c r="V113">
        <v>223</v>
      </c>
      <c r="W113">
        <v>0</v>
      </c>
      <c r="AA113">
        <v>11.5</v>
      </c>
      <c r="AB113">
        <v>215</v>
      </c>
      <c r="AC113">
        <v>0</v>
      </c>
      <c r="AG113">
        <v>23.5</v>
      </c>
      <c r="AH113">
        <v>0</v>
      </c>
    </row>
    <row r="114" spans="1:34" x14ac:dyDescent="0.45">
      <c r="A114" s="290">
        <v>40309</v>
      </c>
      <c r="B114">
        <v>1510</v>
      </c>
      <c r="C114">
        <v>9.75</v>
      </c>
      <c r="D114">
        <v>224</v>
      </c>
      <c r="E114">
        <v>1</v>
      </c>
      <c r="F114">
        <v>2.5899999999999999E-2</v>
      </c>
      <c r="G114">
        <v>38.610038610038607</v>
      </c>
      <c r="H114">
        <v>14.25</v>
      </c>
      <c r="J114">
        <v>0</v>
      </c>
      <c r="K114">
        <v>3.7843758796001631E-2</v>
      </c>
      <c r="L114">
        <v>0</v>
      </c>
      <c r="M114">
        <v>24</v>
      </c>
      <c r="N114">
        <v>224</v>
      </c>
      <c r="O114">
        <v>1</v>
      </c>
      <c r="P114">
        <v>38.610038610038607</v>
      </c>
      <c r="S114" s="290">
        <v>40309</v>
      </c>
      <c r="T114">
        <v>1510</v>
      </c>
      <c r="U114">
        <v>9.75</v>
      </c>
      <c r="V114">
        <v>224</v>
      </c>
      <c r="W114">
        <v>0</v>
      </c>
      <c r="AA114">
        <v>14.25</v>
      </c>
      <c r="AB114">
        <v>0</v>
      </c>
      <c r="AC114">
        <v>0</v>
      </c>
      <c r="AG114">
        <v>24</v>
      </c>
      <c r="AH114">
        <v>0</v>
      </c>
    </row>
    <row r="115" spans="1:34" x14ac:dyDescent="0.45">
      <c r="A115" s="290">
        <v>40310</v>
      </c>
      <c r="B115">
        <v>1390</v>
      </c>
      <c r="C115">
        <v>7.5</v>
      </c>
      <c r="D115">
        <v>219</v>
      </c>
      <c r="E115">
        <v>0</v>
      </c>
      <c r="F115">
        <v>2.5899999999999999E-2</v>
      </c>
      <c r="G115">
        <v>0</v>
      </c>
      <c r="H115">
        <v>15</v>
      </c>
      <c r="I115">
        <v>225</v>
      </c>
      <c r="J115">
        <v>1</v>
      </c>
      <c r="K115">
        <v>3.524365342031674E-2</v>
      </c>
      <c r="L115">
        <v>28.373902900303033</v>
      </c>
      <c r="M115">
        <v>22.5</v>
      </c>
      <c r="N115">
        <v>222</v>
      </c>
      <c r="O115">
        <v>1</v>
      </c>
      <c r="P115">
        <v>28.373902900303033</v>
      </c>
      <c r="S115" s="290">
        <v>40310</v>
      </c>
      <c r="T115">
        <v>1390</v>
      </c>
      <c r="U115">
        <v>7.5</v>
      </c>
      <c r="V115">
        <v>219</v>
      </c>
      <c r="W115">
        <v>0</v>
      </c>
      <c r="AA115">
        <v>15</v>
      </c>
      <c r="AB115">
        <v>225</v>
      </c>
      <c r="AC115">
        <v>0</v>
      </c>
      <c r="AG115">
        <v>22.5</v>
      </c>
      <c r="AH115">
        <v>0</v>
      </c>
    </row>
    <row r="116" spans="1:34" x14ac:dyDescent="0.45">
      <c r="A116" s="290">
        <v>40311</v>
      </c>
      <c r="B116">
        <v>1350</v>
      </c>
      <c r="C116">
        <v>13.5</v>
      </c>
      <c r="D116">
        <v>215</v>
      </c>
      <c r="E116">
        <v>0</v>
      </c>
      <c r="F116">
        <v>2.5899999999999999E-2</v>
      </c>
      <c r="G116">
        <v>0</v>
      </c>
      <c r="H116">
        <v>10.75</v>
      </c>
      <c r="I116">
        <v>225</v>
      </c>
      <c r="J116">
        <v>0</v>
      </c>
      <c r="K116">
        <v>3.4326799962979715E-2</v>
      </c>
      <c r="L116">
        <v>0</v>
      </c>
      <c r="M116">
        <v>24.25</v>
      </c>
      <c r="N116">
        <v>220</v>
      </c>
      <c r="O116">
        <v>0</v>
      </c>
      <c r="P116">
        <v>0</v>
      </c>
      <c r="S116" s="290">
        <v>40311</v>
      </c>
      <c r="T116">
        <v>1350</v>
      </c>
      <c r="U116">
        <v>13.5</v>
      </c>
      <c r="V116">
        <v>215</v>
      </c>
      <c r="W116">
        <v>0</v>
      </c>
      <c r="AA116">
        <v>10.75</v>
      </c>
      <c r="AB116">
        <v>225</v>
      </c>
      <c r="AC116">
        <v>0</v>
      </c>
      <c r="AG116">
        <v>24.25</v>
      </c>
      <c r="AH116">
        <v>0</v>
      </c>
    </row>
    <row r="117" spans="1:34" x14ac:dyDescent="0.45">
      <c r="A117" s="290">
        <v>40312</v>
      </c>
      <c r="B117">
        <v>1370</v>
      </c>
      <c r="C117">
        <v>12</v>
      </c>
      <c r="D117">
        <v>227</v>
      </c>
      <c r="E117">
        <v>0</v>
      </c>
      <c r="F117">
        <v>2.5899999999999999E-2</v>
      </c>
      <c r="G117">
        <v>0</v>
      </c>
      <c r="H117">
        <v>11.75</v>
      </c>
      <c r="I117">
        <v>225</v>
      </c>
      <c r="J117">
        <v>0</v>
      </c>
      <c r="K117">
        <v>3.4788572991016148E-2</v>
      </c>
      <c r="L117">
        <v>0</v>
      </c>
      <c r="M117">
        <v>23.75</v>
      </c>
      <c r="N117">
        <v>226</v>
      </c>
      <c r="O117">
        <v>0</v>
      </c>
      <c r="P117">
        <v>0</v>
      </c>
      <c r="S117" s="290">
        <v>40312</v>
      </c>
      <c r="T117">
        <v>1370</v>
      </c>
      <c r="U117">
        <v>12</v>
      </c>
      <c r="V117">
        <v>227</v>
      </c>
      <c r="W117">
        <v>0</v>
      </c>
      <c r="AA117">
        <v>11.75</v>
      </c>
      <c r="AB117">
        <v>225</v>
      </c>
      <c r="AC117">
        <v>0</v>
      </c>
      <c r="AG117">
        <v>23.75</v>
      </c>
      <c r="AH117">
        <v>0</v>
      </c>
    </row>
    <row r="118" spans="1:34" x14ac:dyDescent="0.45">
      <c r="A118" s="290">
        <v>40313</v>
      </c>
      <c r="B118">
        <v>1490</v>
      </c>
      <c r="C118">
        <v>11.5</v>
      </c>
      <c r="D118">
        <v>225</v>
      </c>
      <c r="E118">
        <v>0</v>
      </c>
      <c r="F118">
        <v>2.5899999999999999E-2</v>
      </c>
      <c r="G118">
        <v>0</v>
      </c>
      <c r="H118">
        <v>12</v>
      </c>
      <c r="I118">
        <v>215</v>
      </c>
      <c r="J118">
        <v>1</v>
      </c>
      <c r="K118">
        <v>3.7425085926700435E-2</v>
      </c>
      <c r="L118">
        <v>26.720045531988028</v>
      </c>
      <c r="M118">
        <v>23.5</v>
      </c>
      <c r="N118">
        <v>220</v>
      </c>
      <c r="O118">
        <v>1</v>
      </c>
      <c r="P118">
        <v>26.720045531988028</v>
      </c>
      <c r="S118" s="290">
        <v>40313</v>
      </c>
      <c r="T118">
        <v>1490</v>
      </c>
      <c r="U118">
        <v>11.5</v>
      </c>
      <c r="V118">
        <v>225</v>
      </c>
      <c r="W118">
        <v>0</v>
      </c>
      <c r="AA118">
        <v>12</v>
      </c>
      <c r="AB118">
        <v>215</v>
      </c>
      <c r="AC118">
        <v>0</v>
      </c>
      <c r="AG118">
        <v>23.5</v>
      </c>
      <c r="AH118">
        <v>0</v>
      </c>
    </row>
    <row r="119" spans="1:34" x14ac:dyDescent="0.45">
      <c r="A119" s="290">
        <v>40314</v>
      </c>
      <c r="B119">
        <v>1600</v>
      </c>
      <c r="C119">
        <v>12</v>
      </c>
      <c r="D119">
        <v>219</v>
      </c>
      <c r="E119">
        <v>0</v>
      </c>
      <c r="F119">
        <v>2.5899999999999999E-2</v>
      </c>
      <c r="G119">
        <v>0</v>
      </c>
      <c r="H119">
        <v>11</v>
      </c>
      <c r="I119">
        <v>181</v>
      </c>
      <c r="J119">
        <v>0</v>
      </c>
      <c r="K119">
        <v>3.9661629718355185E-2</v>
      </c>
      <c r="L119">
        <v>0</v>
      </c>
      <c r="M119">
        <v>23</v>
      </c>
      <c r="N119">
        <v>200</v>
      </c>
      <c r="O119">
        <v>0</v>
      </c>
      <c r="P119">
        <v>0</v>
      </c>
      <c r="S119" s="290">
        <v>40314</v>
      </c>
      <c r="T119">
        <v>1600</v>
      </c>
      <c r="U119">
        <v>12</v>
      </c>
      <c r="V119">
        <v>219</v>
      </c>
      <c r="W119">
        <v>0</v>
      </c>
      <c r="AA119">
        <v>11</v>
      </c>
      <c r="AB119">
        <v>181</v>
      </c>
      <c r="AC119">
        <v>0</v>
      </c>
      <c r="AG119">
        <v>23</v>
      </c>
      <c r="AH119">
        <v>0</v>
      </c>
    </row>
    <row r="120" spans="1:34" x14ac:dyDescent="0.45">
      <c r="A120" s="290">
        <v>40315</v>
      </c>
      <c r="B120">
        <v>1730</v>
      </c>
      <c r="C120">
        <v>13</v>
      </c>
      <c r="D120">
        <v>176</v>
      </c>
      <c r="E120">
        <v>0</v>
      </c>
      <c r="F120">
        <v>2.5899999999999999E-2</v>
      </c>
      <c r="G120">
        <v>0</v>
      </c>
      <c r="H120">
        <v>10.75</v>
      </c>
      <c r="I120">
        <v>95</v>
      </c>
      <c r="J120">
        <v>4</v>
      </c>
      <c r="K120">
        <v>4.2114527987243272E-2</v>
      </c>
      <c r="L120">
        <v>94.979100827429974</v>
      </c>
      <c r="M120">
        <v>23.75</v>
      </c>
      <c r="N120">
        <v>135.5</v>
      </c>
      <c r="O120">
        <v>4</v>
      </c>
      <c r="P120">
        <v>94.979100827429974</v>
      </c>
      <c r="S120" s="290">
        <v>40315</v>
      </c>
      <c r="T120">
        <v>1730</v>
      </c>
      <c r="U120">
        <v>13</v>
      </c>
      <c r="V120">
        <v>176</v>
      </c>
      <c r="W120">
        <v>0</v>
      </c>
      <c r="AA120">
        <v>10.75</v>
      </c>
      <c r="AB120">
        <v>95</v>
      </c>
      <c r="AC120">
        <v>0</v>
      </c>
      <c r="AG120">
        <v>23.75</v>
      </c>
      <c r="AH120">
        <v>0</v>
      </c>
    </row>
    <row r="121" spans="1:34" x14ac:dyDescent="0.45">
      <c r="A121" s="290">
        <v>40316</v>
      </c>
      <c r="B121">
        <v>2120</v>
      </c>
      <c r="C121">
        <v>13.25</v>
      </c>
      <c r="D121">
        <v>105</v>
      </c>
      <c r="E121">
        <v>7</v>
      </c>
      <c r="F121">
        <v>2.5899999999999999E-2</v>
      </c>
      <c r="G121">
        <v>270.27027027027026</v>
      </c>
      <c r="H121">
        <v>11.75</v>
      </c>
      <c r="I121">
        <v>68</v>
      </c>
      <c r="J121">
        <v>3</v>
      </c>
      <c r="K121">
        <v>4.8497980944714192E-2</v>
      </c>
      <c r="L121">
        <v>61.858245262207575</v>
      </c>
      <c r="M121">
        <v>25</v>
      </c>
      <c r="N121">
        <v>86.5</v>
      </c>
      <c r="O121">
        <v>10</v>
      </c>
      <c r="P121">
        <v>332.12851553247782</v>
      </c>
      <c r="S121" s="290">
        <v>40316</v>
      </c>
      <c r="T121">
        <v>2120</v>
      </c>
      <c r="U121">
        <v>13.25</v>
      </c>
      <c r="V121">
        <v>105</v>
      </c>
      <c r="W121">
        <v>0</v>
      </c>
      <c r="AA121">
        <v>11.75</v>
      </c>
      <c r="AB121">
        <v>68</v>
      </c>
      <c r="AC121">
        <v>6</v>
      </c>
      <c r="AG121">
        <v>25</v>
      </c>
      <c r="AH121">
        <v>6</v>
      </c>
    </row>
    <row r="122" spans="1:34" x14ac:dyDescent="0.45">
      <c r="A122" s="290">
        <v>40317</v>
      </c>
      <c r="B122">
        <v>2400</v>
      </c>
      <c r="C122">
        <v>13.75</v>
      </c>
      <c r="D122">
        <v>109</v>
      </c>
      <c r="E122">
        <v>2</v>
      </c>
      <c r="F122">
        <v>2.5899999999999999E-2</v>
      </c>
      <c r="G122">
        <v>77.220077220077215</v>
      </c>
      <c r="H122">
        <v>10</v>
      </c>
      <c r="I122">
        <v>87</v>
      </c>
      <c r="J122">
        <v>3</v>
      </c>
      <c r="K122">
        <v>5.2393234112951548E-2</v>
      </c>
      <c r="L122">
        <v>57.259301716944471</v>
      </c>
      <c r="M122">
        <v>23.75</v>
      </c>
      <c r="N122">
        <v>98</v>
      </c>
      <c r="O122">
        <v>5</v>
      </c>
      <c r="P122">
        <v>134.47937893702169</v>
      </c>
      <c r="S122" s="290">
        <v>40317</v>
      </c>
      <c r="T122">
        <v>2400</v>
      </c>
      <c r="U122">
        <v>13.75</v>
      </c>
      <c r="V122">
        <v>109</v>
      </c>
      <c r="W122">
        <v>21</v>
      </c>
      <c r="AA122">
        <v>10</v>
      </c>
      <c r="AB122">
        <v>87</v>
      </c>
      <c r="AC122">
        <v>104</v>
      </c>
      <c r="AG122">
        <v>23.75</v>
      </c>
      <c r="AH122">
        <v>125</v>
      </c>
    </row>
    <row r="123" spans="1:34" x14ac:dyDescent="0.45">
      <c r="A123" s="290">
        <v>40318</v>
      </c>
      <c r="B123">
        <v>2350</v>
      </c>
      <c r="C123">
        <v>12.25</v>
      </c>
      <c r="D123">
        <v>119</v>
      </c>
      <c r="E123">
        <v>3</v>
      </c>
      <c r="F123">
        <v>2.5899999999999999E-2</v>
      </c>
      <c r="G123">
        <v>115.83011583011583</v>
      </c>
      <c r="H123">
        <v>12</v>
      </c>
      <c r="I123">
        <v>150</v>
      </c>
      <c r="J123">
        <v>2</v>
      </c>
      <c r="K123">
        <v>5.1732157064139611E-2</v>
      </c>
      <c r="L123">
        <v>38.660672848424227</v>
      </c>
      <c r="M123">
        <v>24.25</v>
      </c>
      <c r="N123">
        <v>134.5</v>
      </c>
      <c r="O123">
        <v>5</v>
      </c>
      <c r="P123">
        <v>154.49078867854007</v>
      </c>
      <c r="S123" s="290">
        <v>40318</v>
      </c>
      <c r="T123">
        <v>2350</v>
      </c>
      <c r="U123">
        <v>12.25</v>
      </c>
      <c r="V123">
        <v>119</v>
      </c>
      <c r="W123">
        <v>1</v>
      </c>
      <c r="AA123">
        <v>12</v>
      </c>
      <c r="AB123">
        <v>150</v>
      </c>
      <c r="AC123">
        <v>104</v>
      </c>
      <c r="AG123">
        <v>24.25</v>
      </c>
      <c r="AH123">
        <v>105</v>
      </c>
    </row>
    <row r="124" spans="1:34" x14ac:dyDescent="0.45">
      <c r="A124" s="290">
        <v>40319</v>
      </c>
      <c r="B124">
        <v>1950</v>
      </c>
      <c r="C124">
        <v>11</v>
      </c>
      <c r="D124">
        <v>193</v>
      </c>
      <c r="E124">
        <v>0</v>
      </c>
      <c r="F124">
        <v>2.5899999999999999E-2</v>
      </c>
      <c r="G124">
        <v>0</v>
      </c>
      <c r="H124">
        <v>12.75</v>
      </c>
      <c r="I124">
        <v>149</v>
      </c>
      <c r="J124">
        <v>5</v>
      </c>
      <c r="K124">
        <v>4.5873358058914654E-2</v>
      </c>
      <c r="L124">
        <v>108.99572674794277</v>
      </c>
      <c r="M124">
        <v>23.75</v>
      </c>
      <c r="N124">
        <v>171</v>
      </c>
      <c r="O124">
        <v>5</v>
      </c>
      <c r="P124">
        <v>108.99572674794277</v>
      </c>
      <c r="S124" s="290">
        <v>40319</v>
      </c>
      <c r="T124">
        <v>1950</v>
      </c>
      <c r="U124">
        <v>11</v>
      </c>
      <c r="V124">
        <v>193</v>
      </c>
      <c r="W124">
        <v>0</v>
      </c>
      <c r="AA124">
        <v>12.75</v>
      </c>
      <c r="AB124">
        <v>149</v>
      </c>
      <c r="AC124">
        <v>192</v>
      </c>
      <c r="AG124">
        <v>23.75</v>
      </c>
      <c r="AH124">
        <v>192</v>
      </c>
    </row>
    <row r="125" spans="1:34" x14ac:dyDescent="0.45">
      <c r="A125" s="290">
        <v>40320</v>
      </c>
      <c r="B125">
        <v>1910</v>
      </c>
      <c r="C125">
        <v>10.5</v>
      </c>
      <c r="D125">
        <v>169</v>
      </c>
      <c r="E125">
        <v>0</v>
      </c>
      <c r="F125">
        <v>2.5899999999999999E-2</v>
      </c>
      <c r="G125">
        <v>0</v>
      </c>
      <c r="H125">
        <v>13</v>
      </c>
      <c r="I125">
        <v>175</v>
      </c>
      <c r="J125">
        <v>2</v>
      </c>
      <c r="K125">
        <v>4.5222557560677196E-2</v>
      </c>
      <c r="L125">
        <v>44.225716277026294</v>
      </c>
      <c r="M125">
        <v>23.5</v>
      </c>
      <c r="N125">
        <v>172</v>
      </c>
      <c r="O125">
        <v>2</v>
      </c>
      <c r="P125">
        <v>44.225716277026294</v>
      </c>
      <c r="S125" s="290">
        <v>40320</v>
      </c>
      <c r="T125">
        <v>1910</v>
      </c>
      <c r="U125">
        <v>10.5</v>
      </c>
      <c r="V125">
        <v>169</v>
      </c>
      <c r="W125">
        <v>4</v>
      </c>
      <c r="AA125">
        <v>13</v>
      </c>
      <c r="AB125">
        <v>175</v>
      </c>
      <c r="AC125">
        <v>117</v>
      </c>
      <c r="AG125">
        <v>23.5</v>
      </c>
      <c r="AH125">
        <v>121</v>
      </c>
    </row>
    <row r="126" spans="1:34" x14ac:dyDescent="0.45">
      <c r="A126" s="290">
        <v>40321</v>
      </c>
      <c r="B126">
        <v>1810</v>
      </c>
      <c r="C126">
        <v>12</v>
      </c>
      <c r="D126">
        <v>183</v>
      </c>
      <c r="E126">
        <v>0</v>
      </c>
      <c r="F126">
        <v>2.5899999999999999E-2</v>
      </c>
      <c r="G126">
        <v>0</v>
      </c>
      <c r="H126">
        <v>11</v>
      </c>
      <c r="I126">
        <v>193</v>
      </c>
      <c r="J126">
        <v>1</v>
      </c>
      <c r="K126">
        <v>4.3533978701759929E-2</v>
      </c>
      <c r="L126">
        <v>22.970562990595056</v>
      </c>
      <c r="M126">
        <v>23</v>
      </c>
      <c r="N126">
        <v>188</v>
      </c>
      <c r="O126">
        <v>1</v>
      </c>
      <c r="P126">
        <v>22.970562990595056</v>
      </c>
      <c r="S126" s="290">
        <v>40321</v>
      </c>
      <c r="T126">
        <v>1810</v>
      </c>
      <c r="U126">
        <v>12</v>
      </c>
      <c r="V126">
        <v>183</v>
      </c>
      <c r="W126">
        <v>5</v>
      </c>
      <c r="AA126">
        <v>11</v>
      </c>
      <c r="AB126">
        <v>193</v>
      </c>
      <c r="AC126">
        <v>83</v>
      </c>
      <c r="AG126">
        <v>23</v>
      </c>
      <c r="AH126">
        <v>88</v>
      </c>
    </row>
    <row r="127" spans="1:34" x14ac:dyDescent="0.45">
      <c r="A127" s="290">
        <v>40322</v>
      </c>
      <c r="B127">
        <v>1720</v>
      </c>
      <c r="C127">
        <v>10.75</v>
      </c>
      <c r="D127">
        <v>190</v>
      </c>
      <c r="E127">
        <v>0</v>
      </c>
      <c r="F127">
        <v>2.5899999999999999E-2</v>
      </c>
      <c r="G127">
        <v>0</v>
      </c>
      <c r="H127">
        <v>13.75</v>
      </c>
      <c r="I127">
        <v>200</v>
      </c>
      <c r="J127">
        <v>1</v>
      </c>
      <c r="K127">
        <v>4.1932498491955433E-2</v>
      </c>
      <c r="L127">
        <v>23.847851570109651</v>
      </c>
      <c r="M127">
        <v>24.5</v>
      </c>
      <c r="N127">
        <v>195</v>
      </c>
      <c r="O127">
        <v>1</v>
      </c>
      <c r="P127">
        <v>23.847851570109651</v>
      </c>
      <c r="S127" s="290">
        <v>40322</v>
      </c>
      <c r="T127">
        <v>1720</v>
      </c>
      <c r="U127">
        <v>10.75</v>
      </c>
      <c r="V127">
        <v>190</v>
      </c>
      <c r="W127">
        <v>0</v>
      </c>
      <c r="AA127">
        <v>13.75</v>
      </c>
      <c r="AB127">
        <v>200</v>
      </c>
      <c r="AC127">
        <v>1</v>
      </c>
      <c r="AG127">
        <v>24.5</v>
      </c>
      <c r="AH127">
        <v>1</v>
      </c>
    </row>
    <row r="128" spans="1:34" x14ac:dyDescent="0.45">
      <c r="A128" s="290">
        <v>40323</v>
      </c>
      <c r="B128">
        <v>1570</v>
      </c>
      <c r="C128">
        <v>12</v>
      </c>
      <c r="D128">
        <v>229</v>
      </c>
      <c r="E128">
        <v>0</v>
      </c>
      <c r="F128">
        <v>2.5899999999999999E-2</v>
      </c>
      <c r="G128">
        <v>0</v>
      </c>
      <c r="H128">
        <v>11.5</v>
      </c>
      <c r="I128">
        <v>201</v>
      </c>
      <c r="J128">
        <v>0</v>
      </c>
      <c r="K128">
        <v>3.9067290207949884E-2</v>
      </c>
      <c r="L128">
        <v>0</v>
      </c>
      <c r="M128">
        <v>23.5</v>
      </c>
      <c r="N128">
        <v>215</v>
      </c>
      <c r="O128">
        <v>0</v>
      </c>
      <c r="P128">
        <v>0</v>
      </c>
      <c r="S128" s="290">
        <v>40323</v>
      </c>
      <c r="T128">
        <v>1570</v>
      </c>
      <c r="U128">
        <v>12</v>
      </c>
      <c r="V128">
        <v>229</v>
      </c>
      <c r="W128">
        <v>0</v>
      </c>
      <c r="AA128">
        <v>11.5</v>
      </c>
      <c r="AB128">
        <v>201</v>
      </c>
      <c r="AC128">
        <v>0</v>
      </c>
      <c r="AG128">
        <v>23.5</v>
      </c>
      <c r="AH128">
        <v>0</v>
      </c>
    </row>
    <row r="129" spans="1:34" x14ac:dyDescent="0.45">
      <c r="A129" s="290">
        <v>40324</v>
      </c>
      <c r="B129">
        <v>1720</v>
      </c>
      <c r="C129">
        <v>10.25</v>
      </c>
      <c r="D129">
        <v>183</v>
      </c>
      <c r="E129">
        <v>0</v>
      </c>
      <c r="F129">
        <v>2.5899999999999999E-2</v>
      </c>
      <c r="G129">
        <v>0</v>
      </c>
      <c r="H129">
        <v>13</v>
      </c>
      <c r="I129">
        <v>106</v>
      </c>
      <c r="J129">
        <v>10</v>
      </c>
      <c r="K129">
        <v>4.1932498491955433E-2</v>
      </c>
      <c r="L129">
        <v>238.47851570109651</v>
      </c>
      <c r="M129">
        <v>23.25</v>
      </c>
      <c r="N129">
        <v>144.5</v>
      </c>
      <c r="O129">
        <v>10</v>
      </c>
      <c r="P129">
        <v>238.47851570109651</v>
      </c>
      <c r="S129" s="290">
        <v>40324</v>
      </c>
      <c r="T129">
        <v>1720</v>
      </c>
      <c r="U129">
        <v>10.25</v>
      </c>
      <c r="V129">
        <v>183</v>
      </c>
      <c r="W129">
        <v>1</v>
      </c>
      <c r="AA129">
        <v>13</v>
      </c>
      <c r="AB129">
        <v>106</v>
      </c>
      <c r="AC129">
        <v>125</v>
      </c>
      <c r="AG129">
        <v>23.25</v>
      </c>
      <c r="AH129">
        <v>126</v>
      </c>
    </row>
    <row r="130" spans="1:34" x14ac:dyDescent="0.45">
      <c r="A130" s="290">
        <v>40325</v>
      </c>
      <c r="B130">
        <v>2080</v>
      </c>
      <c r="C130">
        <v>11.5</v>
      </c>
      <c r="D130">
        <v>156</v>
      </c>
      <c r="E130">
        <v>4</v>
      </c>
      <c r="F130">
        <v>2.5899999999999999E-2</v>
      </c>
      <c r="G130">
        <v>154.44015444015443</v>
      </c>
      <c r="H130">
        <v>11.75</v>
      </c>
      <c r="I130">
        <v>159</v>
      </c>
      <c r="J130">
        <v>5</v>
      </c>
      <c r="K130">
        <v>4.7899867622634401E-2</v>
      </c>
      <c r="L130">
        <v>104.384422090497</v>
      </c>
      <c r="M130">
        <v>23.25</v>
      </c>
      <c r="N130">
        <v>157.5</v>
      </c>
      <c r="O130">
        <v>9</v>
      </c>
      <c r="P130">
        <v>258.82457653065143</v>
      </c>
      <c r="S130" s="290">
        <v>40325</v>
      </c>
      <c r="T130">
        <v>2080</v>
      </c>
      <c r="U130">
        <v>11.5</v>
      </c>
      <c r="V130">
        <v>156</v>
      </c>
      <c r="W130">
        <v>9</v>
      </c>
      <c r="AA130">
        <v>11.75</v>
      </c>
      <c r="AB130">
        <v>159</v>
      </c>
      <c r="AC130">
        <v>105</v>
      </c>
      <c r="AG130">
        <v>23.25</v>
      </c>
      <c r="AH130">
        <v>114</v>
      </c>
    </row>
    <row r="131" spans="1:34" x14ac:dyDescent="0.45">
      <c r="A131" s="290">
        <v>40326</v>
      </c>
      <c r="B131">
        <v>3490</v>
      </c>
      <c r="C131">
        <v>11.75</v>
      </c>
      <c r="D131">
        <v>16</v>
      </c>
      <c r="E131">
        <v>16</v>
      </c>
      <c r="F131">
        <v>2.5899999999999999E-2</v>
      </c>
      <c r="G131">
        <v>617.76061776061772</v>
      </c>
      <c r="H131" t="s">
        <v>14</v>
      </c>
      <c r="I131" t="s">
        <v>14</v>
      </c>
      <c r="J131">
        <v>17</v>
      </c>
      <c r="K131">
        <v>6.4150430277169213E-2</v>
      </c>
      <c r="L131">
        <v>265.00211965141267</v>
      </c>
      <c r="M131">
        <v>11.75</v>
      </c>
      <c r="N131">
        <v>16</v>
      </c>
      <c r="O131">
        <v>33</v>
      </c>
      <c r="P131">
        <v>882.76273741203045</v>
      </c>
      <c r="S131" s="290">
        <v>40326</v>
      </c>
      <c r="T131">
        <v>3490</v>
      </c>
      <c r="U131">
        <v>11.75</v>
      </c>
      <c r="V131">
        <v>16</v>
      </c>
      <c r="W131">
        <v>603</v>
      </c>
      <c r="AA131" t="s">
        <v>14</v>
      </c>
      <c r="AB131" t="s">
        <v>14</v>
      </c>
      <c r="AC131" t="s">
        <v>14</v>
      </c>
      <c r="AG131">
        <v>11.75</v>
      </c>
      <c r="AH131">
        <v>603</v>
      </c>
    </row>
    <row r="132" spans="1:34" x14ac:dyDescent="0.45">
      <c r="A132" s="290">
        <v>40327</v>
      </c>
      <c r="B132">
        <v>5450</v>
      </c>
      <c r="C132">
        <v>10.5</v>
      </c>
      <c r="D132">
        <v>19</v>
      </c>
      <c r="E132">
        <v>0</v>
      </c>
      <c r="F132">
        <v>2.5899999999999999E-2</v>
      </c>
      <c r="G132">
        <v>0</v>
      </c>
      <c r="H132" t="s">
        <v>14</v>
      </c>
      <c r="I132" t="s">
        <v>14</v>
      </c>
      <c r="J132">
        <v>17</v>
      </c>
      <c r="K132">
        <v>7.814584587243889E-2</v>
      </c>
      <c r="L132">
        <v>217.54195389669073</v>
      </c>
      <c r="M132">
        <v>10.5</v>
      </c>
      <c r="N132">
        <v>19</v>
      </c>
      <c r="O132">
        <v>17</v>
      </c>
      <c r="P132">
        <v>217.54195389669073</v>
      </c>
      <c r="S132" s="290">
        <v>40327</v>
      </c>
      <c r="T132">
        <v>5450</v>
      </c>
      <c r="U132">
        <v>10.5</v>
      </c>
      <c r="V132">
        <v>19</v>
      </c>
      <c r="W132">
        <v>1849</v>
      </c>
      <c r="AA132" t="s">
        <v>14</v>
      </c>
      <c r="AB132" t="s">
        <v>14</v>
      </c>
      <c r="AC132" t="s">
        <v>14</v>
      </c>
      <c r="AG132">
        <v>10.5</v>
      </c>
      <c r="AH132">
        <v>1849</v>
      </c>
    </row>
    <row r="133" spans="1:34" x14ac:dyDescent="0.45">
      <c r="A133" s="290">
        <v>40328</v>
      </c>
      <c r="B133">
        <v>3700</v>
      </c>
      <c r="C133" t="s">
        <v>14</v>
      </c>
      <c r="D133" t="s">
        <v>14</v>
      </c>
      <c r="E133">
        <v>9</v>
      </c>
      <c r="F133">
        <v>2.5899999999999999E-2</v>
      </c>
      <c r="G133">
        <v>347.49034749034752</v>
      </c>
      <c r="H133" t="s">
        <v>14</v>
      </c>
      <c r="I133" t="s">
        <v>14</v>
      </c>
      <c r="J133">
        <v>17</v>
      </c>
      <c r="K133">
        <v>6.5985166297054698E-2</v>
      </c>
      <c r="L133">
        <v>257.6336615333924</v>
      </c>
      <c r="M133" t="s">
        <v>14</v>
      </c>
      <c r="N133" t="e">
        <v>#DIV/0!</v>
      </c>
      <c r="O133">
        <v>26</v>
      </c>
      <c r="P133">
        <v>605.12400902373997</v>
      </c>
      <c r="S133" s="290">
        <v>40328</v>
      </c>
      <c r="T133">
        <v>3700</v>
      </c>
      <c r="U133" t="s">
        <v>14</v>
      </c>
      <c r="V133" t="s">
        <v>14</v>
      </c>
      <c r="W133" t="s">
        <v>14</v>
      </c>
      <c r="AA133" t="s">
        <v>14</v>
      </c>
      <c r="AB133" t="s">
        <v>14</v>
      </c>
      <c r="AC133" t="s">
        <v>14</v>
      </c>
      <c r="AG133" t="s">
        <v>14</v>
      </c>
      <c r="AH133">
        <v>1668</v>
      </c>
    </row>
    <row r="134" spans="1:34" x14ac:dyDescent="0.45">
      <c r="A134" s="290">
        <v>40329</v>
      </c>
      <c r="B134">
        <v>3560</v>
      </c>
      <c r="C134" t="s">
        <v>14</v>
      </c>
      <c r="D134" t="s">
        <v>14</v>
      </c>
      <c r="E134">
        <v>9</v>
      </c>
      <c r="F134">
        <v>2.5899999999999999E-2</v>
      </c>
      <c r="G134">
        <v>347.49034749034752</v>
      </c>
      <c r="H134">
        <v>11</v>
      </c>
      <c r="I134">
        <v>57</v>
      </c>
      <c r="J134">
        <v>29</v>
      </c>
      <c r="K134">
        <v>6.4773996868766726E-2</v>
      </c>
      <c r="L134">
        <v>447.71052276972375</v>
      </c>
      <c r="M134">
        <v>11</v>
      </c>
      <c r="N134">
        <v>57</v>
      </c>
      <c r="O134">
        <v>38</v>
      </c>
      <c r="P134">
        <v>795.20087026007127</v>
      </c>
      <c r="S134" s="290">
        <v>40329</v>
      </c>
      <c r="T134">
        <v>3560</v>
      </c>
      <c r="U134" t="s">
        <v>14</v>
      </c>
      <c r="V134" t="s">
        <v>14</v>
      </c>
      <c r="W134" t="s">
        <v>14</v>
      </c>
      <c r="AA134">
        <v>11</v>
      </c>
      <c r="AB134">
        <v>57</v>
      </c>
      <c r="AC134">
        <v>1487</v>
      </c>
      <c r="AG134">
        <v>11</v>
      </c>
      <c r="AH134">
        <v>1487</v>
      </c>
    </row>
    <row r="135" spans="1:34" x14ac:dyDescent="0.45">
      <c r="A135" s="290">
        <v>40330</v>
      </c>
      <c r="B135">
        <v>3800</v>
      </c>
      <c r="C135">
        <v>13.5</v>
      </c>
      <c r="D135">
        <v>66</v>
      </c>
      <c r="E135">
        <v>17</v>
      </c>
      <c r="F135">
        <v>2.5899999999999999E-2</v>
      </c>
      <c r="G135">
        <v>656.37065637065643</v>
      </c>
      <c r="H135" t="s">
        <v>14</v>
      </c>
      <c r="I135" t="s">
        <v>14</v>
      </c>
      <c r="J135">
        <v>19</v>
      </c>
      <c r="K135">
        <v>6.6822549255434571E-2</v>
      </c>
      <c r="L135">
        <v>284.33515649591533</v>
      </c>
      <c r="M135">
        <v>13.5</v>
      </c>
      <c r="N135">
        <v>66</v>
      </c>
      <c r="O135">
        <v>36</v>
      </c>
      <c r="P135">
        <v>940.7058128665717</v>
      </c>
      <c r="S135" s="290">
        <v>40330</v>
      </c>
      <c r="T135">
        <v>3800</v>
      </c>
      <c r="U135">
        <v>13.5</v>
      </c>
      <c r="V135">
        <v>66</v>
      </c>
      <c r="W135">
        <v>385</v>
      </c>
      <c r="AA135" t="s">
        <v>14</v>
      </c>
      <c r="AB135" t="s">
        <v>14</v>
      </c>
      <c r="AC135">
        <v>0</v>
      </c>
      <c r="AG135">
        <v>13.5</v>
      </c>
      <c r="AH135">
        <v>385</v>
      </c>
    </row>
    <row r="136" spans="1:34" x14ac:dyDescent="0.45">
      <c r="A136" s="290">
        <v>40331</v>
      </c>
      <c r="B136">
        <v>4430</v>
      </c>
      <c r="C136">
        <v>12</v>
      </c>
      <c r="D136">
        <v>54</v>
      </c>
      <c r="E136">
        <v>42</v>
      </c>
      <c r="F136">
        <v>2.5899999999999999E-2</v>
      </c>
      <c r="G136">
        <v>1621.6216216216217</v>
      </c>
      <c r="H136" t="s">
        <v>14</v>
      </c>
      <c r="I136" t="s">
        <v>14</v>
      </c>
      <c r="J136">
        <v>19</v>
      </c>
      <c r="K136">
        <v>7.1639262699430273E-2</v>
      </c>
      <c r="L136">
        <v>265.21769326013879</v>
      </c>
      <c r="M136">
        <v>12</v>
      </c>
      <c r="N136">
        <v>54</v>
      </c>
      <c r="O136">
        <v>61</v>
      </c>
      <c r="P136">
        <v>1886.8393148817604</v>
      </c>
      <c r="S136" s="290">
        <v>40331</v>
      </c>
      <c r="T136">
        <v>4430</v>
      </c>
      <c r="U136">
        <v>12</v>
      </c>
      <c r="V136">
        <v>54</v>
      </c>
      <c r="W136">
        <v>894</v>
      </c>
      <c r="AA136" t="s">
        <v>14</v>
      </c>
      <c r="AB136" t="s">
        <v>14</v>
      </c>
      <c r="AC136">
        <v>0</v>
      </c>
      <c r="AG136">
        <v>12</v>
      </c>
      <c r="AH136">
        <v>894</v>
      </c>
    </row>
    <row r="137" spans="1:34" x14ac:dyDescent="0.45">
      <c r="A137" s="290">
        <v>40332</v>
      </c>
      <c r="B137">
        <v>6040</v>
      </c>
      <c r="C137" t="s">
        <v>14</v>
      </c>
      <c r="D137">
        <v>53</v>
      </c>
      <c r="E137">
        <v>25</v>
      </c>
      <c r="F137">
        <v>2.5899999999999999E-2</v>
      </c>
      <c r="G137">
        <v>965.25096525096524</v>
      </c>
      <c r="H137">
        <v>11.25</v>
      </c>
      <c r="I137">
        <v>37</v>
      </c>
      <c r="J137">
        <v>8</v>
      </c>
      <c r="K137">
        <v>8.1373401735166218E-2</v>
      </c>
      <c r="L137">
        <v>98.31222278302188</v>
      </c>
      <c r="M137">
        <v>11.25</v>
      </c>
      <c r="N137">
        <v>45</v>
      </c>
      <c r="O137">
        <v>33</v>
      </c>
      <c r="P137">
        <v>1063.5631880339872</v>
      </c>
      <c r="S137" s="290">
        <v>40332</v>
      </c>
      <c r="T137">
        <v>6040</v>
      </c>
      <c r="U137" t="s">
        <v>14</v>
      </c>
      <c r="V137">
        <v>53</v>
      </c>
      <c r="W137">
        <v>517</v>
      </c>
      <c r="AA137">
        <v>11.25</v>
      </c>
      <c r="AB137">
        <v>37</v>
      </c>
      <c r="AC137">
        <v>278</v>
      </c>
      <c r="AG137">
        <v>11.25</v>
      </c>
      <c r="AH137">
        <v>795</v>
      </c>
    </row>
    <row r="138" spans="1:34" x14ac:dyDescent="0.45">
      <c r="A138" s="290">
        <v>40333</v>
      </c>
      <c r="B138">
        <v>4470</v>
      </c>
      <c r="C138">
        <v>12.75</v>
      </c>
      <c r="D138">
        <v>52</v>
      </c>
      <c r="E138">
        <v>7</v>
      </c>
      <c r="F138">
        <v>2.5899999999999999E-2</v>
      </c>
      <c r="G138">
        <v>270.27027027027026</v>
      </c>
      <c r="H138">
        <v>11.5</v>
      </c>
      <c r="I138">
        <v>52</v>
      </c>
      <c r="J138">
        <v>2</v>
      </c>
      <c r="K138">
        <v>7.1921511790879078E-2</v>
      </c>
      <c r="L138">
        <v>27.808091768360679</v>
      </c>
      <c r="M138">
        <v>24.25</v>
      </c>
      <c r="N138">
        <v>52</v>
      </c>
      <c r="O138">
        <v>9</v>
      </c>
      <c r="P138">
        <v>298.07836203863093</v>
      </c>
      <c r="S138" s="290">
        <v>40333</v>
      </c>
      <c r="T138">
        <v>4470</v>
      </c>
      <c r="U138">
        <v>12.75</v>
      </c>
      <c r="V138">
        <v>52</v>
      </c>
      <c r="W138">
        <v>140</v>
      </c>
      <c r="AA138">
        <v>11.5</v>
      </c>
      <c r="AB138">
        <v>52</v>
      </c>
      <c r="AC138">
        <v>113</v>
      </c>
      <c r="AG138">
        <v>24.25</v>
      </c>
      <c r="AH138">
        <v>253</v>
      </c>
    </row>
    <row r="139" spans="1:34" x14ac:dyDescent="0.45">
      <c r="A139" s="290">
        <v>40334</v>
      </c>
      <c r="B139">
        <v>3680</v>
      </c>
      <c r="C139">
        <v>11.25</v>
      </c>
      <c r="D139">
        <v>56</v>
      </c>
      <c r="E139">
        <v>2</v>
      </c>
      <c r="F139">
        <v>2.5899999999999999E-2</v>
      </c>
      <c r="G139">
        <v>77.220077220077215</v>
      </c>
      <c r="H139">
        <v>11</v>
      </c>
      <c r="I139">
        <v>68</v>
      </c>
      <c r="J139">
        <v>2</v>
      </c>
      <c r="K139">
        <v>6.5814976178517448E-2</v>
      </c>
      <c r="L139">
        <v>30.388220373660435</v>
      </c>
      <c r="M139">
        <v>22.25</v>
      </c>
      <c r="N139">
        <v>62</v>
      </c>
      <c r="O139">
        <v>4</v>
      </c>
      <c r="P139">
        <v>107.60829759373765</v>
      </c>
      <c r="S139" s="290">
        <v>40334</v>
      </c>
      <c r="T139">
        <v>3680</v>
      </c>
      <c r="U139">
        <v>11.25</v>
      </c>
      <c r="V139">
        <v>56</v>
      </c>
      <c r="W139">
        <v>21</v>
      </c>
      <c r="AA139">
        <v>11</v>
      </c>
      <c r="AB139">
        <v>68</v>
      </c>
      <c r="AC139">
        <v>50</v>
      </c>
      <c r="AG139">
        <v>22.25</v>
      </c>
      <c r="AH139">
        <v>71</v>
      </c>
    </row>
    <row r="140" spans="1:34" x14ac:dyDescent="0.45">
      <c r="A140" s="290">
        <v>40335</v>
      </c>
      <c r="B140">
        <v>3280</v>
      </c>
      <c r="C140">
        <v>11.5</v>
      </c>
      <c r="D140">
        <v>70</v>
      </c>
      <c r="E140">
        <v>5</v>
      </c>
      <c r="F140">
        <v>2.5899999999999999E-2</v>
      </c>
      <c r="G140">
        <v>193.05019305019306</v>
      </c>
      <c r="H140">
        <v>12.75</v>
      </c>
      <c r="I140">
        <v>67</v>
      </c>
      <c r="J140">
        <v>8</v>
      </c>
      <c r="K140">
        <v>6.2201799223275123E-2</v>
      </c>
      <c r="L140">
        <v>128.61364301189701</v>
      </c>
      <c r="M140">
        <v>24.25</v>
      </c>
      <c r="N140">
        <v>68.5</v>
      </c>
      <c r="O140">
        <v>13</v>
      </c>
      <c r="P140">
        <v>321.66383606209007</v>
      </c>
      <c r="S140" s="290">
        <v>40335</v>
      </c>
      <c r="T140">
        <v>3280</v>
      </c>
      <c r="U140">
        <v>11.5</v>
      </c>
      <c r="V140">
        <v>70</v>
      </c>
      <c r="W140">
        <v>83</v>
      </c>
      <c r="AA140">
        <v>12.75</v>
      </c>
      <c r="AB140">
        <v>67</v>
      </c>
      <c r="AC140">
        <v>163</v>
      </c>
      <c r="AG140">
        <v>24.25</v>
      </c>
      <c r="AH140">
        <v>246</v>
      </c>
    </row>
    <row r="141" spans="1:34" x14ac:dyDescent="0.45">
      <c r="A141" s="290">
        <v>40336</v>
      </c>
      <c r="B141">
        <v>3640</v>
      </c>
      <c r="C141">
        <v>11.75</v>
      </c>
      <c r="D141">
        <v>70</v>
      </c>
      <c r="E141">
        <v>8</v>
      </c>
      <c r="F141">
        <v>2.5899999999999999E-2</v>
      </c>
      <c r="G141">
        <v>308.88030888030886</v>
      </c>
      <c r="H141">
        <v>12.25</v>
      </c>
      <c r="I141">
        <v>81</v>
      </c>
      <c r="J141">
        <v>8</v>
      </c>
      <c r="K141">
        <v>6.5471803363806647E-2</v>
      </c>
      <c r="L141">
        <v>122.19000529963202</v>
      </c>
      <c r="M141">
        <v>24</v>
      </c>
      <c r="N141">
        <v>75.5</v>
      </c>
      <c r="O141">
        <v>16</v>
      </c>
      <c r="P141">
        <v>431.07031417994085</v>
      </c>
      <c r="S141" s="290">
        <v>40336</v>
      </c>
      <c r="T141">
        <v>3640</v>
      </c>
      <c r="U141">
        <v>11.75</v>
      </c>
      <c r="V141">
        <v>70</v>
      </c>
      <c r="W141">
        <v>286</v>
      </c>
      <c r="AA141">
        <v>12.25</v>
      </c>
      <c r="AB141">
        <v>81</v>
      </c>
      <c r="AC141">
        <v>157</v>
      </c>
      <c r="AG141">
        <v>24</v>
      </c>
      <c r="AH141">
        <v>443</v>
      </c>
    </row>
    <row r="142" spans="1:34" x14ac:dyDescent="0.45">
      <c r="A142" s="290">
        <v>40337</v>
      </c>
      <c r="B142">
        <v>3060</v>
      </c>
      <c r="C142" t="s">
        <v>14</v>
      </c>
      <c r="D142" t="s">
        <v>14</v>
      </c>
      <c r="E142" t="s">
        <v>14</v>
      </c>
      <c r="F142">
        <v>2.5899999999999999E-2</v>
      </c>
      <c r="G142">
        <v>0</v>
      </c>
      <c r="H142" t="s">
        <v>14</v>
      </c>
      <c r="I142" t="s">
        <v>14</v>
      </c>
      <c r="J142" t="s">
        <v>14</v>
      </c>
      <c r="K142">
        <v>6.0021744121317722E-2</v>
      </c>
      <c r="L142">
        <v>0</v>
      </c>
      <c r="M142">
        <v>23</v>
      </c>
      <c r="N142" t="e">
        <v>#DIV/0!</v>
      </c>
      <c r="O142">
        <v>0</v>
      </c>
      <c r="P142">
        <v>0</v>
      </c>
      <c r="S142" s="290">
        <v>40337</v>
      </c>
      <c r="T142">
        <v>3060</v>
      </c>
      <c r="U142" t="s">
        <v>14</v>
      </c>
      <c r="V142" t="s">
        <v>14</v>
      </c>
      <c r="W142" t="s">
        <v>14</v>
      </c>
      <c r="AA142" t="s">
        <v>14</v>
      </c>
      <c r="AB142" t="s">
        <v>14</v>
      </c>
      <c r="AC142" t="s">
        <v>14</v>
      </c>
      <c r="AG142">
        <v>23</v>
      </c>
      <c r="AH142">
        <v>131</v>
      </c>
    </row>
    <row r="143" spans="1:34" x14ac:dyDescent="0.45">
      <c r="A143" s="290">
        <v>40338</v>
      </c>
      <c r="B143">
        <v>3120</v>
      </c>
      <c r="C143">
        <v>13.25</v>
      </c>
      <c r="D143">
        <v>83</v>
      </c>
      <c r="E143">
        <v>0</v>
      </c>
      <c r="F143">
        <v>2.5899999999999999E-2</v>
      </c>
      <c r="G143">
        <v>0</v>
      </c>
      <c r="H143">
        <v>9.5</v>
      </c>
      <c r="I143">
        <v>86</v>
      </c>
      <c r="J143">
        <v>8</v>
      </c>
      <c r="K143">
        <v>6.0631472017230792E-2</v>
      </c>
      <c r="L143">
        <v>131.94467714269726</v>
      </c>
      <c r="M143">
        <v>22.75</v>
      </c>
      <c r="N143">
        <v>84.5</v>
      </c>
      <c r="O143">
        <v>8</v>
      </c>
      <c r="P143">
        <v>131.94467714269726</v>
      </c>
      <c r="S143" s="290">
        <v>40338</v>
      </c>
      <c r="T143">
        <v>3120</v>
      </c>
      <c r="U143">
        <v>13.25</v>
      </c>
      <c r="V143">
        <v>83</v>
      </c>
      <c r="W143">
        <v>55</v>
      </c>
      <c r="AA143">
        <v>9.5</v>
      </c>
      <c r="AB143">
        <v>86</v>
      </c>
      <c r="AC143">
        <v>119</v>
      </c>
      <c r="AG143">
        <v>22.75</v>
      </c>
      <c r="AH143">
        <v>174</v>
      </c>
    </row>
    <row r="144" spans="1:34" x14ac:dyDescent="0.45">
      <c r="A144" s="290">
        <v>40339</v>
      </c>
      <c r="B144">
        <v>3930</v>
      </c>
      <c r="C144">
        <v>12.5</v>
      </c>
      <c r="D144">
        <v>46</v>
      </c>
      <c r="E144">
        <v>28</v>
      </c>
      <c r="F144">
        <v>2.5899999999999999E-2</v>
      </c>
      <c r="G144">
        <v>1081.081081081081</v>
      </c>
      <c r="H144" t="s">
        <v>14</v>
      </c>
      <c r="I144" t="s">
        <v>14</v>
      </c>
      <c r="J144">
        <v>6</v>
      </c>
      <c r="K144">
        <v>6.7878793732707832E-2</v>
      </c>
      <c r="L144">
        <v>88.392849519788413</v>
      </c>
      <c r="M144">
        <v>12.5</v>
      </c>
      <c r="N144">
        <v>46</v>
      </c>
      <c r="O144">
        <v>34</v>
      </c>
      <c r="P144">
        <v>1169.4739306008694</v>
      </c>
      <c r="S144" s="290">
        <v>40339</v>
      </c>
      <c r="T144">
        <v>3930</v>
      </c>
      <c r="U144">
        <v>12.5</v>
      </c>
      <c r="V144">
        <v>46</v>
      </c>
      <c r="W144">
        <v>525</v>
      </c>
      <c r="AA144" t="s">
        <v>14</v>
      </c>
      <c r="AB144" t="s">
        <v>14</v>
      </c>
      <c r="AC144">
        <v>140</v>
      </c>
      <c r="AG144">
        <v>12.5</v>
      </c>
      <c r="AH144">
        <v>665</v>
      </c>
    </row>
    <row r="145" spans="1:34" x14ac:dyDescent="0.45">
      <c r="A145" s="290">
        <v>40340</v>
      </c>
      <c r="B145">
        <v>5440</v>
      </c>
      <c r="C145">
        <v>13</v>
      </c>
      <c r="D145">
        <v>41</v>
      </c>
      <c r="E145">
        <v>15</v>
      </c>
      <c r="F145">
        <v>2.5899999999999999E-2</v>
      </c>
      <c r="G145">
        <v>579.15057915057912</v>
      </c>
      <c r="H145">
        <v>11</v>
      </c>
      <c r="I145">
        <v>41</v>
      </c>
      <c r="J145">
        <v>3</v>
      </c>
      <c r="K145">
        <v>7.808817827128961E-2</v>
      </c>
      <c r="L145">
        <v>38.418107150323912</v>
      </c>
      <c r="M145">
        <v>24</v>
      </c>
      <c r="N145">
        <v>41</v>
      </c>
      <c r="O145">
        <v>18</v>
      </c>
      <c r="P145">
        <v>617.56868630090298</v>
      </c>
      <c r="S145" s="290">
        <v>40340</v>
      </c>
      <c r="T145">
        <v>5440</v>
      </c>
      <c r="U145">
        <v>13</v>
      </c>
      <c r="V145">
        <v>41</v>
      </c>
      <c r="W145">
        <v>328</v>
      </c>
      <c r="AA145">
        <v>11</v>
      </c>
      <c r="AB145">
        <v>41</v>
      </c>
      <c r="AC145">
        <v>160</v>
      </c>
      <c r="AG145">
        <v>24</v>
      </c>
      <c r="AH145">
        <v>488</v>
      </c>
    </row>
    <row r="146" spans="1:34" x14ac:dyDescent="0.45">
      <c r="A146" s="290">
        <v>40341</v>
      </c>
      <c r="B146">
        <v>4000</v>
      </c>
      <c r="C146">
        <v>11</v>
      </c>
      <c r="D146">
        <v>65</v>
      </c>
      <c r="E146">
        <v>2</v>
      </c>
      <c r="F146">
        <v>2.5899999999999999E-2</v>
      </c>
      <c r="G146">
        <v>77.220077220077215</v>
      </c>
      <c r="H146">
        <v>12.75</v>
      </c>
      <c r="I146">
        <v>70</v>
      </c>
      <c r="J146">
        <v>5</v>
      </c>
      <c r="K146">
        <v>6.8433158699203633E-2</v>
      </c>
      <c r="L146">
        <v>73.063995510968368</v>
      </c>
      <c r="M146">
        <v>23.75</v>
      </c>
      <c r="N146">
        <v>67.5</v>
      </c>
      <c r="O146">
        <v>7</v>
      </c>
      <c r="P146">
        <v>150.28407273104557</v>
      </c>
      <c r="S146" s="290">
        <v>40341</v>
      </c>
      <c r="T146">
        <v>4000</v>
      </c>
      <c r="U146">
        <v>11</v>
      </c>
      <c r="V146">
        <v>65</v>
      </c>
      <c r="W146">
        <v>37</v>
      </c>
      <c r="AA146">
        <v>12.75</v>
      </c>
      <c r="AB146">
        <v>70</v>
      </c>
      <c r="AC146">
        <v>57</v>
      </c>
      <c r="AG146">
        <v>23.75</v>
      </c>
      <c r="AH146">
        <v>94</v>
      </c>
    </row>
    <row r="147" spans="1:34" x14ac:dyDescent="0.45">
      <c r="A147" s="290">
        <v>40342</v>
      </c>
      <c r="B147">
        <v>3260</v>
      </c>
      <c r="C147">
        <v>10.75</v>
      </c>
      <c r="D147">
        <v>73</v>
      </c>
      <c r="E147">
        <v>3</v>
      </c>
      <c r="F147">
        <v>2.5899999999999999E-2</v>
      </c>
      <c r="G147">
        <v>115.83011583011583</v>
      </c>
      <c r="H147">
        <v>11.75</v>
      </c>
      <c r="I147">
        <v>92</v>
      </c>
      <c r="J147">
        <v>8</v>
      </c>
      <c r="K147">
        <v>6.2009749694927618E-2</v>
      </c>
      <c r="L147">
        <v>129.01197052653799</v>
      </c>
      <c r="M147">
        <v>22.5</v>
      </c>
      <c r="N147">
        <v>82.5</v>
      </c>
      <c r="O147">
        <v>11</v>
      </c>
      <c r="P147">
        <v>244.84208635665382</v>
      </c>
      <c r="S147" s="290">
        <v>40342</v>
      </c>
      <c r="T147">
        <v>3260</v>
      </c>
      <c r="U147">
        <v>10.75</v>
      </c>
      <c r="V147">
        <v>73</v>
      </c>
      <c r="W147">
        <v>14</v>
      </c>
      <c r="AA147">
        <v>11.75</v>
      </c>
      <c r="AB147">
        <v>92</v>
      </c>
      <c r="AC147">
        <v>49</v>
      </c>
      <c r="AG147">
        <v>22.5</v>
      </c>
      <c r="AH147">
        <v>63</v>
      </c>
    </row>
    <row r="148" spans="1:34" x14ac:dyDescent="0.45">
      <c r="A148" s="290">
        <v>40343</v>
      </c>
      <c r="B148">
        <v>2770</v>
      </c>
      <c r="C148">
        <v>11.5</v>
      </c>
      <c r="D148">
        <v>104</v>
      </c>
      <c r="E148">
        <v>1</v>
      </c>
      <c r="F148">
        <v>2.5899999999999999E-2</v>
      </c>
      <c r="G148">
        <v>38.610038610038607</v>
      </c>
      <c r="H148">
        <v>12</v>
      </c>
      <c r="I148">
        <v>112</v>
      </c>
      <c r="J148">
        <v>2</v>
      </c>
      <c r="K148">
        <v>5.6895321614295447E-2</v>
      </c>
      <c r="L148">
        <v>35.152275147654365</v>
      </c>
      <c r="M148">
        <v>23.5</v>
      </c>
      <c r="N148">
        <v>108</v>
      </c>
      <c r="O148">
        <v>3</v>
      </c>
      <c r="P148">
        <v>73.762313757692965</v>
      </c>
      <c r="S148" s="290">
        <v>40343</v>
      </c>
      <c r="T148">
        <v>2770</v>
      </c>
      <c r="U148">
        <v>11.5</v>
      </c>
      <c r="V148">
        <v>104</v>
      </c>
      <c r="W148">
        <v>15</v>
      </c>
      <c r="AA148">
        <v>12</v>
      </c>
      <c r="AB148">
        <v>112</v>
      </c>
      <c r="AC148">
        <v>40</v>
      </c>
      <c r="AG148">
        <v>23.5</v>
      </c>
      <c r="AH148">
        <v>55</v>
      </c>
    </row>
    <row r="149" spans="1:34" x14ac:dyDescent="0.45">
      <c r="A149" s="290">
        <v>40344</v>
      </c>
      <c r="B149">
        <v>2360</v>
      </c>
      <c r="C149">
        <v>12.5</v>
      </c>
      <c r="D149">
        <v>117</v>
      </c>
      <c r="E149">
        <v>0</v>
      </c>
      <c r="F149">
        <v>2.5899999999999999E-2</v>
      </c>
      <c r="G149">
        <v>0</v>
      </c>
      <c r="H149">
        <v>11</v>
      </c>
      <c r="I149">
        <v>122</v>
      </c>
      <c r="J149">
        <v>1</v>
      </c>
      <c r="K149">
        <v>5.1865490597817171E-2</v>
      </c>
      <c r="L149">
        <v>19.280642841197501</v>
      </c>
      <c r="M149">
        <v>23.5</v>
      </c>
      <c r="N149">
        <v>119.5</v>
      </c>
      <c r="O149">
        <v>1</v>
      </c>
      <c r="P149">
        <v>19.280642841197501</v>
      </c>
      <c r="S149" s="290">
        <v>40344</v>
      </c>
      <c r="T149">
        <v>2360</v>
      </c>
      <c r="U149">
        <v>12.5</v>
      </c>
      <c r="V149">
        <v>117</v>
      </c>
      <c r="W149">
        <v>7</v>
      </c>
      <c r="AA149">
        <v>11</v>
      </c>
      <c r="AB149">
        <v>122</v>
      </c>
      <c r="AC149">
        <v>31</v>
      </c>
      <c r="AG149">
        <v>23.5</v>
      </c>
      <c r="AH149">
        <v>38</v>
      </c>
    </row>
    <row r="150" spans="1:34" x14ac:dyDescent="0.45">
      <c r="A150" s="290">
        <v>40345</v>
      </c>
      <c r="B150">
        <v>2300</v>
      </c>
      <c r="C150">
        <v>11.25</v>
      </c>
      <c r="D150">
        <v>136</v>
      </c>
      <c r="E150">
        <v>0</v>
      </c>
      <c r="F150">
        <v>2.5899999999999999E-2</v>
      </c>
      <c r="G150">
        <v>0</v>
      </c>
      <c r="H150">
        <v>12.75</v>
      </c>
      <c r="I150">
        <v>132</v>
      </c>
      <c r="J150">
        <v>4</v>
      </c>
      <c r="K150">
        <v>5.1056862220201366E-2</v>
      </c>
      <c r="L150">
        <v>78.344023233322474</v>
      </c>
      <c r="M150">
        <v>24</v>
      </c>
      <c r="N150">
        <v>134</v>
      </c>
      <c r="O150">
        <v>4</v>
      </c>
      <c r="P150">
        <v>78.344023233322474</v>
      </c>
      <c r="S150" s="290">
        <v>40345</v>
      </c>
      <c r="T150">
        <v>2300</v>
      </c>
      <c r="U150">
        <v>11.25</v>
      </c>
      <c r="V150">
        <v>136</v>
      </c>
      <c r="W150">
        <v>12</v>
      </c>
      <c r="AA150">
        <v>12.75</v>
      </c>
      <c r="AB150">
        <v>132</v>
      </c>
      <c r="AC150">
        <v>86</v>
      </c>
      <c r="AG150">
        <v>24</v>
      </c>
      <c r="AH150">
        <v>98</v>
      </c>
    </row>
    <row r="151" spans="1:34" x14ac:dyDescent="0.45">
      <c r="A151" s="290">
        <v>40346</v>
      </c>
      <c r="B151">
        <v>2070</v>
      </c>
      <c r="C151">
        <v>11.25</v>
      </c>
      <c r="D151">
        <v>139</v>
      </c>
      <c r="E151">
        <v>0</v>
      </c>
      <c r="F151">
        <v>2.5899999999999999E-2</v>
      </c>
      <c r="G151">
        <v>0</v>
      </c>
      <c r="H151">
        <v>12</v>
      </c>
      <c r="I151">
        <v>156</v>
      </c>
      <c r="J151">
        <v>2</v>
      </c>
      <c r="K151">
        <v>4.7748542028545587E-2</v>
      </c>
      <c r="L151">
        <v>41.886095680247927</v>
      </c>
      <c r="M151">
        <v>23.25</v>
      </c>
      <c r="N151">
        <v>147.5</v>
      </c>
      <c r="O151">
        <v>2</v>
      </c>
      <c r="P151">
        <v>41.886095680247927</v>
      </c>
      <c r="S151" s="290">
        <v>40346</v>
      </c>
      <c r="T151">
        <v>2070</v>
      </c>
      <c r="U151">
        <v>11.25</v>
      </c>
      <c r="V151">
        <v>139</v>
      </c>
      <c r="W151">
        <v>3</v>
      </c>
      <c r="AA151">
        <v>12</v>
      </c>
      <c r="AB151">
        <v>156</v>
      </c>
      <c r="AC151">
        <v>40</v>
      </c>
      <c r="AG151">
        <v>23.25</v>
      </c>
      <c r="AH151">
        <v>43</v>
      </c>
    </row>
    <row r="152" spans="1:34" x14ac:dyDescent="0.45">
      <c r="A152" s="290">
        <v>40347</v>
      </c>
      <c r="B152">
        <v>1850</v>
      </c>
      <c r="C152">
        <v>11.25</v>
      </c>
      <c r="D152">
        <v>154</v>
      </c>
      <c r="E152">
        <v>0</v>
      </c>
      <c r="F152">
        <v>2.5899999999999999E-2</v>
      </c>
      <c r="G152">
        <v>0</v>
      </c>
      <c r="H152">
        <v>12</v>
      </c>
      <c r="I152">
        <v>156</v>
      </c>
      <c r="J152">
        <v>4</v>
      </c>
      <c r="K152">
        <v>4.4220344827472391E-2</v>
      </c>
      <c r="L152">
        <v>90.456101498217052</v>
      </c>
      <c r="M152">
        <v>23.25</v>
      </c>
      <c r="N152">
        <v>155</v>
      </c>
      <c r="O152">
        <v>4</v>
      </c>
      <c r="P152">
        <v>90.456101498217052</v>
      </c>
      <c r="S152" s="290">
        <v>40347</v>
      </c>
      <c r="T152">
        <v>1850</v>
      </c>
      <c r="U152">
        <v>11.25</v>
      </c>
      <c r="V152">
        <v>154</v>
      </c>
      <c r="W152">
        <v>3</v>
      </c>
      <c r="AA152">
        <v>12</v>
      </c>
      <c r="AB152">
        <v>156</v>
      </c>
      <c r="AC152">
        <v>55</v>
      </c>
      <c r="AG152">
        <v>23.25</v>
      </c>
      <c r="AH152">
        <v>58</v>
      </c>
    </row>
    <row r="153" spans="1:34" x14ac:dyDescent="0.45">
      <c r="A153" s="290">
        <v>40348</v>
      </c>
      <c r="B153">
        <v>1880</v>
      </c>
      <c r="C153">
        <v>10.75</v>
      </c>
      <c r="D153">
        <v>164</v>
      </c>
      <c r="E153">
        <v>0</v>
      </c>
      <c r="F153">
        <v>2.5899999999999999E-2</v>
      </c>
      <c r="G153">
        <v>0</v>
      </c>
      <c r="H153">
        <v>13.25</v>
      </c>
      <c r="I153">
        <v>125</v>
      </c>
      <c r="J153">
        <v>10</v>
      </c>
      <c r="K153">
        <v>4.4725449552873414E-2</v>
      </c>
      <c r="L153">
        <v>223.58634960568091</v>
      </c>
      <c r="M153">
        <v>24</v>
      </c>
      <c r="N153">
        <v>144.5</v>
      </c>
      <c r="O153">
        <v>10</v>
      </c>
      <c r="P153">
        <v>223.58634960568091</v>
      </c>
      <c r="S153" s="290">
        <v>40348</v>
      </c>
      <c r="T153">
        <v>1880</v>
      </c>
      <c r="U153">
        <v>10.75</v>
      </c>
      <c r="V153">
        <v>164</v>
      </c>
      <c r="W153">
        <v>3</v>
      </c>
      <c r="AA153">
        <v>13.25</v>
      </c>
      <c r="AB153">
        <v>125</v>
      </c>
      <c r="AC153">
        <v>99</v>
      </c>
      <c r="AG153">
        <v>24</v>
      </c>
      <c r="AH153">
        <v>102</v>
      </c>
    </row>
    <row r="154" spans="1:34" x14ac:dyDescent="0.45">
      <c r="A154" s="290">
        <v>40349</v>
      </c>
      <c r="B154">
        <v>2060</v>
      </c>
      <c r="C154">
        <v>11</v>
      </c>
      <c r="D154">
        <v>152</v>
      </c>
      <c r="E154">
        <v>1</v>
      </c>
      <c r="F154">
        <v>2.5899999999999999E-2</v>
      </c>
      <c r="G154">
        <v>38.610038610038607</v>
      </c>
      <c r="H154">
        <v>12.25</v>
      </c>
      <c r="I154">
        <v>113</v>
      </c>
      <c r="J154">
        <v>8</v>
      </c>
      <c r="K154">
        <v>4.7596483620005875E-2</v>
      </c>
      <c r="L154">
        <v>168.07964352722519</v>
      </c>
      <c r="M154">
        <v>23.25</v>
      </c>
      <c r="N154">
        <v>132.5</v>
      </c>
      <c r="O154">
        <v>9</v>
      </c>
      <c r="P154">
        <v>206.68968213726379</v>
      </c>
      <c r="S154" s="290">
        <v>40349</v>
      </c>
      <c r="T154">
        <v>2060</v>
      </c>
      <c r="U154">
        <v>11</v>
      </c>
      <c r="V154">
        <v>152</v>
      </c>
      <c r="W154">
        <v>4</v>
      </c>
      <c r="AA154">
        <v>12.25</v>
      </c>
      <c r="AB154">
        <v>113</v>
      </c>
      <c r="AC154">
        <v>124</v>
      </c>
      <c r="AG154">
        <v>23.25</v>
      </c>
      <c r="AH154">
        <v>128</v>
      </c>
    </row>
    <row r="155" spans="1:34" x14ac:dyDescent="0.45">
      <c r="A155" s="290">
        <v>40350</v>
      </c>
      <c r="B155">
        <v>2160</v>
      </c>
      <c r="C155">
        <v>10.25</v>
      </c>
      <c r="D155">
        <v>132</v>
      </c>
      <c r="E155">
        <v>0</v>
      </c>
      <c r="F155">
        <v>2.5899999999999999E-2</v>
      </c>
      <c r="G155">
        <v>0</v>
      </c>
      <c r="H155">
        <v>13.5</v>
      </c>
      <c r="I155">
        <v>131</v>
      </c>
      <c r="J155">
        <v>7</v>
      </c>
      <c r="K155">
        <v>4.908491392129577E-2</v>
      </c>
      <c r="L155">
        <v>142.61000867240006</v>
      </c>
      <c r="M155">
        <v>23.75</v>
      </c>
      <c r="N155">
        <v>131.5</v>
      </c>
      <c r="O155">
        <v>7</v>
      </c>
      <c r="P155">
        <v>142.61000867240006</v>
      </c>
      <c r="S155" s="290">
        <v>40350</v>
      </c>
      <c r="T155">
        <v>2160</v>
      </c>
      <c r="U155">
        <v>10.25</v>
      </c>
      <c r="V155">
        <v>132</v>
      </c>
      <c r="W155">
        <v>14</v>
      </c>
      <c r="AA155">
        <v>13.5</v>
      </c>
      <c r="AB155">
        <v>131</v>
      </c>
      <c r="AC155">
        <v>77</v>
      </c>
      <c r="AG155">
        <v>23.75</v>
      </c>
      <c r="AH155">
        <v>91</v>
      </c>
    </row>
    <row r="156" spans="1:34" x14ac:dyDescent="0.45">
      <c r="A156" s="290">
        <v>40351</v>
      </c>
      <c r="B156">
        <v>2090</v>
      </c>
      <c r="C156">
        <v>12</v>
      </c>
      <c r="D156">
        <v>140</v>
      </c>
      <c r="E156">
        <v>0</v>
      </c>
      <c r="F156">
        <v>2.5899999999999999E-2</v>
      </c>
      <c r="G156">
        <v>0</v>
      </c>
      <c r="H156">
        <v>11.75</v>
      </c>
      <c r="I156">
        <v>131</v>
      </c>
      <c r="J156">
        <v>2</v>
      </c>
      <c r="K156">
        <v>4.8050467431708072E-2</v>
      </c>
      <c r="L156">
        <v>41.622904144325098</v>
      </c>
      <c r="M156">
        <v>23.75</v>
      </c>
      <c r="N156">
        <v>135.5</v>
      </c>
      <c r="O156">
        <v>2</v>
      </c>
      <c r="P156">
        <v>41.622904144325098</v>
      </c>
      <c r="S156" s="290">
        <v>40351</v>
      </c>
      <c r="T156">
        <v>2090</v>
      </c>
      <c r="U156">
        <v>12</v>
      </c>
      <c r="V156">
        <v>140</v>
      </c>
      <c r="W156">
        <v>6</v>
      </c>
      <c r="AA156">
        <v>11.75</v>
      </c>
      <c r="AB156">
        <v>131</v>
      </c>
      <c r="AC156">
        <v>42</v>
      </c>
      <c r="AG156">
        <v>23.75</v>
      </c>
      <c r="AH156">
        <v>48</v>
      </c>
    </row>
    <row r="157" spans="1:34" x14ac:dyDescent="0.45">
      <c r="A157" s="290">
        <v>40352</v>
      </c>
      <c r="B157">
        <v>2000</v>
      </c>
      <c r="C157" t="s">
        <v>14</v>
      </c>
      <c r="D157" t="s">
        <v>14</v>
      </c>
      <c r="E157">
        <v>1</v>
      </c>
      <c r="F157">
        <v>2.5899999999999999E-2</v>
      </c>
      <c r="G157">
        <v>38.610038610038607</v>
      </c>
      <c r="H157" t="s">
        <v>14</v>
      </c>
      <c r="I157" t="s">
        <v>14</v>
      </c>
      <c r="J157">
        <v>1</v>
      </c>
      <c r="K157">
        <v>4.6668337229621354E-2</v>
      </c>
      <c r="L157">
        <v>21.427804360796454</v>
      </c>
      <c r="M157">
        <v>23.25</v>
      </c>
      <c r="N157" t="e">
        <v>#DIV/0!</v>
      </c>
      <c r="O157">
        <v>2</v>
      </c>
      <c r="P157">
        <v>60.037842970835058</v>
      </c>
      <c r="S157" s="290">
        <v>40352</v>
      </c>
      <c r="T157">
        <v>2000</v>
      </c>
      <c r="U157" t="s">
        <v>14</v>
      </c>
      <c r="V157" t="s">
        <v>14</v>
      </c>
      <c r="W157" t="s">
        <v>14</v>
      </c>
      <c r="AA157" t="s">
        <v>14</v>
      </c>
      <c r="AB157" t="s">
        <v>14</v>
      </c>
      <c r="AC157" t="s">
        <v>14</v>
      </c>
      <c r="AG157">
        <v>23.25</v>
      </c>
      <c r="AH157">
        <v>115</v>
      </c>
    </row>
    <row r="158" spans="1:34" x14ac:dyDescent="0.45">
      <c r="A158" s="290">
        <v>40353</v>
      </c>
      <c r="B158">
        <v>2030</v>
      </c>
      <c r="C158">
        <v>10.5</v>
      </c>
      <c r="D158">
        <v>105</v>
      </c>
      <c r="E158">
        <v>2</v>
      </c>
      <c r="F158">
        <v>2.5899999999999999E-2</v>
      </c>
      <c r="G158">
        <v>77.220077220077215</v>
      </c>
      <c r="H158">
        <v>13</v>
      </c>
      <c r="I158">
        <v>100</v>
      </c>
      <c r="J158">
        <v>8</v>
      </c>
      <c r="K158">
        <v>4.7135839661925139E-2</v>
      </c>
      <c r="L158">
        <v>169.72223381144414</v>
      </c>
      <c r="M158">
        <v>23.5</v>
      </c>
      <c r="N158">
        <v>102.5</v>
      </c>
      <c r="O158">
        <v>10</v>
      </c>
      <c r="P158">
        <v>246.94231103152134</v>
      </c>
      <c r="S158" s="290">
        <v>40353</v>
      </c>
      <c r="T158">
        <v>2030</v>
      </c>
      <c r="U158">
        <v>10.5</v>
      </c>
      <c r="V158">
        <v>105</v>
      </c>
      <c r="W158">
        <v>17</v>
      </c>
      <c r="AA158">
        <v>13</v>
      </c>
      <c r="AB158">
        <v>100</v>
      </c>
      <c r="AC158">
        <v>64</v>
      </c>
      <c r="AG158">
        <v>23.5</v>
      </c>
      <c r="AH158">
        <v>81</v>
      </c>
    </row>
    <row r="159" spans="1:34" x14ac:dyDescent="0.45">
      <c r="A159" s="290">
        <v>40354</v>
      </c>
      <c r="B159">
        <v>1960</v>
      </c>
      <c r="C159">
        <v>10</v>
      </c>
      <c r="D159">
        <v>92</v>
      </c>
      <c r="E159">
        <v>0</v>
      </c>
      <c r="F159">
        <v>2.5899999999999999E-2</v>
      </c>
      <c r="G159">
        <v>0</v>
      </c>
      <c r="H159">
        <v>14.5</v>
      </c>
      <c r="I159">
        <v>89</v>
      </c>
      <c r="J159">
        <v>4</v>
      </c>
      <c r="K159">
        <v>4.6033972219851255E-2</v>
      </c>
      <c r="L159">
        <v>86.892349434817575</v>
      </c>
      <c r="M159">
        <v>24.5</v>
      </c>
      <c r="N159">
        <v>90.5</v>
      </c>
      <c r="O159">
        <v>4</v>
      </c>
      <c r="P159">
        <v>86.892349434817575</v>
      </c>
      <c r="S159" s="290">
        <v>40354</v>
      </c>
      <c r="T159">
        <v>1960</v>
      </c>
      <c r="U159">
        <v>10</v>
      </c>
      <c r="V159">
        <v>92</v>
      </c>
      <c r="W159">
        <v>9</v>
      </c>
      <c r="AA159">
        <v>14.5</v>
      </c>
      <c r="AB159">
        <v>89</v>
      </c>
      <c r="AC159">
        <v>28</v>
      </c>
      <c r="AG159">
        <v>24.5</v>
      </c>
      <c r="AH159">
        <v>37</v>
      </c>
    </row>
    <row r="160" spans="1:34" x14ac:dyDescent="0.45">
      <c r="A160" s="290">
        <v>40355</v>
      </c>
      <c r="B160">
        <v>1860</v>
      </c>
      <c r="C160">
        <v>10.25</v>
      </c>
      <c r="D160">
        <v>91</v>
      </c>
      <c r="E160">
        <v>0</v>
      </c>
      <c r="F160">
        <v>2.5899999999999999E-2</v>
      </c>
      <c r="G160">
        <v>0</v>
      </c>
      <c r="H160">
        <v>13.5</v>
      </c>
      <c r="I160">
        <v>95</v>
      </c>
      <c r="J160">
        <v>1</v>
      </c>
      <c r="K160">
        <v>4.4389617474607512E-2</v>
      </c>
      <c r="L160">
        <v>22.527790435951303</v>
      </c>
      <c r="M160">
        <v>23.75</v>
      </c>
      <c r="N160">
        <v>93</v>
      </c>
      <c r="O160">
        <v>1</v>
      </c>
      <c r="P160">
        <v>22.527790435951303</v>
      </c>
      <c r="S160" s="290">
        <v>40355</v>
      </c>
      <c r="T160">
        <v>1860</v>
      </c>
      <c r="U160">
        <v>10.25</v>
      </c>
      <c r="V160">
        <v>91</v>
      </c>
      <c r="W160">
        <v>0</v>
      </c>
      <c r="AA160">
        <v>13.5</v>
      </c>
      <c r="AB160">
        <v>95</v>
      </c>
      <c r="AC160">
        <v>25</v>
      </c>
      <c r="AG160">
        <v>23.75</v>
      </c>
      <c r="AH160">
        <v>25</v>
      </c>
    </row>
    <row r="161" spans="1:34" x14ac:dyDescent="0.45">
      <c r="A161" s="290">
        <v>40356</v>
      </c>
      <c r="B161">
        <v>1720</v>
      </c>
      <c r="C161" t="s">
        <v>14</v>
      </c>
      <c r="D161" t="s">
        <v>14</v>
      </c>
      <c r="E161">
        <v>1</v>
      </c>
      <c r="F161">
        <v>2.5899999999999999E-2</v>
      </c>
      <c r="G161">
        <v>38.610038610038607</v>
      </c>
      <c r="H161" t="s">
        <v>14</v>
      </c>
      <c r="I161">
        <v>94</v>
      </c>
      <c r="J161">
        <v>2</v>
      </c>
      <c r="K161">
        <v>4.1932498491955433E-2</v>
      </c>
      <c r="L161">
        <v>47.695703140219301</v>
      </c>
      <c r="M161">
        <v>22.5</v>
      </c>
      <c r="N161">
        <v>94</v>
      </c>
      <c r="O161">
        <v>3</v>
      </c>
      <c r="P161">
        <v>86.305741750257909</v>
      </c>
      <c r="S161" s="290">
        <v>40356</v>
      </c>
      <c r="T161">
        <v>1720</v>
      </c>
      <c r="U161" t="s">
        <v>14</v>
      </c>
      <c r="V161" t="s">
        <v>14</v>
      </c>
      <c r="W161" t="s">
        <v>14</v>
      </c>
      <c r="AA161" t="s">
        <v>14</v>
      </c>
      <c r="AB161">
        <v>94</v>
      </c>
      <c r="AC161" t="s">
        <v>14</v>
      </c>
      <c r="AG161">
        <v>22.5</v>
      </c>
      <c r="AH161">
        <v>35</v>
      </c>
    </row>
    <row r="162" spans="1:34" x14ac:dyDescent="0.45">
      <c r="A162" s="290">
        <v>40357</v>
      </c>
      <c r="B162">
        <v>1680</v>
      </c>
      <c r="C162">
        <v>11.5</v>
      </c>
      <c r="D162">
        <v>74</v>
      </c>
      <c r="E162">
        <v>0</v>
      </c>
      <c r="F162">
        <v>2.5899999999999999E-2</v>
      </c>
      <c r="G162">
        <v>0</v>
      </c>
      <c r="H162">
        <v>12.25</v>
      </c>
      <c r="I162">
        <v>87</v>
      </c>
      <c r="J162">
        <v>3</v>
      </c>
      <c r="K162">
        <v>4.1193640873275345E-2</v>
      </c>
      <c r="L162">
        <v>72.826774628369165</v>
      </c>
      <c r="M162">
        <v>23.75</v>
      </c>
      <c r="N162">
        <v>80.5</v>
      </c>
      <c r="O162">
        <v>3</v>
      </c>
      <c r="P162">
        <v>72.826774628369165</v>
      </c>
      <c r="S162" s="290">
        <v>40357</v>
      </c>
      <c r="T162">
        <v>1680</v>
      </c>
      <c r="U162">
        <v>11.5</v>
      </c>
      <c r="V162">
        <v>74</v>
      </c>
      <c r="W162">
        <v>1</v>
      </c>
      <c r="AA162">
        <v>12.25</v>
      </c>
      <c r="AB162">
        <v>87</v>
      </c>
      <c r="AC162">
        <v>17</v>
      </c>
      <c r="AG162">
        <v>23.75</v>
      </c>
      <c r="AH162">
        <v>18</v>
      </c>
    </row>
    <row r="163" spans="1:34" x14ac:dyDescent="0.45">
      <c r="A163" s="290">
        <v>40358</v>
      </c>
      <c r="B163">
        <v>1720</v>
      </c>
      <c r="C163" t="s">
        <v>14</v>
      </c>
      <c r="D163" t="s">
        <v>14</v>
      </c>
      <c r="E163" t="s">
        <v>14</v>
      </c>
      <c r="F163">
        <v>2.5899999999999999E-2</v>
      </c>
      <c r="G163">
        <v>0</v>
      </c>
      <c r="H163" t="s">
        <v>14</v>
      </c>
      <c r="I163">
        <v>79</v>
      </c>
      <c r="J163">
        <v>1</v>
      </c>
      <c r="K163">
        <v>4.1932498491955433E-2</v>
      </c>
      <c r="L163">
        <v>23.847851570109651</v>
      </c>
      <c r="M163">
        <v>25.5</v>
      </c>
      <c r="N163">
        <v>79</v>
      </c>
      <c r="O163">
        <v>1</v>
      </c>
      <c r="P163">
        <v>23.847851570109651</v>
      </c>
      <c r="S163" s="290">
        <v>40358</v>
      </c>
      <c r="T163">
        <v>1720</v>
      </c>
      <c r="U163" t="s">
        <v>14</v>
      </c>
      <c r="V163" t="s">
        <v>14</v>
      </c>
      <c r="W163" t="s">
        <v>14</v>
      </c>
      <c r="AA163" t="s">
        <v>14</v>
      </c>
      <c r="AB163">
        <v>79</v>
      </c>
      <c r="AC163" t="s">
        <v>14</v>
      </c>
      <c r="AG163" t="e">
        <v>#VALUE!</v>
      </c>
      <c r="AH163">
        <v>51</v>
      </c>
    </row>
    <row r="164" spans="1:34" x14ac:dyDescent="0.45">
      <c r="A164" s="290">
        <v>40359</v>
      </c>
      <c r="B164">
        <v>1450</v>
      </c>
      <c r="C164">
        <v>10.75</v>
      </c>
      <c r="D164">
        <v>88</v>
      </c>
      <c r="E164">
        <v>0</v>
      </c>
      <c r="F164">
        <v>2.5899999999999999E-2</v>
      </c>
      <c r="G164">
        <v>0</v>
      </c>
      <c r="H164">
        <v>11</v>
      </c>
      <c r="I164">
        <v>83</v>
      </c>
      <c r="J164">
        <v>1</v>
      </c>
      <c r="K164">
        <v>3.6570611432019035E-2</v>
      </c>
      <c r="L164">
        <v>27.344360972987726</v>
      </c>
      <c r="M164">
        <v>21.75</v>
      </c>
      <c r="N164">
        <v>85.5</v>
      </c>
      <c r="O164">
        <v>1</v>
      </c>
      <c r="P164">
        <v>27.344360972987726</v>
      </c>
      <c r="S164" s="290">
        <v>40359</v>
      </c>
      <c r="T164">
        <v>1450</v>
      </c>
      <c r="U164">
        <v>10.75</v>
      </c>
      <c r="V164">
        <v>88</v>
      </c>
      <c r="W164">
        <v>0</v>
      </c>
      <c r="AA164">
        <v>11</v>
      </c>
      <c r="AB164">
        <v>83</v>
      </c>
      <c r="AC164">
        <v>5</v>
      </c>
      <c r="AG164">
        <v>21.75</v>
      </c>
      <c r="AH164">
        <v>5</v>
      </c>
    </row>
    <row r="165" spans="1:34" x14ac:dyDescent="0.45">
      <c r="A165" s="290">
        <v>40360</v>
      </c>
      <c r="B165">
        <v>1300</v>
      </c>
      <c r="C165">
        <v>5.5</v>
      </c>
      <c r="D165">
        <v>98</v>
      </c>
      <c r="E165">
        <v>0</v>
      </c>
      <c r="F165">
        <v>2.5899999999999999E-2</v>
      </c>
      <c r="G165">
        <v>0</v>
      </c>
      <c r="H165">
        <v>18</v>
      </c>
      <c r="I165">
        <v>119</v>
      </c>
      <c r="J165">
        <v>0</v>
      </c>
      <c r="K165">
        <v>3.3141753664318291E-2</v>
      </c>
      <c r="L165">
        <v>0</v>
      </c>
      <c r="M165">
        <v>23.5</v>
      </c>
      <c r="N165">
        <v>108.5</v>
      </c>
      <c r="O165">
        <v>0</v>
      </c>
      <c r="P165">
        <v>0</v>
      </c>
      <c r="S165" s="290">
        <v>40360</v>
      </c>
      <c r="T165">
        <v>1300</v>
      </c>
      <c r="U165">
        <v>5.5</v>
      </c>
      <c r="V165">
        <v>98</v>
      </c>
      <c r="W165">
        <v>0</v>
      </c>
      <c r="AA165">
        <v>18</v>
      </c>
      <c r="AB165">
        <v>119</v>
      </c>
      <c r="AC165">
        <v>1</v>
      </c>
      <c r="AG165">
        <v>23.5</v>
      </c>
      <c r="AH165">
        <v>1</v>
      </c>
    </row>
    <row r="166" spans="1:34" x14ac:dyDescent="0.45">
      <c r="A166" s="290">
        <v>40361</v>
      </c>
      <c r="B166">
        <v>1310</v>
      </c>
      <c r="C166" t="s">
        <v>14</v>
      </c>
      <c r="D166" t="s">
        <v>14</v>
      </c>
      <c r="E166" t="s">
        <v>14</v>
      </c>
      <c r="F166">
        <v>2.5899999999999999E-2</v>
      </c>
      <c r="G166">
        <v>0</v>
      </c>
      <c r="H166" t="s">
        <v>14</v>
      </c>
      <c r="I166" t="s">
        <v>14</v>
      </c>
      <c r="J166" t="s">
        <v>14</v>
      </c>
      <c r="K166">
        <v>3.3382367868529161E-2</v>
      </c>
      <c r="L166">
        <v>0</v>
      </c>
      <c r="M166">
        <v>25</v>
      </c>
      <c r="N166" t="e">
        <v>#DIV/0!</v>
      </c>
      <c r="O166">
        <v>0</v>
      </c>
      <c r="P166">
        <v>0</v>
      </c>
      <c r="S166" s="290">
        <v>40361</v>
      </c>
      <c r="T166">
        <v>1310</v>
      </c>
      <c r="U166" t="s">
        <v>14</v>
      </c>
      <c r="V166" t="s">
        <v>14</v>
      </c>
      <c r="W166" t="s">
        <v>14</v>
      </c>
      <c r="AA166" t="s">
        <v>14</v>
      </c>
      <c r="AB166" t="s">
        <v>14</v>
      </c>
      <c r="AC166" t="s">
        <v>14</v>
      </c>
      <c r="AG166" t="e">
        <v>#VALUE!</v>
      </c>
      <c r="AH166">
        <v>3</v>
      </c>
    </row>
    <row r="167" spans="1:34" x14ac:dyDescent="0.45">
      <c r="A167" s="290">
        <v>40362</v>
      </c>
      <c r="B167">
        <v>1380</v>
      </c>
      <c r="C167">
        <v>7.25</v>
      </c>
      <c r="D167">
        <v>138</v>
      </c>
      <c r="E167">
        <v>0</v>
      </c>
      <c r="F167">
        <v>2.5899999999999999E-2</v>
      </c>
      <c r="G167">
        <v>0</v>
      </c>
      <c r="H167">
        <v>14.75</v>
      </c>
      <c r="I167">
        <v>150</v>
      </c>
      <c r="J167">
        <v>0</v>
      </c>
      <c r="K167">
        <v>3.5016937633949224E-2</v>
      </c>
      <c r="L167">
        <v>0</v>
      </c>
      <c r="M167">
        <v>22</v>
      </c>
      <c r="N167">
        <v>144</v>
      </c>
      <c r="O167">
        <v>0</v>
      </c>
      <c r="P167">
        <v>0</v>
      </c>
      <c r="S167" s="290">
        <v>40362</v>
      </c>
      <c r="T167">
        <v>1380</v>
      </c>
      <c r="U167">
        <v>7.25</v>
      </c>
      <c r="V167">
        <v>138</v>
      </c>
      <c r="W167">
        <v>0</v>
      </c>
      <c r="AA167">
        <v>14.75</v>
      </c>
      <c r="AB167">
        <v>150</v>
      </c>
      <c r="AC167">
        <v>3</v>
      </c>
      <c r="AG167">
        <v>22</v>
      </c>
      <c r="AH167">
        <v>3</v>
      </c>
    </row>
    <row r="168" spans="1:34" x14ac:dyDescent="0.45">
      <c r="A168" s="290">
        <v>40363</v>
      </c>
      <c r="B168">
        <v>1190</v>
      </c>
      <c r="C168" t="s">
        <v>14</v>
      </c>
      <c r="D168" t="s">
        <v>14</v>
      </c>
      <c r="E168" t="s">
        <v>14</v>
      </c>
      <c r="F168">
        <v>2.5899999999999999E-2</v>
      </c>
      <c r="G168">
        <v>0</v>
      </c>
      <c r="H168" t="s">
        <v>14</v>
      </c>
      <c r="I168" t="s">
        <v>14</v>
      </c>
      <c r="J168" t="s">
        <v>14</v>
      </c>
      <c r="K168">
        <v>3.0365649603715017E-2</v>
      </c>
      <c r="L168">
        <v>0</v>
      </c>
      <c r="M168">
        <v>23.75</v>
      </c>
      <c r="N168" t="e">
        <v>#DIV/0!</v>
      </c>
      <c r="O168">
        <v>0</v>
      </c>
      <c r="P168">
        <v>0</v>
      </c>
      <c r="S168" s="290">
        <v>40363</v>
      </c>
      <c r="T168">
        <v>1190</v>
      </c>
      <c r="U168" t="s">
        <v>14</v>
      </c>
      <c r="V168" t="s">
        <v>14</v>
      </c>
      <c r="W168" t="s">
        <v>14</v>
      </c>
      <c r="AA168" t="s">
        <v>14</v>
      </c>
      <c r="AB168" t="s">
        <v>14</v>
      </c>
      <c r="AC168" t="s">
        <v>14</v>
      </c>
      <c r="AG168" t="e">
        <v>#VALUE!</v>
      </c>
      <c r="AH168">
        <v>2</v>
      </c>
    </row>
    <row r="169" spans="1:34" x14ac:dyDescent="0.45">
      <c r="A169" s="290">
        <v>40364</v>
      </c>
      <c r="B169">
        <v>1200</v>
      </c>
      <c r="C169">
        <v>10.25</v>
      </c>
      <c r="D169">
        <v>145</v>
      </c>
      <c r="E169">
        <v>0</v>
      </c>
      <c r="F169">
        <v>2.5899999999999999E-2</v>
      </c>
      <c r="G169">
        <v>0</v>
      </c>
      <c r="H169">
        <v>12.25</v>
      </c>
      <c r="I169">
        <v>156</v>
      </c>
      <c r="J169">
        <v>0</v>
      </c>
      <c r="K169">
        <v>3.0628412643369268E-2</v>
      </c>
      <c r="L169">
        <v>0</v>
      </c>
      <c r="M169">
        <v>22.5</v>
      </c>
      <c r="N169">
        <v>150.5</v>
      </c>
      <c r="O169">
        <v>0</v>
      </c>
      <c r="P169">
        <v>0</v>
      </c>
      <c r="S169" s="290">
        <v>40364</v>
      </c>
      <c r="T169">
        <v>1200</v>
      </c>
      <c r="U169">
        <v>10.25</v>
      </c>
      <c r="V169">
        <v>145</v>
      </c>
      <c r="W169">
        <v>0</v>
      </c>
      <c r="AA169">
        <v>12.25</v>
      </c>
      <c r="AB169">
        <v>156</v>
      </c>
      <c r="AC169">
        <v>1</v>
      </c>
      <c r="AG169">
        <v>22.5</v>
      </c>
      <c r="AH169">
        <v>1</v>
      </c>
    </row>
    <row r="170" spans="1:34" x14ac:dyDescent="0.45">
      <c r="A170" s="290">
        <v>40365</v>
      </c>
      <c r="B170">
        <v>1150</v>
      </c>
      <c r="C170" t="s">
        <v>14</v>
      </c>
      <c r="D170" t="s">
        <v>14</v>
      </c>
      <c r="E170" t="s">
        <v>14</v>
      </c>
      <c r="F170">
        <v>2.5899999999999999E-2</v>
      </c>
      <c r="G170">
        <v>0</v>
      </c>
      <c r="H170" t="s">
        <v>14</v>
      </c>
      <c r="I170">
        <v>108</v>
      </c>
      <c r="J170">
        <v>0</v>
      </c>
      <c r="K170">
        <v>2.9292040750619086E-2</v>
      </c>
      <c r="L170">
        <v>0</v>
      </c>
      <c r="M170">
        <v>24</v>
      </c>
      <c r="N170">
        <v>108</v>
      </c>
      <c r="O170">
        <v>0</v>
      </c>
      <c r="P170">
        <v>0</v>
      </c>
      <c r="S170" s="290">
        <v>40365</v>
      </c>
      <c r="T170">
        <v>1150</v>
      </c>
      <c r="U170" t="s">
        <v>14</v>
      </c>
      <c r="V170" t="s">
        <v>14</v>
      </c>
      <c r="W170" t="s">
        <v>14</v>
      </c>
      <c r="AA170" t="s">
        <v>14</v>
      </c>
      <c r="AB170">
        <v>108</v>
      </c>
      <c r="AC170" t="s">
        <v>14</v>
      </c>
      <c r="AG170">
        <v>24</v>
      </c>
      <c r="AH170">
        <v>3</v>
      </c>
    </row>
    <row r="171" spans="1:34" x14ac:dyDescent="0.45">
      <c r="A171" s="290">
        <v>40366</v>
      </c>
      <c r="B171">
        <v>1210</v>
      </c>
      <c r="C171">
        <v>12.25</v>
      </c>
      <c r="D171">
        <v>86</v>
      </c>
      <c r="E171">
        <v>0</v>
      </c>
      <c r="F171">
        <v>2.5899999999999999E-2</v>
      </c>
      <c r="G171">
        <v>0</v>
      </c>
      <c r="H171">
        <v>10.75</v>
      </c>
      <c r="I171">
        <v>66</v>
      </c>
      <c r="J171">
        <v>1</v>
      </c>
      <c r="K171">
        <v>3.0888995051750662E-2</v>
      </c>
      <c r="L171">
        <v>32.373989452380194</v>
      </c>
      <c r="M171">
        <v>23</v>
      </c>
      <c r="N171">
        <v>76</v>
      </c>
      <c r="O171">
        <v>1</v>
      </c>
      <c r="P171">
        <v>32.373989452380194</v>
      </c>
      <c r="S171" s="290">
        <v>40366</v>
      </c>
      <c r="T171">
        <v>1210</v>
      </c>
      <c r="U171">
        <v>12.25</v>
      </c>
      <c r="V171">
        <v>86</v>
      </c>
      <c r="W171">
        <v>0</v>
      </c>
      <c r="AA171">
        <v>10.75</v>
      </c>
      <c r="AB171">
        <v>66</v>
      </c>
      <c r="AC171">
        <v>6</v>
      </c>
      <c r="AG171">
        <v>23</v>
      </c>
      <c r="AH171">
        <v>6</v>
      </c>
    </row>
    <row r="172" spans="1:34" x14ac:dyDescent="0.45">
      <c r="A172" s="290">
        <v>40367</v>
      </c>
      <c r="B172">
        <v>1360</v>
      </c>
      <c r="C172" t="s">
        <v>14</v>
      </c>
      <c r="D172" t="s">
        <v>14</v>
      </c>
      <c r="E172">
        <v>1</v>
      </c>
      <c r="F172">
        <v>2.5899999999999999E-2</v>
      </c>
      <c r="G172">
        <v>38.610038610038607</v>
      </c>
      <c r="H172" t="s">
        <v>14</v>
      </c>
      <c r="I172">
        <v>36</v>
      </c>
      <c r="J172">
        <v>1</v>
      </c>
      <c r="K172">
        <v>3.4558535332125023E-2</v>
      </c>
      <c r="L172">
        <v>28.936411522927511</v>
      </c>
      <c r="M172">
        <v>24.5</v>
      </c>
      <c r="N172">
        <v>36</v>
      </c>
      <c r="O172">
        <v>2</v>
      </c>
      <c r="P172">
        <v>67.546450132966115</v>
      </c>
      <c r="S172" s="290">
        <v>40367</v>
      </c>
      <c r="T172">
        <v>1360</v>
      </c>
      <c r="U172" t="s">
        <v>14</v>
      </c>
      <c r="V172" t="s">
        <v>14</v>
      </c>
      <c r="W172" t="s">
        <v>14</v>
      </c>
      <c r="AA172" t="s">
        <v>14</v>
      </c>
      <c r="AB172">
        <v>36</v>
      </c>
      <c r="AC172" t="s">
        <v>14</v>
      </c>
      <c r="AG172">
        <v>24.5</v>
      </c>
      <c r="AH172">
        <v>20</v>
      </c>
    </row>
    <row r="173" spans="1:34" x14ac:dyDescent="0.45">
      <c r="A173" s="290">
        <v>40368</v>
      </c>
      <c r="B173">
        <v>1510</v>
      </c>
      <c r="C173">
        <v>10.5</v>
      </c>
      <c r="D173">
        <v>37</v>
      </c>
      <c r="E173">
        <v>3</v>
      </c>
      <c r="F173">
        <v>2.5899999999999999E-2</v>
      </c>
      <c r="G173">
        <v>115.83011583011583</v>
      </c>
      <c r="H173">
        <v>13</v>
      </c>
      <c r="I173">
        <v>30</v>
      </c>
      <c r="J173">
        <v>3</v>
      </c>
      <c r="K173">
        <v>3.7843758796001631E-2</v>
      </c>
      <c r="L173">
        <v>79.27330940279019</v>
      </c>
      <c r="M173">
        <v>23.5</v>
      </c>
      <c r="N173">
        <v>33.5</v>
      </c>
      <c r="O173">
        <v>6</v>
      </c>
      <c r="P173">
        <v>195.10342523290603</v>
      </c>
      <c r="S173" s="290">
        <v>40368</v>
      </c>
      <c r="T173">
        <v>1510</v>
      </c>
      <c r="U173">
        <v>10.5</v>
      </c>
      <c r="V173">
        <v>37</v>
      </c>
      <c r="W173">
        <v>9</v>
      </c>
      <c r="AA173">
        <v>13</v>
      </c>
      <c r="AB173">
        <v>30</v>
      </c>
      <c r="AC173">
        <v>29</v>
      </c>
      <c r="AG173">
        <v>23.5</v>
      </c>
      <c r="AH173">
        <v>38</v>
      </c>
    </row>
    <row r="174" spans="1:34" x14ac:dyDescent="0.45">
      <c r="A174" s="290">
        <v>40369</v>
      </c>
      <c r="B174">
        <v>1580</v>
      </c>
      <c r="C174" t="s">
        <v>14</v>
      </c>
      <c r="D174" t="s">
        <v>14</v>
      </c>
      <c r="E174">
        <v>3</v>
      </c>
      <c r="F174">
        <v>2.5899999999999999E-2</v>
      </c>
      <c r="G174">
        <v>115.83011583011583</v>
      </c>
      <c r="H174" t="s">
        <v>14</v>
      </c>
      <c r="I174">
        <v>30</v>
      </c>
      <c r="J174">
        <v>4</v>
      </c>
      <c r="K174">
        <v>3.9266655957059776E-2</v>
      </c>
      <c r="L174">
        <v>101.86759993960824</v>
      </c>
      <c r="M174">
        <v>23.75</v>
      </c>
      <c r="N174">
        <v>30</v>
      </c>
      <c r="O174">
        <v>7</v>
      </c>
      <c r="P174">
        <v>217.69771576972408</v>
      </c>
      <c r="S174" s="290">
        <v>40369</v>
      </c>
      <c r="T174">
        <v>1580</v>
      </c>
      <c r="U174" t="s">
        <v>14</v>
      </c>
      <c r="V174" t="s">
        <v>14</v>
      </c>
      <c r="W174" t="s">
        <v>14</v>
      </c>
      <c r="AA174" t="s">
        <v>14</v>
      </c>
      <c r="AB174">
        <v>30</v>
      </c>
      <c r="AC174" t="s">
        <v>14</v>
      </c>
      <c r="AG174">
        <v>23.75</v>
      </c>
      <c r="AH174">
        <v>61</v>
      </c>
    </row>
    <row r="175" spans="1:34" x14ac:dyDescent="0.45">
      <c r="A175" s="290">
        <v>40370</v>
      </c>
      <c r="B175">
        <v>1570</v>
      </c>
      <c r="C175" t="s">
        <v>14</v>
      </c>
      <c r="D175" t="s">
        <v>14</v>
      </c>
      <c r="E175">
        <v>2</v>
      </c>
      <c r="F175">
        <v>2.5899999999999999E-2</v>
      </c>
      <c r="G175">
        <v>77.220077220077215</v>
      </c>
      <c r="H175" t="s">
        <v>14</v>
      </c>
      <c r="I175">
        <v>21</v>
      </c>
      <c r="J175">
        <v>4</v>
      </c>
      <c r="K175">
        <v>3.9067290207949884E-2</v>
      </c>
      <c r="L175">
        <v>102.38744429696922</v>
      </c>
      <c r="M175">
        <v>23.25</v>
      </c>
      <c r="N175">
        <v>21</v>
      </c>
      <c r="O175">
        <v>6</v>
      </c>
      <c r="P175">
        <v>179.60752151704645</v>
      </c>
      <c r="S175" s="290">
        <v>40370</v>
      </c>
      <c r="T175">
        <v>1570</v>
      </c>
      <c r="U175" t="s">
        <v>14</v>
      </c>
      <c r="V175" t="s">
        <v>14</v>
      </c>
      <c r="W175" t="s">
        <v>14</v>
      </c>
      <c r="AA175" t="s">
        <v>14</v>
      </c>
      <c r="AB175">
        <v>21</v>
      </c>
      <c r="AC175" t="s">
        <v>14</v>
      </c>
      <c r="AG175">
        <v>23.25</v>
      </c>
      <c r="AH175">
        <v>85</v>
      </c>
    </row>
    <row r="176" spans="1:34" x14ac:dyDescent="0.45">
      <c r="A176" s="290">
        <v>40371</v>
      </c>
      <c r="B176">
        <v>1570</v>
      </c>
      <c r="C176">
        <v>10.75</v>
      </c>
      <c r="D176">
        <v>25</v>
      </c>
      <c r="E176">
        <v>0</v>
      </c>
      <c r="F176">
        <v>2.5899999999999999E-2</v>
      </c>
      <c r="G176">
        <v>0</v>
      </c>
      <c r="H176">
        <v>12.75</v>
      </c>
      <c r="I176">
        <v>22</v>
      </c>
      <c r="J176">
        <v>5</v>
      </c>
      <c r="K176">
        <v>3.9067290207949884E-2</v>
      </c>
      <c r="L176">
        <v>127.98430537121153</v>
      </c>
      <c r="M176">
        <v>23.5</v>
      </c>
      <c r="N176">
        <v>23.5</v>
      </c>
      <c r="O176">
        <v>5</v>
      </c>
      <c r="P176">
        <v>127.98430537121153</v>
      </c>
      <c r="S176" s="290">
        <v>40371</v>
      </c>
      <c r="T176">
        <v>1570</v>
      </c>
      <c r="U176">
        <v>10.75</v>
      </c>
      <c r="V176">
        <v>25</v>
      </c>
      <c r="W176">
        <v>23</v>
      </c>
      <c r="AA176">
        <v>12.75</v>
      </c>
      <c r="AB176">
        <v>22</v>
      </c>
      <c r="AC176">
        <v>89</v>
      </c>
      <c r="AG176">
        <v>23.5</v>
      </c>
      <c r="AH176">
        <v>112</v>
      </c>
    </row>
    <row r="177" spans="1:34" x14ac:dyDescent="0.45">
      <c r="A177" s="290">
        <v>40372</v>
      </c>
      <c r="B177">
        <v>1290</v>
      </c>
      <c r="C177">
        <v>12.5</v>
      </c>
      <c r="D177">
        <v>28</v>
      </c>
      <c r="E177">
        <v>2</v>
      </c>
      <c r="F177">
        <v>2.5899999999999999E-2</v>
      </c>
      <c r="G177">
        <v>77.220077220077215</v>
      </c>
      <c r="H177">
        <v>12</v>
      </c>
      <c r="I177">
        <v>28</v>
      </c>
      <c r="J177">
        <v>3</v>
      </c>
      <c r="K177">
        <v>3.2899281416969517E-2</v>
      </c>
      <c r="L177">
        <v>91.187401997558339</v>
      </c>
      <c r="M177">
        <v>24.5</v>
      </c>
      <c r="N177">
        <v>28</v>
      </c>
      <c r="O177">
        <v>5</v>
      </c>
      <c r="P177">
        <v>168.40747921763557</v>
      </c>
      <c r="S177" s="290">
        <v>40372</v>
      </c>
      <c r="T177">
        <v>1290</v>
      </c>
      <c r="U177">
        <v>12.5</v>
      </c>
      <c r="V177">
        <v>28</v>
      </c>
      <c r="W177">
        <v>19</v>
      </c>
      <c r="AA177">
        <v>12</v>
      </c>
      <c r="AB177">
        <v>28</v>
      </c>
      <c r="AC177">
        <v>14</v>
      </c>
      <c r="AG177">
        <v>24.5</v>
      </c>
      <c r="AH177">
        <v>33</v>
      </c>
    </row>
    <row r="178" spans="1:34" x14ac:dyDescent="0.45">
      <c r="A178" s="290">
        <v>40373</v>
      </c>
      <c r="B178">
        <v>1020</v>
      </c>
      <c r="C178" t="s">
        <v>14</v>
      </c>
      <c r="D178" t="s">
        <v>14</v>
      </c>
      <c r="E178" t="s">
        <v>14</v>
      </c>
      <c r="F178">
        <v>2.5899999999999999E-2</v>
      </c>
      <c r="G178">
        <v>0</v>
      </c>
      <c r="H178" t="s">
        <v>14</v>
      </c>
      <c r="I178">
        <v>45</v>
      </c>
      <c r="J178" t="s">
        <v>14</v>
      </c>
      <c r="K178">
        <v>2.5525318257139107E-2</v>
      </c>
      <c r="L178">
        <v>0</v>
      </c>
      <c r="M178">
        <v>23.5</v>
      </c>
      <c r="N178">
        <v>45</v>
      </c>
      <c r="O178">
        <v>0</v>
      </c>
      <c r="P178">
        <v>0</v>
      </c>
      <c r="S178" s="290">
        <v>40373</v>
      </c>
      <c r="T178">
        <v>1020</v>
      </c>
      <c r="U178" t="s">
        <v>14</v>
      </c>
      <c r="V178" t="s">
        <v>14</v>
      </c>
      <c r="W178" t="s">
        <v>14</v>
      </c>
      <c r="AA178" t="s">
        <v>14</v>
      </c>
      <c r="AB178">
        <v>45</v>
      </c>
      <c r="AC178" t="s">
        <v>14</v>
      </c>
      <c r="AG178">
        <v>23.5</v>
      </c>
      <c r="AH178">
        <v>2</v>
      </c>
    </row>
    <row r="179" spans="1:34" x14ac:dyDescent="0.45">
      <c r="A179" s="290">
        <v>40374</v>
      </c>
      <c r="B179">
        <v>1020</v>
      </c>
      <c r="C179">
        <v>9.25</v>
      </c>
      <c r="D179">
        <v>40</v>
      </c>
      <c r="E179">
        <v>0</v>
      </c>
      <c r="F179">
        <v>2.5899999999999999E-2</v>
      </c>
      <c r="G179">
        <v>0</v>
      </c>
      <c r="H179">
        <v>13.75</v>
      </c>
      <c r="I179">
        <v>45</v>
      </c>
      <c r="J179">
        <v>0</v>
      </c>
      <c r="K179">
        <v>2.5525318257139107E-2</v>
      </c>
      <c r="L179">
        <v>0</v>
      </c>
      <c r="M179">
        <v>23</v>
      </c>
      <c r="N179">
        <v>42.5</v>
      </c>
      <c r="O179">
        <v>0</v>
      </c>
      <c r="P179">
        <v>0</v>
      </c>
      <c r="S179" s="290">
        <v>40374</v>
      </c>
      <c r="T179">
        <v>1020</v>
      </c>
      <c r="U179">
        <v>9.25</v>
      </c>
      <c r="V179">
        <v>40</v>
      </c>
      <c r="W179">
        <v>0</v>
      </c>
      <c r="AA179">
        <v>13.75</v>
      </c>
      <c r="AB179">
        <v>45</v>
      </c>
      <c r="AC179">
        <v>4</v>
      </c>
      <c r="AG179">
        <v>23</v>
      </c>
      <c r="AH179">
        <v>4</v>
      </c>
    </row>
    <row r="180" spans="1:34" x14ac:dyDescent="0.45">
      <c r="A180" s="290">
        <v>40375</v>
      </c>
      <c r="B180">
        <v>1100</v>
      </c>
      <c r="C180">
        <v>11.75</v>
      </c>
      <c r="D180">
        <v>39</v>
      </c>
      <c r="E180">
        <v>0</v>
      </c>
      <c r="F180">
        <v>2.5899999999999999E-2</v>
      </c>
      <c r="G180">
        <v>0</v>
      </c>
      <c r="H180">
        <v>10.75</v>
      </c>
      <c r="I180">
        <v>39</v>
      </c>
      <c r="J180">
        <v>0</v>
      </c>
      <c r="K180">
        <v>2.7896255405894882E-2</v>
      </c>
      <c r="L180">
        <v>0</v>
      </c>
      <c r="M180">
        <v>22.5</v>
      </c>
      <c r="N180">
        <v>39</v>
      </c>
      <c r="O180">
        <v>0</v>
      </c>
      <c r="P180">
        <v>0</v>
      </c>
      <c r="S180" s="290">
        <v>40375</v>
      </c>
      <c r="T180">
        <v>1100</v>
      </c>
      <c r="U180">
        <v>11.75</v>
      </c>
      <c r="V180">
        <v>39</v>
      </c>
      <c r="W180">
        <v>0</v>
      </c>
      <c r="AA180">
        <v>10.75</v>
      </c>
      <c r="AB180">
        <v>39</v>
      </c>
      <c r="AC180">
        <v>3</v>
      </c>
      <c r="AG180">
        <v>22.5</v>
      </c>
      <c r="AH180">
        <v>3</v>
      </c>
    </row>
    <row r="181" spans="1:34" x14ac:dyDescent="0.45">
      <c r="A181" s="290">
        <v>40376</v>
      </c>
      <c r="B181">
        <v>1080</v>
      </c>
      <c r="C181">
        <v>16</v>
      </c>
      <c r="D181" t="s">
        <v>14</v>
      </c>
      <c r="E181">
        <v>0</v>
      </c>
      <c r="F181">
        <v>2.5899999999999999E-2</v>
      </c>
      <c r="G181">
        <v>0</v>
      </c>
      <c r="H181">
        <v>8</v>
      </c>
      <c r="I181">
        <v>44</v>
      </c>
      <c r="J181">
        <v>0</v>
      </c>
      <c r="K181">
        <v>2.7320092451713518E-2</v>
      </c>
      <c r="L181">
        <v>0</v>
      </c>
      <c r="M181">
        <v>24</v>
      </c>
      <c r="N181">
        <v>44</v>
      </c>
      <c r="O181">
        <v>0</v>
      </c>
      <c r="P181">
        <v>0</v>
      </c>
      <c r="S181" s="290">
        <v>40376</v>
      </c>
      <c r="T181">
        <v>1080</v>
      </c>
      <c r="U181">
        <v>16</v>
      </c>
      <c r="V181" t="s">
        <v>14</v>
      </c>
      <c r="W181">
        <v>5</v>
      </c>
      <c r="AA181">
        <v>8</v>
      </c>
      <c r="AB181">
        <v>44</v>
      </c>
      <c r="AC181">
        <v>3</v>
      </c>
      <c r="AG181">
        <v>24</v>
      </c>
      <c r="AH181">
        <v>8</v>
      </c>
    </row>
    <row r="182" spans="1:34" x14ac:dyDescent="0.45">
      <c r="A182" s="290">
        <v>40377</v>
      </c>
      <c r="B182">
        <v>1020</v>
      </c>
      <c r="C182">
        <v>9.25</v>
      </c>
      <c r="D182">
        <v>42</v>
      </c>
      <c r="E182">
        <v>0</v>
      </c>
      <c r="F182">
        <v>2.5899999999999999E-2</v>
      </c>
      <c r="G182">
        <v>0</v>
      </c>
      <c r="H182">
        <v>12.75</v>
      </c>
      <c r="I182">
        <v>37</v>
      </c>
      <c r="J182">
        <v>0</v>
      </c>
      <c r="K182">
        <v>2.5525318257139107E-2</v>
      </c>
      <c r="L182">
        <v>0</v>
      </c>
      <c r="M182">
        <v>22</v>
      </c>
      <c r="N182">
        <v>39.5</v>
      </c>
      <c r="O182">
        <v>0</v>
      </c>
      <c r="P182">
        <v>0</v>
      </c>
      <c r="S182" s="290">
        <v>40377</v>
      </c>
      <c r="T182">
        <v>1020</v>
      </c>
      <c r="U182">
        <v>9.25</v>
      </c>
      <c r="V182">
        <v>42</v>
      </c>
      <c r="W182">
        <v>1</v>
      </c>
      <c r="AA182">
        <v>12.75</v>
      </c>
      <c r="AB182">
        <v>37</v>
      </c>
      <c r="AC182">
        <v>5</v>
      </c>
      <c r="AG182">
        <v>22</v>
      </c>
      <c r="AH182">
        <v>6</v>
      </c>
    </row>
    <row r="183" spans="1:34" x14ac:dyDescent="0.45">
      <c r="A183" s="290">
        <v>40378</v>
      </c>
      <c r="B183">
        <v>981</v>
      </c>
      <c r="C183">
        <v>11.75</v>
      </c>
      <c r="D183">
        <v>38</v>
      </c>
      <c r="E183">
        <v>0</v>
      </c>
      <c r="F183">
        <v>2.5899999999999999E-2</v>
      </c>
      <c r="G183">
        <v>0</v>
      </c>
      <c r="H183">
        <v>11</v>
      </c>
      <c r="I183">
        <v>43</v>
      </c>
      <c r="J183">
        <v>0</v>
      </c>
      <c r="K183">
        <v>2.4301175230352384E-2</v>
      </c>
      <c r="L183">
        <v>0</v>
      </c>
      <c r="M183">
        <v>22.75</v>
      </c>
      <c r="N183">
        <v>40.5</v>
      </c>
      <c r="O183">
        <v>0</v>
      </c>
      <c r="P183">
        <v>0</v>
      </c>
      <c r="S183" s="290">
        <v>40378</v>
      </c>
      <c r="T183">
        <v>981</v>
      </c>
      <c r="U183">
        <v>11.75</v>
      </c>
      <c r="V183">
        <v>38</v>
      </c>
      <c r="W183">
        <v>1</v>
      </c>
      <c r="AA183">
        <v>11</v>
      </c>
      <c r="AB183">
        <v>43</v>
      </c>
      <c r="AC183">
        <v>0</v>
      </c>
      <c r="AG183">
        <v>22.75</v>
      </c>
      <c r="AH183">
        <v>1</v>
      </c>
    </row>
    <row r="184" spans="1:34" x14ac:dyDescent="0.45">
      <c r="A184" s="290">
        <v>40379</v>
      </c>
      <c r="B184">
        <v>950</v>
      </c>
      <c r="C184">
        <v>11.5</v>
      </c>
      <c r="D184">
        <v>42</v>
      </c>
      <c r="E184">
        <v>0</v>
      </c>
      <c r="F184">
        <v>2.5899999999999999E-2</v>
      </c>
      <c r="G184">
        <v>0</v>
      </c>
      <c r="H184">
        <v>12</v>
      </c>
      <c r="I184">
        <v>37</v>
      </c>
      <c r="J184">
        <v>1</v>
      </c>
      <c r="K184">
        <v>2.3292906316270012E-2</v>
      </c>
      <c r="L184">
        <v>42.931525436201305</v>
      </c>
      <c r="M184">
        <v>23.5</v>
      </c>
      <c r="N184">
        <v>39.5</v>
      </c>
      <c r="O184">
        <v>1</v>
      </c>
      <c r="P184">
        <v>42.931525436201305</v>
      </c>
      <c r="S184" s="290">
        <v>40379</v>
      </c>
      <c r="T184">
        <v>950</v>
      </c>
      <c r="U184">
        <v>11.5</v>
      </c>
      <c r="V184">
        <v>42</v>
      </c>
      <c r="W184">
        <v>0</v>
      </c>
      <c r="AA184">
        <v>12</v>
      </c>
      <c r="AB184">
        <v>37</v>
      </c>
      <c r="AC184">
        <v>3</v>
      </c>
      <c r="AG184">
        <v>23.5</v>
      </c>
      <c r="AH184">
        <v>3</v>
      </c>
    </row>
    <row r="185" spans="1:34" x14ac:dyDescent="0.45">
      <c r="A185" s="290">
        <v>40380</v>
      </c>
      <c r="B185">
        <v>1010</v>
      </c>
      <c r="C185">
        <v>9.75</v>
      </c>
      <c r="D185">
        <v>29</v>
      </c>
      <c r="E185">
        <v>2</v>
      </c>
      <c r="F185">
        <v>2.5899999999999999E-2</v>
      </c>
      <c r="G185">
        <v>77.220077220077215</v>
      </c>
      <c r="H185">
        <v>14.25</v>
      </c>
      <c r="I185">
        <v>38</v>
      </c>
      <c r="J185">
        <v>0</v>
      </c>
      <c r="K185">
        <v>2.5215956148828544E-2</v>
      </c>
      <c r="L185">
        <v>0</v>
      </c>
      <c r="M185">
        <v>24</v>
      </c>
      <c r="N185">
        <v>33.5</v>
      </c>
      <c r="O185">
        <v>2</v>
      </c>
      <c r="P185">
        <v>77.220077220077215</v>
      </c>
      <c r="S185" s="290">
        <v>40380</v>
      </c>
      <c r="T185">
        <v>1010</v>
      </c>
      <c r="U185">
        <v>9.75</v>
      </c>
      <c r="V185">
        <v>29</v>
      </c>
      <c r="W185">
        <v>3</v>
      </c>
      <c r="AA185">
        <v>14.25</v>
      </c>
      <c r="AB185">
        <v>38</v>
      </c>
      <c r="AC185">
        <v>8</v>
      </c>
      <c r="AG185">
        <v>24</v>
      </c>
      <c r="AH185">
        <v>11</v>
      </c>
    </row>
    <row r="186" spans="1:34" x14ac:dyDescent="0.45">
      <c r="A186" s="290">
        <v>40381</v>
      </c>
      <c r="B186">
        <v>1040</v>
      </c>
      <c r="C186">
        <v>10.25</v>
      </c>
      <c r="D186">
        <v>31</v>
      </c>
      <c r="E186">
        <v>0</v>
      </c>
      <c r="F186">
        <v>2.5899999999999999E-2</v>
      </c>
      <c r="G186">
        <v>0</v>
      </c>
      <c r="H186">
        <v>13.75</v>
      </c>
      <c r="I186">
        <v>25</v>
      </c>
      <c r="J186">
        <v>1</v>
      </c>
      <c r="K186">
        <v>2.6135046153052122E-2</v>
      </c>
      <c r="L186">
        <v>38.262798318541222</v>
      </c>
      <c r="M186">
        <v>24</v>
      </c>
      <c r="N186">
        <v>28</v>
      </c>
      <c r="O186">
        <v>1</v>
      </c>
      <c r="P186">
        <v>38.262798318541222</v>
      </c>
      <c r="S186" s="290">
        <v>40381</v>
      </c>
      <c r="T186">
        <v>1040</v>
      </c>
      <c r="U186">
        <v>10.25</v>
      </c>
      <c r="V186">
        <v>31</v>
      </c>
      <c r="W186">
        <v>0</v>
      </c>
      <c r="AA186">
        <v>13.75</v>
      </c>
      <c r="AB186">
        <v>25</v>
      </c>
      <c r="AC186">
        <v>3</v>
      </c>
      <c r="AG186">
        <v>24</v>
      </c>
      <c r="AH186">
        <v>3</v>
      </c>
    </row>
    <row r="187" spans="1:34" x14ac:dyDescent="0.45">
      <c r="A187" s="290">
        <v>40382</v>
      </c>
      <c r="B187">
        <v>1008</v>
      </c>
      <c r="C187">
        <v>10.75</v>
      </c>
      <c r="D187">
        <v>29</v>
      </c>
      <c r="E187">
        <v>0</v>
      </c>
      <c r="F187">
        <v>2.5899999999999999E-2</v>
      </c>
      <c r="G187">
        <v>0</v>
      </c>
      <c r="H187">
        <v>13</v>
      </c>
      <c r="I187">
        <v>32</v>
      </c>
      <c r="J187">
        <v>1</v>
      </c>
      <c r="K187">
        <v>2.5153716287023231E-2</v>
      </c>
      <c r="L187">
        <v>39.755556935970475</v>
      </c>
      <c r="M187">
        <v>23.75</v>
      </c>
      <c r="N187">
        <v>30.5</v>
      </c>
      <c r="O187">
        <v>1</v>
      </c>
      <c r="P187">
        <v>39.755556935970475</v>
      </c>
      <c r="S187" s="290">
        <v>40382</v>
      </c>
      <c r="T187">
        <v>1008</v>
      </c>
      <c r="U187">
        <v>10.75</v>
      </c>
      <c r="V187">
        <v>29</v>
      </c>
      <c r="W187">
        <v>1</v>
      </c>
      <c r="AA187">
        <v>13</v>
      </c>
      <c r="AB187">
        <v>32</v>
      </c>
      <c r="AC187">
        <v>9</v>
      </c>
      <c r="AG187">
        <v>23.75</v>
      </c>
      <c r="AH187">
        <v>10</v>
      </c>
    </row>
    <row r="188" spans="1:34" x14ac:dyDescent="0.45">
      <c r="A188" s="290">
        <v>40383</v>
      </c>
      <c r="B188">
        <v>910</v>
      </c>
      <c r="C188">
        <v>9.75</v>
      </c>
      <c r="D188">
        <v>34</v>
      </c>
      <c r="E188">
        <v>0</v>
      </c>
      <c r="F188">
        <v>2.5899999999999999E-2</v>
      </c>
      <c r="G188">
        <v>0</v>
      </c>
      <c r="H188">
        <v>14.25</v>
      </c>
      <c r="I188">
        <v>26</v>
      </c>
      <c r="J188">
        <v>3</v>
      </c>
      <c r="K188">
        <v>2.1942160424642088E-2</v>
      </c>
      <c r="L188">
        <v>136.72309116065242</v>
      </c>
      <c r="M188">
        <v>24</v>
      </c>
      <c r="N188">
        <v>30</v>
      </c>
      <c r="O188">
        <v>3</v>
      </c>
      <c r="P188">
        <v>136.72309116065242</v>
      </c>
      <c r="S188" s="290">
        <v>40383</v>
      </c>
      <c r="T188">
        <v>910</v>
      </c>
      <c r="U188">
        <v>9.75</v>
      </c>
      <c r="V188">
        <v>34</v>
      </c>
      <c r="W188">
        <v>0</v>
      </c>
      <c r="AA188">
        <v>14.25</v>
      </c>
      <c r="AB188">
        <v>26</v>
      </c>
      <c r="AC188">
        <v>9</v>
      </c>
      <c r="AG188">
        <v>24</v>
      </c>
      <c r="AH188">
        <v>9</v>
      </c>
    </row>
    <row r="189" spans="1:34" x14ac:dyDescent="0.45">
      <c r="A189" s="290">
        <v>40384</v>
      </c>
      <c r="B189">
        <v>949</v>
      </c>
      <c r="C189">
        <v>10.5</v>
      </c>
      <c r="D189">
        <v>27</v>
      </c>
      <c r="E189">
        <v>1</v>
      </c>
      <c r="F189">
        <v>2.5899999999999999E-2</v>
      </c>
      <c r="G189">
        <v>38.610038610038607</v>
      </c>
      <c r="H189">
        <v>11.75</v>
      </c>
      <c r="I189">
        <v>28</v>
      </c>
      <c r="J189">
        <v>3</v>
      </c>
      <c r="K189">
        <v>2.3259836276351725E-2</v>
      </c>
      <c r="L189">
        <v>128.97769203346027</v>
      </c>
      <c r="M189">
        <v>22.25</v>
      </c>
      <c r="N189">
        <v>27.5</v>
      </c>
      <c r="O189">
        <v>4</v>
      </c>
      <c r="P189">
        <v>167.58773064349887</v>
      </c>
      <c r="S189" s="290">
        <v>40384</v>
      </c>
      <c r="T189">
        <v>949</v>
      </c>
      <c r="U189">
        <v>10.5</v>
      </c>
      <c r="V189">
        <v>27</v>
      </c>
      <c r="W189">
        <v>2</v>
      </c>
      <c r="AA189">
        <v>11.75</v>
      </c>
      <c r="AB189">
        <v>28</v>
      </c>
      <c r="AC189">
        <v>9</v>
      </c>
      <c r="AG189">
        <v>22.25</v>
      </c>
      <c r="AH189">
        <v>11</v>
      </c>
    </row>
    <row r="190" spans="1:34" x14ac:dyDescent="0.45">
      <c r="A190" s="290">
        <v>40385</v>
      </c>
      <c r="B190">
        <v>914</v>
      </c>
      <c r="C190">
        <v>11.25</v>
      </c>
      <c r="D190">
        <v>28</v>
      </c>
      <c r="E190">
        <v>0</v>
      </c>
      <c r="F190">
        <v>2.5899999999999999E-2</v>
      </c>
      <c r="G190">
        <v>0</v>
      </c>
      <c r="H190">
        <v>11.75</v>
      </c>
      <c r="I190">
        <v>18</v>
      </c>
      <c r="J190">
        <v>0</v>
      </c>
      <c r="K190">
        <v>2.2079879943660286E-2</v>
      </c>
      <c r="L190">
        <v>0</v>
      </c>
      <c r="M190">
        <v>23</v>
      </c>
      <c r="N190">
        <v>23</v>
      </c>
      <c r="O190">
        <v>0</v>
      </c>
      <c r="P190">
        <v>0</v>
      </c>
      <c r="S190" s="290">
        <v>40385</v>
      </c>
      <c r="T190">
        <v>914</v>
      </c>
      <c r="U190">
        <v>11.25</v>
      </c>
      <c r="V190">
        <v>28</v>
      </c>
      <c r="W190">
        <v>2</v>
      </c>
      <c r="AA190">
        <v>11.75</v>
      </c>
      <c r="AB190">
        <v>18</v>
      </c>
      <c r="AC190">
        <v>15</v>
      </c>
      <c r="AG190">
        <v>23</v>
      </c>
      <c r="AH190">
        <v>17</v>
      </c>
    </row>
    <row r="191" spans="1:34" x14ac:dyDescent="0.45">
      <c r="A191" s="290">
        <v>40386</v>
      </c>
      <c r="B191">
        <v>883</v>
      </c>
      <c r="C191">
        <v>10</v>
      </c>
      <c r="D191">
        <v>21</v>
      </c>
      <c r="E191">
        <v>1</v>
      </c>
      <c r="F191">
        <v>2.5899999999999999E-2</v>
      </c>
      <c r="G191">
        <v>38.610038610038607</v>
      </c>
      <c r="H191">
        <v>12.5</v>
      </c>
      <c r="I191">
        <v>32</v>
      </c>
      <c r="J191">
        <v>0</v>
      </c>
      <c r="K191">
        <v>2.0996411298964318E-2</v>
      </c>
      <c r="L191">
        <v>0</v>
      </c>
      <c r="M191">
        <v>22.5</v>
      </c>
      <c r="N191">
        <v>26.5</v>
      </c>
      <c r="O191">
        <v>1</v>
      </c>
      <c r="P191">
        <v>38.610038610038607</v>
      </c>
      <c r="S191" s="290">
        <v>40386</v>
      </c>
      <c r="T191">
        <v>883</v>
      </c>
      <c r="U191">
        <v>10</v>
      </c>
      <c r="V191">
        <v>21</v>
      </c>
      <c r="W191">
        <v>2</v>
      </c>
      <c r="AA191">
        <v>12.5</v>
      </c>
      <c r="AB191">
        <v>32</v>
      </c>
      <c r="AC191">
        <v>0</v>
      </c>
      <c r="AG191">
        <v>22.5</v>
      </c>
      <c r="AH191">
        <v>2</v>
      </c>
    </row>
    <row r="192" spans="1:34" x14ac:dyDescent="0.45">
      <c r="A192" s="290">
        <v>40387</v>
      </c>
      <c r="B192">
        <v>866</v>
      </c>
      <c r="C192">
        <v>13.75</v>
      </c>
      <c r="D192">
        <v>29</v>
      </c>
      <c r="E192">
        <v>0</v>
      </c>
      <c r="F192">
        <v>2.5899999999999999E-2</v>
      </c>
      <c r="G192">
        <v>0</v>
      </c>
      <c r="H192">
        <v>11</v>
      </c>
      <c r="I192">
        <v>28</v>
      </c>
      <c r="J192">
        <v>0</v>
      </c>
      <c r="K192">
        <v>2.0385986128860445E-2</v>
      </c>
      <c r="L192">
        <v>0</v>
      </c>
      <c r="M192">
        <v>24.75</v>
      </c>
      <c r="N192">
        <v>28.5</v>
      </c>
      <c r="O192">
        <v>0</v>
      </c>
      <c r="P192">
        <v>0</v>
      </c>
      <c r="S192" s="290">
        <v>40387</v>
      </c>
      <c r="T192">
        <v>866</v>
      </c>
      <c r="U192">
        <v>13.75</v>
      </c>
      <c r="V192">
        <v>29</v>
      </c>
      <c r="W192">
        <v>0</v>
      </c>
      <c r="AA192">
        <v>11</v>
      </c>
      <c r="AB192">
        <v>28</v>
      </c>
      <c r="AC192">
        <v>1</v>
      </c>
      <c r="AG192">
        <v>24.75</v>
      </c>
      <c r="AH192">
        <v>1</v>
      </c>
    </row>
    <row r="193" spans="19:34" x14ac:dyDescent="0.45">
      <c r="W193">
        <v>0</v>
      </c>
      <c r="AC193">
        <v>0</v>
      </c>
    </row>
    <row r="194" spans="19:34" x14ac:dyDescent="0.45">
      <c r="S194" s="290" t="s">
        <v>47</v>
      </c>
      <c r="W194">
        <v>5940</v>
      </c>
      <c r="Z194">
        <v>0</v>
      </c>
      <c r="AC194">
        <v>4558</v>
      </c>
      <c r="AF194">
        <v>0</v>
      </c>
      <c r="AH194">
        <v>12674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AE192"/>
  <sheetViews>
    <sheetView topLeftCell="I100" workbookViewId="0">
      <selection activeCell="T129" sqref="T129"/>
    </sheetView>
  </sheetViews>
  <sheetFormatPr defaultRowHeight="14.25" x14ac:dyDescent="0.45"/>
  <cols>
    <col min="1" max="1" width="9.73046875" style="290" bestFit="1" customWidth="1"/>
    <col min="22" max="22" width="9.73046875" style="290" bestFit="1" customWidth="1"/>
    <col min="23" max="23" width="9.73046875" style="178" bestFit="1" customWidth="1"/>
  </cols>
  <sheetData>
    <row r="2" spans="1:31" x14ac:dyDescent="0.45">
      <c r="A2" s="290" t="s">
        <v>36</v>
      </c>
    </row>
    <row r="3" spans="1:31" x14ac:dyDescent="0.45">
      <c r="A3" s="290" t="s">
        <v>1</v>
      </c>
      <c r="B3" t="s">
        <v>2</v>
      </c>
      <c r="C3" t="s">
        <v>23</v>
      </c>
      <c r="D3" t="s">
        <v>37</v>
      </c>
      <c r="E3" t="s">
        <v>51</v>
      </c>
      <c r="F3" t="s">
        <v>24</v>
      </c>
      <c r="G3" t="s">
        <v>42</v>
      </c>
      <c r="H3" t="s">
        <v>25</v>
      </c>
      <c r="I3" t="s">
        <v>18</v>
      </c>
      <c r="J3" t="s">
        <v>38</v>
      </c>
      <c r="K3" t="s">
        <v>51</v>
      </c>
      <c r="L3" t="s">
        <v>26</v>
      </c>
      <c r="M3" t="s">
        <v>42</v>
      </c>
      <c r="N3" t="s">
        <v>27</v>
      </c>
      <c r="O3" t="s">
        <v>21</v>
      </c>
      <c r="P3" t="s">
        <v>44</v>
      </c>
      <c r="Q3" t="s">
        <v>39</v>
      </c>
      <c r="R3" t="s">
        <v>29</v>
      </c>
      <c r="V3" s="290" t="s">
        <v>1</v>
      </c>
      <c r="W3" s="178" t="s">
        <v>2</v>
      </c>
      <c r="X3" t="s">
        <v>33</v>
      </c>
      <c r="Y3" t="s">
        <v>37</v>
      </c>
      <c r="Z3" t="s">
        <v>24</v>
      </c>
      <c r="AA3" t="s">
        <v>34</v>
      </c>
      <c r="AB3" t="s">
        <v>38</v>
      </c>
      <c r="AC3" t="s">
        <v>26</v>
      </c>
      <c r="AD3" t="s">
        <v>21</v>
      </c>
      <c r="AE3" t="s">
        <v>28</v>
      </c>
    </row>
    <row r="4" spans="1:31" x14ac:dyDescent="0.45">
      <c r="A4" s="290">
        <v>40577</v>
      </c>
      <c r="B4">
        <v>1880</v>
      </c>
      <c r="I4">
        <v>14.5</v>
      </c>
      <c r="J4">
        <v>148</v>
      </c>
      <c r="L4">
        <v>1</v>
      </c>
      <c r="N4" t="e">
        <v>#DIV/0!</v>
      </c>
      <c r="O4">
        <v>14.5</v>
      </c>
      <c r="P4">
        <v>148</v>
      </c>
      <c r="Q4">
        <v>1</v>
      </c>
      <c r="R4">
        <v>11.651709566183163</v>
      </c>
      <c r="V4" s="290">
        <v>40577</v>
      </c>
      <c r="W4" s="178">
        <v>1880</v>
      </c>
      <c r="X4">
        <v>0</v>
      </c>
      <c r="Y4">
        <v>0</v>
      </c>
      <c r="Z4" t="s">
        <v>14</v>
      </c>
      <c r="AA4">
        <v>14.5</v>
      </c>
      <c r="AB4">
        <v>148</v>
      </c>
      <c r="AC4">
        <v>0</v>
      </c>
      <c r="AD4">
        <v>14.5</v>
      </c>
      <c r="AE4">
        <v>0</v>
      </c>
    </row>
    <row r="5" spans="1:31" x14ac:dyDescent="0.45">
      <c r="A5" s="290">
        <v>40578</v>
      </c>
      <c r="B5">
        <v>2340</v>
      </c>
      <c r="C5">
        <v>7.25</v>
      </c>
      <c r="D5">
        <v>205</v>
      </c>
      <c r="F5">
        <v>4</v>
      </c>
      <c r="H5" t="e">
        <v>#DIV/0!</v>
      </c>
      <c r="I5">
        <v>14.5</v>
      </c>
      <c r="J5">
        <v>115</v>
      </c>
      <c r="L5">
        <v>1</v>
      </c>
      <c r="N5" t="e">
        <v>#DIV/0!</v>
      </c>
      <c r="O5">
        <v>21.75</v>
      </c>
      <c r="P5">
        <v>160</v>
      </c>
      <c r="Q5">
        <v>5</v>
      </c>
      <c r="R5">
        <v>58.258547830915816</v>
      </c>
      <c r="V5" s="290">
        <v>40578</v>
      </c>
      <c r="W5" s="178">
        <v>2340</v>
      </c>
      <c r="X5">
        <v>7.25</v>
      </c>
      <c r="Y5">
        <v>205</v>
      </c>
      <c r="Z5">
        <v>0</v>
      </c>
      <c r="AA5">
        <v>14.5</v>
      </c>
      <c r="AB5">
        <v>115</v>
      </c>
      <c r="AC5">
        <v>0</v>
      </c>
      <c r="AD5">
        <v>21.75</v>
      </c>
      <c r="AE5">
        <v>0</v>
      </c>
    </row>
    <row r="6" spans="1:31" x14ac:dyDescent="0.45">
      <c r="A6" s="290">
        <v>40579</v>
      </c>
      <c r="B6">
        <v>2670</v>
      </c>
      <c r="C6">
        <v>10</v>
      </c>
      <c r="D6">
        <v>120</v>
      </c>
      <c r="F6">
        <v>6</v>
      </c>
      <c r="H6" t="e">
        <v>#DIV/0!</v>
      </c>
      <c r="I6">
        <v>14.25</v>
      </c>
      <c r="J6">
        <v>154</v>
      </c>
      <c r="L6">
        <v>3</v>
      </c>
      <c r="N6" t="e">
        <v>#DIV/0!</v>
      </c>
      <c r="O6">
        <v>24.25</v>
      </c>
      <c r="P6">
        <v>137</v>
      </c>
      <c r="Q6">
        <v>9</v>
      </c>
      <c r="R6">
        <v>104.86538609564846</v>
      </c>
      <c r="V6" s="290">
        <v>40579</v>
      </c>
      <c r="W6" s="178">
        <v>2670</v>
      </c>
      <c r="X6">
        <v>10</v>
      </c>
      <c r="Y6">
        <v>120</v>
      </c>
      <c r="Z6">
        <v>0</v>
      </c>
      <c r="AA6">
        <v>14.25</v>
      </c>
      <c r="AB6">
        <v>154</v>
      </c>
      <c r="AC6">
        <v>0</v>
      </c>
      <c r="AD6">
        <v>24.25</v>
      </c>
      <c r="AE6">
        <v>0</v>
      </c>
    </row>
    <row r="7" spans="1:31" x14ac:dyDescent="0.45">
      <c r="A7" s="290">
        <v>40580</v>
      </c>
      <c r="B7">
        <v>2410</v>
      </c>
      <c r="C7">
        <v>8.75</v>
      </c>
      <c r="D7">
        <v>150</v>
      </c>
      <c r="F7">
        <v>4</v>
      </c>
      <c r="H7" t="e">
        <v>#DIV/0!</v>
      </c>
      <c r="I7">
        <v>14.75</v>
      </c>
      <c r="J7">
        <v>120</v>
      </c>
      <c r="L7">
        <v>6</v>
      </c>
      <c r="N7" t="e">
        <v>#DIV/0!</v>
      </c>
      <c r="O7">
        <v>23.5</v>
      </c>
      <c r="P7">
        <v>135</v>
      </c>
      <c r="Q7">
        <v>10</v>
      </c>
      <c r="R7">
        <v>116.51709566183163</v>
      </c>
      <c r="V7" s="290">
        <v>40580</v>
      </c>
      <c r="W7" s="178">
        <v>2410</v>
      </c>
      <c r="X7">
        <v>8.75</v>
      </c>
      <c r="Y7">
        <v>150</v>
      </c>
      <c r="Z7">
        <v>0</v>
      </c>
      <c r="AA7">
        <v>14.75</v>
      </c>
      <c r="AB7">
        <v>120</v>
      </c>
      <c r="AC7">
        <v>0</v>
      </c>
      <c r="AD7">
        <v>23.5</v>
      </c>
      <c r="AE7">
        <v>0</v>
      </c>
    </row>
    <row r="8" spans="1:31" x14ac:dyDescent="0.45">
      <c r="A8" s="290">
        <v>40581</v>
      </c>
      <c r="B8">
        <v>2670</v>
      </c>
      <c r="C8">
        <v>8.25</v>
      </c>
      <c r="D8">
        <v>130</v>
      </c>
      <c r="F8">
        <v>0</v>
      </c>
      <c r="H8" t="e">
        <v>#DIV/0!</v>
      </c>
      <c r="I8">
        <v>14.5</v>
      </c>
      <c r="J8">
        <v>148</v>
      </c>
      <c r="L8">
        <v>14</v>
      </c>
      <c r="N8" t="e">
        <v>#DIV/0!</v>
      </c>
      <c r="O8">
        <v>22.75</v>
      </c>
      <c r="P8">
        <v>139</v>
      </c>
      <c r="Q8">
        <v>14</v>
      </c>
      <c r="R8">
        <v>163.12393392656429</v>
      </c>
      <c r="V8" s="290">
        <v>40581</v>
      </c>
      <c r="W8" s="178">
        <v>2670</v>
      </c>
      <c r="X8">
        <v>8.25</v>
      </c>
      <c r="Y8">
        <v>130</v>
      </c>
      <c r="Z8">
        <v>0</v>
      </c>
      <c r="AA8">
        <v>14.5</v>
      </c>
      <c r="AB8">
        <v>148</v>
      </c>
      <c r="AC8">
        <v>0</v>
      </c>
      <c r="AD8">
        <v>22.75</v>
      </c>
      <c r="AE8">
        <v>0</v>
      </c>
    </row>
    <row r="9" spans="1:31" x14ac:dyDescent="0.45">
      <c r="A9" s="290">
        <v>40582</v>
      </c>
      <c r="B9">
        <v>2480</v>
      </c>
      <c r="C9">
        <v>8</v>
      </c>
      <c r="D9">
        <v>178</v>
      </c>
      <c r="F9">
        <v>23</v>
      </c>
      <c r="H9" t="e">
        <v>#DIV/0!</v>
      </c>
      <c r="I9">
        <v>15.5</v>
      </c>
      <c r="J9">
        <v>181</v>
      </c>
      <c r="L9">
        <v>20</v>
      </c>
      <c r="N9" t="e">
        <v>#DIV/0!</v>
      </c>
      <c r="O9">
        <v>23.5</v>
      </c>
      <c r="P9">
        <v>179.5</v>
      </c>
      <c r="Q9">
        <v>43</v>
      </c>
      <c r="R9">
        <v>501.02351134587599</v>
      </c>
      <c r="V9" s="290">
        <v>40582</v>
      </c>
      <c r="W9" s="178">
        <v>2480</v>
      </c>
      <c r="X9">
        <v>8</v>
      </c>
      <c r="Y9">
        <v>178</v>
      </c>
      <c r="Z9">
        <v>0</v>
      </c>
      <c r="AA9">
        <v>15.5</v>
      </c>
      <c r="AB9">
        <v>181</v>
      </c>
      <c r="AC9">
        <v>0</v>
      </c>
      <c r="AD9">
        <v>23.5</v>
      </c>
      <c r="AE9">
        <v>0</v>
      </c>
    </row>
    <row r="10" spans="1:31" x14ac:dyDescent="0.45">
      <c r="A10" s="290">
        <v>40583</v>
      </c>
      <c r="B10">
        <v>2200</v>
      </c>
      <c r="C10">
        <v>7.75</v>
      </c>
      <c r="D10">
        <v>172</v>
      </c>
      <c r="F10">
        <v>4</v>
      </c>
      <c r="H10" t="e">
        <v>#DIV/0!</v>
      </c>
      <c r="I10">
        <v>14.5</v>
      </c>
      <c r="J10">
        <v>182</v>
      </c>
      <c r="L10">
        <v>14</v>
      </c>
      <c r="N10" t="e">
        <v>#DIV/0!</v>
      </c>
      <c r="O10">
        <v>22.25</v>
      </c>
      <c r="P10">
        <v>177</v>
      </c>
      <c r="Q10">
        <v>18</v>
      </c>
      <c r="R10">
        <v>209.73077219129692</v>
      </c>
      <c r="V10" s="290">
        <v>40583</v>
      </c>
      <c r="W10" s="178">
        <v>2200</v>
      </c>
      <c r="X10">
        <v>7.75</v>
      </c>
      <c r="Y10">
        <v>172</v>
      </c>
      <c r="Z10">
        <v>0</v>
      </c>
      <c r="AA10">
        <v>14.5</v>
      </c>
      <c r="AB10">
        <v>182</v>
      </c>
      <c r="AC10">
        <v>0</v>
      </c>
      <c r="AD10">
        <v>22.25</v>
      </c>
      <c r="AE10">
        <v>0</v>
      </c>
    </row>
    <row r="11" spans="1:31" x14ac:dyDescent="0.45">
      <c r="A11" s="290">
        <v>40584</v>
      </c>
      <c r="B11">
        <v>2000</v>
      </c>
      <c r="C11">
        <v>9.5</v>
      </c>
      <c r="D11">
        <v>183</v>
      </c>
      <c r="F11">
        <v>3</v>
      </c>
      <c r="H11" t="e">
        <v>#DIV/0!</v>
      </c>
      <c r="I11">
        <v>14.25</v>
      </c>
      <c r="J11">
        <v>187</v>
      </c>
      <c r="L11">
        <v>3</v>
      </c>
      <c r="N11" t="e">
        <v>#DIV/0!</v>
      </c>
      <c r="O11">
        <v>23.75</v>
      </c>
      <c r="P11">
        <v>185</v>
      </c>
      <c r="Q11">
        <v>6</v>
      </c>
      <c r="R11">
        <v>69.910257397098974</v>
      </c>
      <c r="V11" s="290">
        <v>40584</v>
      </c>
      <c r="W11" s="178">
        <v>2000</v>
      </c>
      <c r="X11">
        <v>9.5</v>
      </c>
      <c r="Y11">
        <v>183</v>
      </c>
      <c r="Z11">
        <v>0</v>
      </c>
      <c r="AA11">
        <v>14.25</v>
      </c>
      <c r="AB11">
        <v>187</v>
      </c>
      <c r="AC11">
        <v>0</v>
      </c>
      <c r="AD11">
        <v>23.75</v>
      </c>
      <c r="AE11">
        <v>0</v>
      </c>
    </row>
    <row r="12" spans="1:31" x14ac:dyDescent="0.45">
      <c r="A12" s="290">
        <v>40585</v>
      </c>
      <c r="B12">
        <v>1900</v>
      </c>
      <c r="C12">
        <v>9.75</v>
      </c>
      <c r="D12">
        <v>185</v>
      </c>
      <c r="F12">
        <v>1</v>
      </c>
      <c r="H12" t="e">
        <v>#DIV/0!</v>
      </c>
      <c r="I12">
        <v>13.75</v>
      </c>
      <c r="J12">
        <v>185</v>
      </c>
      <c r="L12">
        <v>4</v>
      </c>
      <c r="N12" t="e">
        <v>#DIV/0!</v>
      </c>
      <c r="O12">
        <v>23.5</v>
      </c>
      <c r="P12">
        <v>185</v>
      </c>
      <c r="Q12">
        <v>5</v>
      </c>
      <c r="R12">
        <v>58.258547830915816</v>
      </c>
      <c r="V12" s="290">
        <v>40585</v>
      </c>
      <c r="W12" s="178">
        <v>1900</v>
      </c>
      <c r="X12">
        <v>9.75</v>
      </c>
      <c r="Y12">
        <v>185</v>
      </c>
      <c r="Z12">
        <v>0</v>
      </c>
      <c r="AA12">
        <v>13.75</v>
      </c>
      <c r="AB12">
        <v>185</v>
      </c>
      <c r="AC12">
        <v>0</v>
      </c>
      <c r="AD12">
        <v>23.5</v>
      </c>
      <c r="AE12">
        <v>0</v>
      </c>
    </row>
    <row r="13" spans="1:31" x14ac:dyDescent="0.45">
      <c r="A13" s="290">
        <v>40586</v>
      </c>
      <c r="B13">
        <v>1850</v>
      </c>
      <c r="C13">
        <v>9.75</v>
      </c>
      <c r="D13">
        <v>90</v>
      </c>
      <c r="F13">
        <v>1</v>
      </c>
      <c r="H13" t="e">
        <v>#DIV/0!</v>
      </c>
      <c r="I13">
        <v>13.25</v>
      </c>
      <c r="J13">
        <v>100</v>
      </c>
      <c r="L13">
        <v>11</v>
      </c>
      <c r="N13" t="e">
        <v>#DIV/0!</v>
      </c>
      <c r="O13">
        <v>23</v>
      </c>
      <c r="P13">
        <v>95</v>
      </c>
      <c r="Q13">
        <v>12</v>
      </c>
      <c r="R13">
        <v>139.82051479419795</v>
      </c>
      <c r="V13" s="290">
        <v>40586</v>
      </c>
      <c r="W13" s="178">
        <v>1850</v>
      </c>
      <c r="X13">
        <v>9.75</v>
      </c>
      <c r="Y13">
        <v>90</v>
      </c>
      <c r="Z13">
        <v>0</v>
      </c>
      <c r="AA13">
        <v>13.25</v>
      </c>
      <c r="AB13">
        <v>100</v>
      </c>
      <c r="AC13">
        <v>0</v>
      </c>
      <c r="AD13">
        <v>23</v>
      </c>
      <c r="AE13">
        <v>0</v>
      </c>
    </row>
    <row r="14" spans="1:31" x14ac:dyDescent="0.45">
      <c r="A14" s="290">
        <v>40587</v>
      </c>
      <c r="B14">
        <v>2200</v>
      </c>
      <c r="C14">
        <v>9</v>
      </c>
      <c r="D14">
        <v>145</v>
      </c>
      <c r="F14">
        <v>46</v>
      </c>
      <c r="H14" t="e">
        <v>#DIV/0!</v>
      </c>
      <c r="I14">
        <v>13</v>
      </c>
      <c r="J14">
        <v>152</v>
      </c>
      <c r="L14">
        <v>3</v>
      </c>
      <c r="N14" t="e">
        <v>#DIV/0!</v>
      </c>
      <c r="O14">
        <v>22</v>
      </c>
      <c r="P14">
        <v>148.5</v>
      </c>
      <c r="Q14">
        <v>49</v>
      </c>
      <c r="R14">
        <v>570.93376874297496</v>
      </c>
      <c r="V14" s="290">
        <v>40587</v>
      </c>
      <c r="W14" s="178">
        <v>2200</v>
      </c>
      <c r="X14">
        <v>9</v>
      </c>
      <c r="Y14">
        <v>145</v>
      </c>
      <c r="Z14">
        <v>0</v>
      </c>
      <c r="AA14">
        <v>13</v>
      </c>
      <c r="AB14">
        <v>152</v>
      </c>
      <c r="AC14">
        <v>0</v>
      </c>
      <c r="AD14">
        <v>22</v>
      </c>
      <c r="AE14">
        <v>0</v>
      </c>
    </row>
    <row r="15" spans="1:31" x14ac:dyDescent="0.45">
      <c r="A15" s="290">
        <v>40588</v>
      </c>
      <c r="B15">
        <v>2020</v>
      </c>
      <c r="C15">
        <v>9.75</v>
      </c>
      <c r="D15">
        <v>180</v>
      </c>
      <c r="F15">
        <v>5</v>
      </c>
      <c r="H15" t="e">
        <v>#DIV/0!</v>
      </c>
      <c r="I15">
        <v>14.5</v>
      </c>
      <c r="J15">
        <v>158</v>
      </c>
      <c r="L15">
        <v>6</v>
      </c>
      <c r="N15" t="e">
        <v>#DIV/0!</v>
      </c>
      <c r="O15">
        <v>24.25</v>
      </c>
      <c r="P15">
        <v>169</v>
      </c>
      <c r="Q15">
        <v>11</v>
      </c>
      <c r="R15">
        <v>128.1688052280148</v>
      </c>
      <c r="V15" s="290">
        <v>40588</v>
      </c>
      <c r="W15" s="178">
        <v>2020</v>
      </c>
      <c r="X15">
        <v>9.75</v>
      </c>
      <c r="Y15">
        <v>180</v>
      </c>
      <c r="Z15">
        <v>0</v>
      </c>
      <c r="AA15">
        <v>14.5</v>
      </c>
      <c r="AB15">
        <v>158</v>
      </c>
      <c r="AC15">
        <v>0</v>
      </c>
      <c r="AD15">
        <v>24.25</v>
      </c>
      <c r="AE15">
        <v>0</v>
      </c>
    </row>
    <row r="16" spans="1:31" x14ac:dyDescent="0.45">
      <c r="A16" s="290">
        <v>40589</v>
      </c>
      <c r="B16">
        <v>2050</v>
      </c>
      <c r="C16">
        <v>9.25</v>
      </c>
      <c r="D16">
        <v>190</v>
      </c>
      <c r="F16">
        <v>6</v>
      </c>
      <c r="H16" t="e">
        <v>#DIV/0!</v>
      </c>
      <c r="I16">
        <v>13.5</v>
      </c>
      <c r="J16">
        <v>184</v>
      </c>
      <c r="L16">
        <v>4</v>
      </c>
      <c r="N16" t="e">
        <v>#DIV/0!</v>
      </c>
      <c r="O16">
        <v>22.75</v>
      </c>
      <c r="P16">
        <v>187</v>
      </c>
      <c r="Q16">
        <v>10</v>
      </c>
      <c r="R16">
        <v>116.51709566183163</v>
      </c>
      <c r="V16" s="290">
        <v>40589</v>
      </c>
      <c r="W16" s="178">
        <v>2050</v>
      </c>
      <c r="X16">
        <v>9.25</v>
      </c>
      <c r="Y16">
        <v>190</v>
      </c>
      <c r="Z16">
        <v>0</v>
      </c>
      <c r="AA16">
        <v>13.5</v>
      </c>
      <c r="AB16">
        <v>184</v>
      </c>
      <c r="AC16">
        <v>0</v>
      </c>
      <c r="AD16">
        <v>22.75</v>
      </c>
      <c r="AE16">
        <v>0</v>
      </c>
    </row>
    <row r="17" spans="1:31" x14ac:dyDescent="0.45">
      <c r="A17" s="290">
        <v>40590</v>
      </c>
      <c r="B17">
        <v>1870</v>
      </c>
      <c r="C17">
        <v>9.75</v>
      </c>
      <c r="D17">
        <v>185</v>
      </c>
      <c r="F17">
        <v>7</v>
      </c>
      <c r="H17" t="e">
        <v>#DIV/0!</v>
      </c>
      <c r="I17">
        <v>14.25</v>
      </c>
      <c r="J17">
        <v>180</v>
      </c>
      <c r="L17">
        <v>3</v>
      </c>
      <c r="N17" t="e">
        <v>#DIV/0!</v>
      </c>
      <c r="O17">
        <v>24</v>
      </c>
      <c r="P17">
        <v>182.5</v>
      </c>
      <c r="Q17">
        <v>10</v>
      </c>
      <c r="R17">
        <v>116.51709566183163</v>
      </c>
      <c r="V17" s="290">
        <v>40590</v>
      </c>
      <c r="W17" s="178">
        <v>1870</v>
      </c>
      <c r="X17">
        <v>9.75</v>
      </c>
      <c r="Y17">
        <v>185</v>
      </c>
      <c r="Z17">
        <v>0</v>
      </c>
      <c r="AA17">
        <v>14.25</v>
      </c>
      <c r="AB17">
        <v>180</v>
      </c>
      <c r="AC17">
        <v>0</v>
      </c>
      <c r="AD17">
        <v>24</v>
      </c>
      <c r="AE17">
        <v>0</v>
      </c>
    </row>
    <row r="18" spans="1:31" x14ac:dyDescent="0.45">
      <c r="A18" s="290">
        <v>40591</v>
      </c>
      <c r="B18">
        <v>1740</v>
      </c>
      <c r="C18">
        <v>9.75</v>
      </c>
      <c r="D18">
        <v>180</v>
      </c>
      <c r="F18">
        <v>4</v>
      </c>
      <c r="H18" t="e">
        <v>#DIV/0!</v>
      </c>
      <c r="I18">
        <v>13.75</v>
      </c>
      <c r="J18">
        <v>176</v>
      </c>
      <c r="L18">
        <v>9</v>
      </c>
      <c r="N18" t="e">
        <v>#DIV/0!</v>
      </c>
      <c r="O18">
        <v>23.5</v>
      </c>
      <c r="P18">
        <v>178</v>
      </c>
      <c r="Q18">
        <v>13</v>
      </c>
      <c r="R18">
        <v>151.47222436038112</v>
      </c>
      <c r="V18" s="290">
        <v>40591</v>
      </c>
      <c r="W18" s="178">
        <v>1740</v>
      </c>
      <c r="X18">
        <v>9.75</v>
      </c>
      <c r="Y18">
        <v>180</v>
      </c>
      <c r="Z18">
        <v>0</v>
      </c>
      <c r="AA18">
        <v>13.75</v>
      </c>
      <c r="AB18">
        <v>176</v>
      </c>
      <c r="AC18">
        <v>0</v>
      </c>
      <c r="AD18">
        <v>23.5</v>
      </c>
      <c r="AE18">
        <v>0</v>
      </c>
    </row>
    <row r="19" spans="1:31" x14ac:dyDescent="0.45">
      <c r="A19" s="290">
        <v>40592</v>
      </c>
      <c r="B19">
        <v>1610</v>
      </c>
      <c r="C19">
        <v>9.5</v>
      </c>
      <c r="D19">
        <v>175</v>
      </c>
      <c r="F19">
        <v>3</v>
      </c>
      <c r="H19" t="e">
        <v>#DIV/0!</v>
      </c>
      <c r="I19">
        <v>14</v>
      </c>
      <c r="J19">
        <v>174</v>
      </c>
      <c r="L19">
        <v>9</v>
      </c>
      <c r="N19" t="e">
        <v>#DIV/0!</v>
      </c>
      <c r="O19">
        <v>23.5</v>
      </c>
      <c r="P19">
        <v>174.5</v>
      </c>
      <c r="Q19">
        <v>12</v>
      </c>
      <c r="R19">
        <v>139.82051479419795</v>
      </c>
      <c r="V19" s="290">
        <v>40592</v>
      </c>
      <c r="W19" s="178">
        <v>1610</v>
      </c>
      <c r="X19">
        <v>9.5</v>
      </c>
      <c r="Y19">
        <v>175</v>
      </c>
      <c r="Z19">
        <v>0</v>
      </c>
      <c r="AA19">
        <v>14</v>
      </c>
      <c r="AB19">
        <v>174</v>
      </c>
      <c r="AC19">
        <v>0</v>
      </c>
      <c r="AD19">
        <v>23.5</v>
      </c>
      <c r="AE19">
        <v>0</v>
      </c>
    </row>
    <row r="20" spans="1:31" x14ac:dyDescent="0.45">
      <c r="A20" s="290">
        <v>40593</v>
      </c>
      <c r="B20">
        <v>1510</v>
      </c>
      <c r="C20">
        <v>9.75</v>
      </c>
      <c r="D20">
        <v>173</v>
      </c>
      <c r="F20">
        <v>5</v>
      </c>
      <c r="H20" t="e">
        <v>#DIV/0!</v>
      </c>
      <c r="I20">
        <v>14.75</v>
      </c>
      <c r="J20">
        <v>170</v>
      </c>
      <c r="L20">
        <v>5</v>
      </c>
      <c r="N20" t="e">
        <v>#DIV/0!</v>
      </c>
      <c r="O20">
        <v>24.5</v>
      </c>
      <c r="P20">
        <v>171.5</v>
      </c>
      <c r="Q20">
        <v>10</v>
      </c>
      <c r="R20">
        <v>116.51709566183163</v>
      </c>
      <c r="V20" s="290">
        <v>40593</v>
      </c>
      <c r="W20" s="178">
        <v>1510</v>
      </c>
      <c r="X20">
        <v>9.75</v>
      </c>
      <c r="Y20">
        <v>173</v>
      </c>
      <c r="Z20">
        <v>0</v>
      </c>
      <c r="AA20">
        <v>14.75</v>
      </c>
      <c r="AB20">
        <v>170</v>
      </c>
      <c r="AC20">
        <v>0</v>
      </c>
      <c r="AD20">
        <v>24.5</v>
      </c>
      <c r="AE20">
        <v>0</v>
      </c>
    </row>
    <row r="21" spans="1:31" x14ac:dyDescent="0.45">
      <c r="A21" s="290">
        <v>40594</v>
      </c>
      <c r="B21">
        <v>1420</v>
      </c>
      <c r="C21">
        <v>8.75</v>
      </c>
      <c r="D21">
        <v>166</v>
      </c>
      <c r="F21">
        <v>2</v>
      </c>
      <c r="H21" t="e">
        <v>#DIV/0!</v>
      </c>
      <c r="I21">
        <v>14.5</v>
      </c>
      <c r="J21">
        <v>167</v>
      </c>
      <c r="L21">
        <v>1</v>
      </c>
      <c r="N21" t="e">
        <v>#DIV/0!</v>
      </c>
      <c r="O21">
        <v>23.25</v>
      </c>
      <c r="P21">
        <v>166.5</v>
      </c>
      <c r="Q21">
        <v>3</v>
      </c>
      <c r="R21">
        <v>34.955128698549487</v>
      </c>
      <c r="V21" s="290">
        <v>40594</v>
      </c>
      <c r="W21" s="178">
        <v>1420</v>
      </c>
      <c r="X21">
        <v>8.75</v>
      </c>
      <c r="Y21">
        <v>166</v>
      </c>
      <c r="Z21">
        <v>0</v>
      </c>
      <c r="AA21">
        <v>14.5</v>
      </c>
      <c r="AB21">
        <v>167</v>
      </c>
      <c r="AC21">
        <v>0</v>
      </c>
      <c r="AD21">
        <v>23.25</v>
      </c>
      <c r="AE21">
        <v>0</v>
      </c>
    </row>
    <row r="22" spans="1:31" x14ac:dyDescent="0.45">
      <c r="A22" s="290">
        <v>40595</v>
      </c>
      <c r="B22">
        <v>1370</v>
      </c>
      <c r="C22">
        <v>9</v>
      </c>
      <c r="D22">
        <v>165</v>
      </c>
      <c r="F22">
        <v>3</v>
      </c>
      <c r="H22" t="e">
        <v>#DIV/0!</v>
      </c>
      <c r="I22">
        <v>14.25</v>
      </c>
      <c r="J22">
        <v>165</v>
      </c>
      <c r="L22">
        <v>3</v>
      </c>
      <c r="N22" t="e">
        <v>#DIV/0!</v>
      </c>
      <c r="O22">
        <v>23.25</v>
      </c>
      <c r="P22">
        <v>165</v>
      </c>
      <c r="Q22">
        <v>6</v>
      </c>
      <c r="R22">
        <v>69.910257397098974</v>
      </c>
      <c r="V22" s="290">
        <v>40595</v>
      </c>
      <c r="W22" s="178">
        <v>1370</v>
      </c>
      <c r="X22">
        <v>9</v>
      </c>
      <c r="Y22">
        <v>165</v>
      </c>
      <c r="Z22">
        <v>0</v>
      </c>
      <c r="AA22">
        <v>14.25</v>
      </c>
      <c r="AB22">
        <v>165</v>
      </c>
      <c r="AC22">
        <v>0</v>
      </c>
      <c r="AD22">
        <v>23.25</v>
      </c>
      <c r="AE22">
        <v>0</v>
      </c>
    </row>
    <row r="23" spans="1:31" x14ac:dyDescent="0.45">
      <c r="A23" s="290">
        <v>40596</v>
      </c>
      <c r="B23">
        <v>1350</v>
      </c>
      <c r="C23">
        <v>8.25</v>
      </c>
      <c r="D23">
        <v>164.5</v>
      </c>
      <c r="F23">
        <v>2</v>
      </c>
      <c r="H23" t="e">
        <v>#DIV/0!</v>
      </c>
      <c r="I23">
        <v>13.5</v>
      </c>
      <c r="J23">
        <v>164</v>
      </c>
      <c r="L23">
        <v>2</v>
      </c>
      <c r="N23" t="e">
        <v>#DIV/0!</v>
      </c>
      <c r="O23">
        <v>21.75</v>
      </c>
      <c r="P23">
        <v>164.25</v>
      </c>
      <c r="Q23">
        <v>4</v>
      </c>
      <c r="R23">
        <v>46.606838264732652</v>
      </c>
      <c r="V23" s="290">
        <v>40596</v>
      </c>
      <c r="W23" s="178">
        <v>1350</v>
      </c>
      <c r="X23">
        <v>8.25</v>
      </c>
      <c r="Y23">
        <v>164.5</v>
      </c>
      <c r="Z23">
        <v>0</v>
      </c>
      <c r="AA23">
        <v>13.5</v>
      </c>
      <c r="AB23">
        <v>164</v>
      </c>
      <c r="AC23">
        <v>0</v>
      </c>
      <c r="AD23">
        <v>21.75</v>
      </c>
      <c r="AE23">
        <v>0</v>
      </c>
    </row>
    <row r="24" spans="1:31" x14ac:dyDescent="0.45">
      <c r="A24" s="290">
        <v>40597</v>
      </c>
      <c r="B24">
        <v>1310</v>
      </c>
      <c r="C24">
        <v>10</v>
      </c>
      <c r="D24">
        <v>165</v>
      </c>
      <c r="F24">
        <v>0</v>
      </c>
      <c r="H24" t="e">
        <v>#DIV/0!</v>
      </c>
      <c r="I24">
        <v>14.25</v>
      </c>
      <c r="J24">
        <v>165</v>
      </c>
      <c r="L24">
        <v>3</v>
      </c>
      <c r="N24" t="e">
        <v>#DIV/0!</v>
      </c>
      <c r="O24">
        <v>24.25</v>
      </c>
      <c r="P24">
        <v>165</v>
      </c>
      <c r="Q24">
        <v>3</v>
      </c>
      <c r="R24">
        <v>34.955128698549487</v>
      </c>
      <c r="V24" s="290">
        <v>40597</v>
      </c>
      <c r="W24" s="178">
        <v>1310</v>
      </c>
      <c r="X24">
        <v>10</v>
      </c>
      <c r="Y24">
        <v>165</v>
      </c>
      <c r="Z24">
        <v>0</v>
      </c>
      <c r="AA24">
        <v>14.25</v>
      </c>
      <c r="AB24">
        <v>165</v>
      </c>
      <c r="AC24">
        <v>0</v>
      </c>
      <c r="AD24">
        <v>24.25</v>
      </c>
      <c r="AE24">
        <v>0</v>
      </c>
    </row>
    <row r="25" spans="1:31" x14ac:dyDescent="0.45">
      <c r="A25" s="290">
        <v>40598</v>
      </c>
      <c r="B25">
        <v>1280</v>
      </c>
      <c r="C25">
        <v>10</v>
      </c>
      <c r="D25">
        <v>163</v>
      </c>
      <c r="F25">
        <v>2</v>
      </c>
      <c r="H25" t="e">
        <v>#DIV/0!</v>
      </c>
      <c r="I25">
        <v>13.75</v>
      </c>
      <c r="J25">
        <v>160</v>
      </c>
      <c r="L25">
        <v>7</v>
      </c>
      <c r="N25" t="e">
        <v>#DIV/0!</v>
      </c>
      <c r="O25">
        <v>23.75</v>
      </c>
      <c r="P25">
        <v>161.5</v>
      </c>
      <c r="Q25">
        <v>9</v>
      </c>
      <c r="R25">
        <v>104.86538609564846</v>
      </c>
      <c r="V25" s="290">
        <v>40598</v>
      </c>
      <c r="W25" s="178">
        <v>1280</v>
      </c>
      <c r="X25">
        <v>10</v>
      </c>
      <c r="Y25">
        <v>163</v>
      </c>
      <c r="Z25">
        <v>0</v>
      </c>
      <c r="AA25">
        <v>13.75</v>
      </c>
      <c r="AB25">
        <v>160</v>
      </c>
      <c r="AC25">
        <v>0</v>
      </c>
      <c r="AD25">
        <v>23.75</v>
      </c>
      <c r="AE25">
        <v>0</v>
      </c>
    </row>
    <row r="26" spans="1:31" x14ac:dyDescent="0.45">
      <c r="A26" s="290">
        <v>40599</v>
      </c>
      <c r="B26">
        <v>1170</v>
      </c>
      <c r="C26">
        <v>9.75</v>
      </c>
      <c r="D26">
        <v>157</v>
      </c>
      <c r="F26">
        <v>4</v>
      </c>
      <c r="H26" t="e">
        <v>#DIV/0!</v>
      </c>
      <c r="I26">
        <v>13.5</v>
      </c>
      <c r="J26">
        <v>160</v>
      </c>
      <c r="L26">
        <v>3</v>
      </c>
      <c r="N26" t="e">
        <v>#DIV/0!</v>
      </c>
      <c r="O26">
        <v>23.25</v>
      </c>
      <c r="P26">
        <v>158.5</v>
      </c>
      <c r="Q26">
        <v>7</v>
      </c>
      <c r="R26">
        <v>81.561966963282146</v>
      </c>
      <c r="V26" s="290">
        <v>40599</v>
      </c>
      <c r="W26" s="178">
        <v>1170</v>
      </c>
      <c r="X26">
        <v>9.75</v>
      </c>
      <c r="Y26">
        <v>157</v>
      </c>
      <c r="Z26">
        <v>0</v>
      </c>
      <c r="AA26">
        <v>13.5</v>
      </c>
      <c r="AB26">
        <v>160</v>
      </c>
      <c r="AC26">
        <v>0</v>
      </c>
      <c r="AD26">
        <v>23.25</v>
      </c>
      <c r="AE26">
        <v>0</v>
      </c>
    </row>
    <row r="27" spans="1:31" x14ac:dyDescent="0.45">
      <c r="A27" s="290">
        <v>40600</v>
      </c>
      <c r="B27">
        <v>1120</v>
      </c>
      <c r="C27">
        <v>9.5</v>
      </c>
      <c r="D27">
        <v>152</v>
      </c>
      <c r="F27">
        <v>2</v>
      </c>
      <c r="H27" t="e">
        <v>#DIV/0!</v>
      </c>
      <c r="I27">
        <v>13.75</v>
      </c>
      <c r="J27">
        <v>158</v>
      </c>
      <c r="L27">
        <v>0</v>
      </c>
      <c r="N27" t="e">
        <v>#DIV/0!</v>
      </c>
      <c r="O27">
        <v>23.25</v>
      </c>
      <c r="P27">
        <v>155</v>
      </c>
      <c r="Q27">
        <v>2</v>
      </c>
      <c r="R27">
        <v>23.303419132366326</v>
      </c>
      <c r="V27" s="290">
        <v>40600</v>
      </c>
      <c r="W27" s="178">
        <v>1120</v>
      </c>
      <c r="X27">
        <v>9.5</v>
      </c>
      <c r="Y27">
        <v>152</v>
      </c>
      <c r="Z27">
        <v>0</v>
      </c>
      <c r="AA27">
        <v>13.75</v>
      </c>
      <c r="AB27">
        <v>158</v>
      </c>
      <c r="AC27">
        <v>0</v>
      </c>
      <c r="AD27">
        <v>23.25</v>
      </c>
      <c r="AE27">
        <v>0</v>
      </c>
    </row>
    <row r="28" spans="1:31" x14ac:dyDescent="0.45">
      <c r="A28" s="290">
        <v>40601</v>
      </c>
      <c r="B28">
        <v>1170</v>
      </c>
      <c r="C28">
        <v>9.75</v>
      </c>
      <c r="D28">
        <v>159</v>
      </c>
      <c r="F28">
        <v>3</v>
      </c>
      <c r="H28" t="e">
        <v>#DIV/0!</v>
      </c>
      <c r="I28">
        <v>14</v>
      </c>
      <c r="J28">
        <v>47</v>
      </c>
      <c r="L28">
        <v>7</v>
      </c>
      <c r="N28" t="e">
        <v>#DIV/0!</v>
      </c>
      <c r="O28">
        <v>23.75</v>
      </c>
      <c r="P28">
        <v>103</v>
      </c>
      <c r="Q28">
        <v>10</v>
      </c>
      <c r="R28">
        <v>116.51709566183163</v>
      </c>
      <c r="V28" s="290">
        <v>40601</v>
      </c>
      <c r="W28" s="178">
        <v>1170</v>
      </c>
      <c r="X28">
        <v>9.75</v>
      </c>
      <c r="Y28">
        <v>159</v>
      </c>
      <c r="Z28">
        <v>0</v>
      </c>
      <c r="AA28">
        <v>14</v>
      </c>
      <c r="AB28">
        <v>47</v>
      </c>
      <c r="AC28">
        <v>0</v>
      </c>
      <c r="AD28">
        <v>23.75</v>
      </c>
      <c r="AE28">
        <v>0</v>
      </c>
    </row>
    <row r="29" spans="1:31" x14ac:dyDescent="0.45">
      <c r="A29" s="290">
        <v>40602</v>
      </c>
      <c r="B29">
        <v>1620</v>
      </c>
      <c r="C29">
        <v>9.25</v>
      </c>
      <c r="D29">
        <v>67</v>
      </c>
      <c r="F29">
        <v>21</v>
      </c>
      <c r="H29" t="e">
        <v>#DIV/0!</v>
      </c>
      <c r="I29">
        <v>13.25</v>
      </c>
      <c r="J29">
        <v>170</v>
      </c>
      <c r="L29">
        <v>4</v>
      </c>
      <c r="N29" t="e">
        <v>#DIV/0!</v>
      </c>
      <c r="O29">
        <v>22.5</v>
      </c>
      <c r="P29">
        <v>118.5</v>
      </c>
      <c r="Q29">
        <v>25</v>
      </c>
      <c r="R29">
        <v>291.29273915457907</v>
      </c>
      <c r="V29" s="290">
        <v>40602</v>
      </c>
      <c r="W29" s="178">
        <v>1620</v>
      </c>
      <c r="X29">
        <v>9.25</v>
      </c>
      <c r="Y29">
        <v>67</v>
      </c>
      <c r="Z29">
        <v>0</v>
      </c>
      <c r="AA29">
        <v>13.25</v>
      </c>
      <c r="AB29">
        <v>170</v>
      </c>
      <c r="AC29">
        <v>0</v>
      </c>
      <c r="AD29">
        <v>22.5</v>
      </c>
      <c r="AE29">
        <v>0</v>
      </c>
    </row>
    <row r="30" spans="1:31" x14ac:dyDescent="0.45">
      <c r="A30" s="290">
        <v>40603</v>
      </c>
      <c r="B30">
        <v>1490</v>
      </c>
      <c r="C30">
        <v>9.25</v>
      </c>
      <c r="D30">
        <v>123</v>
      </c>
      <c r="F30">
        <v>3</v>
      </c>
      <c r="H30" t="e">
        <v>#DIV/0!</v>
      </c>
      <c r="I30">
        <v>15.5</v>
      </c>
      <c r="J30">
        <v>175</v>
      </c>
      <c r="L30">
        <v>2</v>
      </c>
      <c r="N30" t="e">
        <v>#DIV/0!</v>
      </c>
      <c r="O30">
        <v>24.75</v>
      </c>
      <c r="P30">
        <v>149</v>
      </c>
      <c r="Q30">
        <v>5</v>
      </c>
      <c r="R30">
        <v>58.258547830915816</v>
      </c>
      <c r="V30" s="290">
        <v>40603</v>
      </c>
      <c r="W30" s="178">
        <v>1490</v>
      </c>
      <c r="X30">
        <v>9.25</v>
      </c>
      <c r="Y30">
        <v>123</v>
      </c>
      <c r="Z30">
        <v>0</v>
      </c>
      <c r="AA30">
        <v>15.5</v>
      </c>
      <c r="AB30">
        <v>175</v>
      </c>
      <c r="AC30">
        <v>0</v>
      </c>
      <c r="AD30">
        <v>24.75</v>
      </c>
      <c r="AE30">
        <v>0</v>
      </c>
    </row>
    <row r="31" spans="1:31" x14ac:dyDescent="0.45">
      <c r="A31" s="290">
        <v>40604</v>
      </c>
      <c r="B31">
        <v>1650</v>
      </c>
      <c r="C31">
        <v>8.25</v>
      </c>
      <c r="D31">
        <v>150</v>
      </c>
      <c r="F31">
        <v>0</v>
      </c>
      <c r="H31" t="e">
        <v>#DIV/0!</v>
      </c>
      <c r="I31">
        <v>15.5</v>
      </c>
      <c r="J31">
        <v>135</v>
      </c>
      <c r="L31">
        <v>1</v>
      </c>
      <c r="N31" t="e">
        <v>#DIV/0!</v>
      </c>
      <c r="O31">
        <v>23.75</v>
      </c>
      <c r="P31">
        <v>142.5</v>
      </c>
      <c r="Q31">
        <v>1</v>
      </c>
      <c r="R31">
        <v>11.651709566183163</v>
      </c>
      <c r="V31" s="290">
        <v>40604</v>
      </c>
      <c r="W31" s="178">
        <v>1650</v>
      </c>
      <c r="X31">
        <v>8.25</v>
      </c>
      <c r="Y31">
        <v>150</v>
      </c>
      <c r="Z31">
        <v>0</v>
      </c>
      <c r="AA31">
        <v>15.5</v>
      </c>
      <c r="AB31">
        <v>135</v>
      </c>
      <c r="AC31">
        <v>0</v>
      </c>
      <c r="AD31">
        <v>23.75</v>
      </c>
      <c r="AE31">
        <v>0</v>
      </c>
    </row>
    <row r="32" spans="1:31" x14ac:dyDescent="0.45">
      <c r="A32" s="290">
        <v>40605</v>
      </c>
      <c r="B32">
        <v>1720</v>
      </c>
      <c r="C32">
        <v>10</v>
      </c>
      <c r="D32">
        <v>174</v>
      </c>
      <c r="F32">
        <v>5</v>
      </c>
      <c r="H32" t="e">
        <v>#DIV/0!</v>
      </c>
      <c r="I32">
        <v>13.75</v>
      </c>
      <c r="J32">
        <v>176</v>
      </c>
      <c r="L32">
        <v>2</v>
      </c>
      <c r="N32" t="e">
        <v>#DIV/0!</v>
      </c>
      <c r="O32">
        <v>23.75</v>
      </c>
      <c r="P32">
        <v>175</v>
      </c>
      <c r="Q32">
        <v>7</v>
      </c>
      <c r="R32">
        <v>81.561966963282146</v>
      </c>
      <c r="V32" s="290">
        <v>40605</v>
      </c>
      <c r="W32" s="178">
        <v>1720</v>
      </c>
      <c r="X32">
        <v>10</v>
      </c>
      <c r="Y32">
        <v>174</v>
      </c>
      <c r="Z32">
        <v>0</v>
      </c>
      <c r="AA32">
        <v>13.75</v>
      </c>
      <c r="AB32">
        <v>176</v>
      </c>
      <c r="AC32">
        <v>0</v>
      </c>
      <c r="AD32">
        <v>23.75</v>
      </c>
      <c r="AE32">
        <v>0</v>
      </c>
    </row>
    <row r="33" spans="1:31" x14ac:dyDescent="0.45">
      <c r="A33" s="290">
        <v>40606</v>
      </c>
      <c r="B33">
        <v>1600</v>
      </c>
      <c r="C33">
        <v>10.25</v>
      </c>
      <c r="D33">
        <v>170</v>
      </c>
      <c r="F33">
        <v>1</v>
      </c>
      <c r="H33" t="e">
        <v>#DIV/0!</v>
      </c>
      <c r="I33">
        <v>12.75</v>
      </c>
      <c r="J33">
        <v>175</v>
      </c>
      <c r="L33">
        <v>1</v>
      </c>
      <c r="N33" t="e">
        <v>#DIV/0!</v>
      </c>
      <c r="O33">
        <v>23</v>
      </c>
      <c r="P33">
        <v>172.5</v>
      </c>
      <c r="Q33">
        <v>2</v>
      </c>
      <c r="R33">
        <v>23.303419132366326</v>
      </c>
      <c r="V33" s="290">
        <v>40606</v>
      </c>
      <c r="W33" s="178">
        <v>1600</v>
      </c>
      <c r="X33">
        <v>10.25</v>
      </c>
      <c r="Y33">
        <v>170</v>
      </c>
      <c r="Z33">
        <v>0</v>
      </c>
      <c r="AA33">
        <v>12.75</v>
      </c>
      <c r="AB33">
        <v>175</v>
      </c>
      <c r="AC33">
        <v>0</v>
      </c>
      <c r="AD33">
        <v>23</v>
      </c>
      <c r="AE33">
        <v>0</v>
      </c>
    </row>
    <row r="34" spans="1:31" x14ac:dyDescent="0.45">
      <c r="A34" s="290">
        <v>40607</v>
      </c>
      <c r="B34">
        <v>1690</v>
      </c>
      <c r="C34">
        <v>10.75</v>
      </c>
      <c r="D34">
        <v>163</v>
      </c>
      <c r="F34">
        <v>1</v>
      </c>
      <c r="H34" t="e">
        <v>#DIV/0!</v>
      </c>
      <c r="I34">
        <v>13.25</v>
      </c>
      <c r="J34">
        <v>175</v>
      </c>
      <c r="L34">
        <v>0</v>
      </c>
      <c r="N34" t="e">
        <v>#DIV/0!</v>
      </c>
      <c r="O34">
        <v>24</v>
      </c>
      <c r="P34">
        <v>169</v>
      </c>
      <c r="Q34">
        <v>1</v>
      </c>
      <c r="R34">
        <v>11.651709566183163</v>
      </c>
      <c r="V34" s="290">
        <v>40607</v>
      </c>
      <c r="W34" s="178">
        <v>1690</v>
      </c>
      <c r="X34">
        <v>10.75</v>
      </c>
      <c r="Y34">
        <v>163</v>
      </c>
      <c r="Z34">
        <v>0</v>
      </c>
      <c r="AA34">
        <v>13.25</v>
      </c>
      <c r="AB34">
        <v>175</v>
      </c>
      <c r="AC34">
        <v>0</v>
      </c>
      <c r="AD34">
        <v>24</v>
      </c>
      <c r="AE34">
        <v>0</v>
      </c>
    </row>
    <row r="35" spans="1:31" x14ac:dyDescent="0.45">
      <c r="A35" s="290">
        <v>40608</v>
      </c>
      <c r="B35">
        <v>1650</v>
      </c>
      <c r="C35">
        <v>10.25</v>
      </c>
      <c r="D35">
        <v>173</v>
      </c>
      <c r="F35">
        <v>1</v>
      </c>
      <c r="H35" t="e">
        <v>#DIV/0!</v>
      </c>
      <c r="I35">
        <v>13</v>
      </c>
      <c r="J35">
        <v>166</v>
      </c>
      <c r="L35">
        <v>4</v>
      </c>
      <c r="N35" t="e">
        <v>#DIV/0!</v>
      </c>
      <c r="O35">
        <v>23.25</v>
      </c>
      <c r="P35">
        <v>169.5</v>
      </c>
      <c r="Q35">
        <v>5</v>
      </c>
      <c r="R35">
        <v>58.258547830915816</v>
      </c>
      <c r="V35" s="290">
        <v>40608</v>
      </c>
      <c r="W35" s="178">
        <v>1650</v>
      </c>
      <c r="X35">
        <v>10.25</v>
      </c>
      <c r="Y35">
        <v>173</v>
      </c>
      <c r="Z35">
        <v>0</v>
      </c>
      <c r="AA35">
        <v>13</v>
      </c>
      <c r="AB35">
        <v>166</v>
      </c>
      <c r="AC35">
        <v>0</v>
      </c>
      <c r="AD35">
        <v>23.25</v>
      </c>
      <c r="AE35">
        <v>0</v>
      </c>
    </row>
    <row r="36" spans="1:31" x14ac:dyDescent="0.45">
      <c r="A36" s="290">
        <v>40609</v>
      </c>
      <c r="B36">
        <v>1530</v>
      </c>
      <c r="C36">
        <v>10</v>
      </c>
      <c r="D36">
        <v>168</v>
      </c>
      <c r="F36">
        <v>0</v>
      </c>
      <c r="H36" t="e">
        <v>#DIV/0!</v>
      </c>
      <c r="I36">
        <v>13.75</v>
      </c>
      <c r="J36">
        <v>167</v>
      </c>
      <c r="L36">
        <v>0</v>
      </c>
      <c r="N36" t="e">
        <v>#DIV/0!</v>
      </c>
      <c r="O36">
        <v>23.75</v>
      </c>
      <c r="P36">
        <v>167.5</v>
      </c>
      <c r="Q36">
        <v>0</v>
      </c>
      <c r="R36">
        <v>0</v>
      </c>
      <c r="V36" s="290">
        <v>40609</v>
      </c>
      <c r="W36" s="178">
        <v>1530</v>
      </c>
      <c r="X36">
        <v>10</v>
      </c>
      <c r="Y36">
        <v>168</v>
      </c>
      <c r="Z36">
        <v>0</v>
      </c>
      <c r="AA36">
        <v>13.75</v>
      </c>
      <c r="AB36">
        <v>167</v>
      </c>
      <c r="AC36">
        <v>0</v>
      </c>
      <c r="AD36">
        <v>23.75</v>
      </c>
      <c r="AE36">
        <v>0</v>
      </c>
    </row>
    <row r="37" spans="1:31" x14ac:dyDescent="0.45">
      <c r="A37" s="290">
        <v>40610</v>
      </c>
      <c r="B37">
        <v>1440</v>
      </c>
      <c r="C37">
        <v>10</v>
      </c>
      <c r="D37">
        <v>163</v>
      </c>
      <c r="F37">
        <v>0</v>
      </c>
      <c r="H37" t="e">
        <v>#DIV/0!</v>
      </c>
      <c r="I37">
        <v>13.75</v>
      </c>
      <c r="J37">
        <v>167</v>
      </c>
      <c r="L37">
        <v>0</v>
      </c>
      <c r="N37" t="e">
        <v>#DIV/0!</v>
      </c>
      <c r="O37">
        <v>23.75</v>
      </c>
      <c r="P37">
        <v>165</v>
      </c>
      <c r="Q37">
        <v>0</v>
      </c>
      <c r="R37">
        <v>0</v>
      </c>
      <c r="V37" s="290">
        <v>40610</v>
      </c>
      <c r="W37" s="178">
        <v>1440</v>
      </c>
      <c r="X37">
        <v>10</v>
      </c>
      <c r="Y37">
        <v>163</v>
      </c>
      <c r="Z37">
        <v>0</v>
      </c>
      <c r="AA37">
        <v>13.75</v>
      </c>
      <c r="AB37">
        <v>167</v>
      </c>
      <c r="AC37">
        <v>0</v>
      </c>
      <c r="AD37">
        <v>23.75</v>
      </c>
      <c r="AE37">
        <v>0</v>
      </c>
    </row>
    <row r="38" spans="1:31" x14ac:dyDescent="0.45">
      <c r="A38" s="290">
        <v>40611</v>
      </c>
      <c r="B38">
        <v>1650</v>
      </c>
      <c r="C38">
        <v>10.5</v>
      </c>
      <c r="D38">
        <v>27</v>
      </c>
      <c r="F38">
        <v>0</v>
      </c>
      <c r="H38" t="e">
        <v>#DIV/0!</v>
      </c>
      <c r="I38">
        <v>13</v>
      </c>
      <c r="J38">
        <v>27</v>
      </c>
      <c r="L38">
        <v>33</v>
      </c>
      <c r="N38" t="e">
        <v>#DIV/0!</v>
      </c>
      <c r="O38">
        <v>23.5</v>
      </c>
      <c r="P38">
        <v>27</v>
      </c>
      <c r="Q38">
        <v>33</v>
      </c>
      <c r="R38">
        <v>384.50641568404438</v>
      </c>
      <c r="V38" s="290">
        <v>40611</v>
      </c>
      <c r="W38" s="178">
        <v>1650</v>
      </c>
      <c r="X38">
        <v>10.5</v>
      </c>
      <c r="Y38">
        <v>27</v>
      </c>
      <c r="Z38">
        <v>0</v>
      </c>
      <c r="AA38">
        <v>13</v>
      </c>
      <c r="AB38">
        <v>27</v>
      </c>
      <c r="AC38">
        <v>0</v>
      </c>
      <c r="AD38">
        <v>23.5</v>
      </c>
      <c r="AE38">
        <v>0</v>
      </c>
    </row>
    <row r="39" spans="1:31" x14ac:dyDescent="0.45">
      <c r="A39" s="290">
        <v>40612</v>
      </c>
      <c r="B39">
        <v>3460</v>
      </c>
      <c r="C39">
        <v>11.5</v>
      </c>
      <c r="D39">
        <v>27</v>
      </c>
      <c r="F39">
        <v>112</v>
      </c>
      <c r="H39" t="e">
        <v>#DIV/0!</v>
      </c>
      <c r="I39">
        <v>12.5</v>
      </c>
      <c r="J39">
        <v>57</v>
      </c>
      <c r="L39">
        <v>211</v>
      </c>
      <c r="N39" t="e">
        <v>#DIV/0!</v>
      </c>
      <c r="O39">
        <v>24</v>
      </c>
      <c r="P39">
        <v>42</v>
      </c>
      <c r="Q39">
        <v>323</v>
      </c>
      <c r="R39">
        <v>3763.5021898771615</v>
      </c>
      <c r="V39" s="290">
        <v>40612</v>
      </c>
      <c r="W39" s="178">
        <v>3460</v>
      </c>
      <c r="X39">
        <v>11.5</v>
      </c>
      <c r="Y39">
        <v>27</v>
      </c>
      <c r="Z39">
        <v>0</v>
      </c>
      <c r="AA39">
        <v>12.5</v>
      </c>
      <c r="AB39">
        <v>57</v>
      </c>
      <c r="AC39">
        <v>0</v>
      </c>
      <c r="AD39">
        <v>24</v>
      </c>
      <c r="AE39">
        <v>0</v>
      </c>
    </row>
    <row r="40" spans="1:31" x14ac:dyDescent="0.45">
      <c r="A40" s="290">
        <v>40613</v>
      </c>
      <c r="B40">
        <v>3120</v>
      </c>
      <c r="C40">
        <v>10.5</v>
      </c>
      <c r="D40">
        <v>87</v>
      </c>
      <c r="F40">
        <v>57</v>
      </c>
      <c r="H40" t="e">
        <v>#DIV/0!</v>
      </c>
      <c r="I40">
        <v>12.75</v>
      </c>
      <c r="J40">
        <v>100</v>
      </c>
      <c r="L40">
        <v>4</v>
      </c>
      <c r="N40" t="e">
        <v>#DIV/0!</v>
      </c>
      <c r="O40">
        <v>23.25</v>
      </c>
      <c r="P40">
        <v>93.5</v>
      </c>
      <c r="Q40">
        <v>61</v>
      </c>
      <c r="R40">
        <v>710.75428353717291</v>
      </c>
      <c r="V40" s="290">
        <v>40613</v>
      </c>
      <c r="W40" s="178">
        <v>3120</v>
      </c>
      <c r="X40">
        <v>10.5</v>
      </c>
      <c r="Y40">
        <v>87</v>
      </c>
      <c r="Z40">
        <v>0</v>
      </c>
      <c r="AA40">
        <v>12.75</v>
      </c>
      <c r="AB40">
        <v>100</v>
      </c>
      <c r="AC40">
        <v>0</v>
      </c>
      <c r="AD40">
        <v>23.25</v>
      </c>
      <c r="AE40">
        <v>0</v>
      </c>
    </row>
    <row r="41" spans="1:31" x14ac:dyDescent="0.45">
      <c r="A41" s="290">
        <v>40614</v>
      </c>
      <c r="B41">
        <v>2480</v>
      </c>
      <c r="C41">
        <v>11</v>
      </c>
      <c r="D41">
        <v>127</v>
      </c>
      <c r="F41">
        <v>4</v>
      </c>
      <c r="H41" t="e">
        <v>#DIV/0!</v>
      </c>
      <c r="I41">
        <v>14</v>
      </c>
      <c r="J41">
        <v>156</v>
      </c>
      <c r="L41">
        <v>6</v>
      </c>
      <c r="N41" t="e">
        <v>#DIV/0!</v>
      </c>
      <c r="O41">
        <v>25</v>
      </c>
      <c r="P41">
        <v>141.5</v>
      </c>
      <c r="Q41">
        <v>10</v>
      </c>
      <c r="R41">
        <v>116.51709566183163</v>
      </c>
      <c r="V41" s="290">
        <v>40614</v>
      </c>
      <c r="W41" s="178">
        <v>2480</v>
      </c>
      <c r="X41">
        <v>11</v>
      </c>
      <c r="Y41">
        <v>127</v>
      </c>
      <c r="Z41">
        <v>0</v>
      </c>
      <c r="AA41">
        <v>14</v>
      </c>
      <c r="AB41">
        <v>156</v>
      </c>
      <c r="AC41">
        <v>0</v>
      </c>
      <c r="AD41">
        <v>25</v>
      </c>
      <c r="AE41">
        <v>0</v>
      </c>
    </row>
    <row r="42" spans="1:31" x14ac:dyDescent="0.45">
      <c r="A42" s="290">
        <v>40615</v>
      </c>
      <c r="B42">
        <v>2230</v>
      </c>
      <c r="C42">
        <v>9.75</v>
      </c>
      <c r="D42">
        <v>98</v>
      </c>
      <c r="F42">
        <v>3</v>
      </c>
      <c r="H42" t="e">
        <v>#DIV/0!</v>
      </c>
      <c r="I42">
        <v>12.75</v>
      </c>
      <c r="J42">
        <v>98</v>
      </c>
      <c r="L42">
        <v>9</v>
      </c>
      <c r="N42" t="e">
        <v>#DIV/0!</v>
      </c>
      <c r="O42">
        <v>22.5</v>
      </c>
      <c r="P42">
        <v>98</v>
      </c>
      <c r="Q42">
        <v>12</v>
      </c>
      <c r="R42">
        <v>139.82051479419795</v>
      </c>
      <c r="V42" s="290">
        <v>40615</v>
      </c>
      <c r="W42" s="178">
        <v>2230</v>
      </c>
      <c r="X42">
        <v>9.75</v>
      </c>
      <c r="Y42">
        <v>98</v>
      </c>
      <c r="Z42">
        <v>0</v>
      </c>
      <c r="AA42">
        <v>12.75</v>
      </c>
      <c r="AB42">
        <v>98</v>
      </c>
      <c r="AC42">
        <v>0</v>
      </c>
      <c r="AD42">
        <v>22.5</v>
      </c>
      <c r="AE42">
        <v>0</v>
      </c>
    </row>
    <row r="43" spans="1:31" x14ac:dyDescent="0.45">
      <c r="A43" s="290">
        <v>40616</v>
      </c>
      <c r="B43">
        <v>2600</v>
      </c>
      <c r="C43">
        <v>10.25</v>
      </c>
      <c r="D43">
        <v>114</v>
      </c>
      <c r="F43">
        <v>8</v>
      </c>
      <c r="H43" t="e">
        <v>#DIV/0!</v>
      </c>
      <c r="I43">
        <v>13</v>
      </c>
      <c r="J43">
        <v>173</v>
      </c>
      <c r="L43">
        <v>2</v>
      </c>
      <c r="N43" t="e">
        <v>#DIV/0!</v>
      </c>
      <c r="O43">
        <v>23.25</v>
      </c>
      <c r="P43">
        <v>143.5</v>
      </c>
      <c r="Q43">
        <v>10</v>
      </c>
      <c r="R43">
        <v>116.51709566183163</v>
      </c>
      <c r="V43" s="290">
        <v>40616</v>
      </c>
      <c r="W43" s="178">
        <v>2600</v>
      </c>
      <c r="X43">
        <v>10.25</v>
      </c>
      <c r="Y43">
        <v>114</v>
      </c>
      <c r="Z43">
        <v>0</v>
      </c>
      <c r="AA43">
        <v>13</v>
      </c>
      <c r="AB43">
        <v>173</v>
      </c>
      <c r="AC43">
        <v>0</v>
      </c>
      <c r="AD43">
        <v>23.25</v>
      </c>
      <c r="AE43">
        <v>0</v>
      </c>
    </row>
    <row r="44" spans="1:31" x14ac:dyDescent="0.45">
      <c r="A44" s="290">
        <v>40617</v>
      </c>
      <c r="B44">
        <v>2440</v>
      </c>
      <c r="C44">
        <v>9.25</v>
      </c>
      <c r="D44">
        <v>58</v>
      </c>
      <c r="F44">
        <v>0</v>
      </c>
      <c r="H44" t="e">
        <v>#DIV/0!</v>
      </c>
      <c r="I44">
        <v>13.5</v>
      </c>
      <c r="J44">
        <v>97</v>
      </c>
      <c r="L44">
        <v>21</v>
      </c>
      <c r="N44" t="e">
        <v>#DIV/0!</v>
      </c>
      <c r="O44">
        <v>22.75</v>
      </c>
      <c r="P44">
        <v>77.5</v>
      </c>
      <c r="Q44">
        <v>21</v>
      </c>
      <c r="R44">
        <v>244.68590088984644</v>
      </c>
      <c r="V44" s="290">
        <v>40617</v>
      </c>
      <c r="W44" s="178">
        <v>2440</v>
      </c>
      <c r="X44">
        <v>9.25</v>
      </c>
      <c r="Y44">
        <v>58</v>
      </c>
      <c r="Z44">
        <v>0</v>
      </c>
      <c r="AA44">
        <v>13.5</v>
      </c>
      <c r="AB44">
        <v>97</v>
      </c>
      <c r="AC44">
        <v>0</v>
      </c>
      <c r="AD44">
        <v>22.75</v>
      </c>
      <c r="AE44">
        <v>0</v>
      </c>
    </row>
    <row r="45" spans="1:31" x14ac:dyDescent="0.45">
      <c r="A45" s="290">
        <v>40618</v>
      </c>
      <c r="B45">
        <v>2760</v>
      </c>
      <c r="C45">
        <v>9.5</v>
      </c>
      <c r="D45">
        <v>137</v>
      </c>
      <c r="F45">
        <v>18</v>
      </c>
      <c r="H45" t="e">
        <v>#DIV/0!</v>
      </c>
      <c r="I45">
        <v>12.25</v>
      </c>
      <c r="J45">
        <v>160</v>
      </c>
      <c r="L45">
        <v>12</v>
      </c>
      <c r="N45" t="e">
        <v>#DIV/0!</v>
      </c>
      <c r="O45">
        <v>21.75</v>
      </c>
      <c r="P45">
        <v>148.5</v>
      </c>
      <c r="Q45">
        <v>30</v>
      </c>
      <c r="R45">
        <v>349.55128698549487</v>
      </c>
      <c r="V45" s="290">
        <v>40618</v>
      </c>
      <c r="W45" s="178">
        <v>2760</v>
      </c>
      <c r="X45">
        <v>9.5</v>
      </c>
      <c r="Y45">
        <v>137</v>
      </c>
      <c r="Z45">
        <v>0</v>
      </c>
      <c r="AA45">
        <v>12.25</v>
      </c>
      <c r="AB45">
        <v>160</v>
      </c>
      <c r="AC45">
        <v>1</v>
      </c>
      <c r="AD45">
        <v>21.75</v>
      </c>
      <c r="AE45">
        <v>1</v>
      </c>
    </row>
    <row r="46" spans="1:31" x14ac:dyDescent="0.45">
      <c r="A46" s="290">
        <v>40619</v>
      </c>
      <c r="B46">
        <v>2360</v>
      </c>
      <c r="C46">
        <v>11.5</v>
      </c>
      <c r="D46">
        <v>171</v>
      </c>
      <c r="F46">
        <v>6</v>
      </c>
      <c r="H46" t="e">
        <v>#DIV/0!</v>
      </c>
      <c r="I46">
        <v>12.25</v>
      </c>
      <c r="J46">
        <v>175</v>
      </c>
      <c r="L46">
        <v>2</v>
      </c>
      <c r="N46" t="e">
        <v>#DIV/0!</v>
      </c>
      <c r="O46">
        <v>23.75</v>
      </c>
      <c r="P46">
        <v>173</v>
      </c>
      <c r="Q46">
        <v>8</v>
      </c>
      <c r="R46">
        <v>93.213676529465303</v>
      </c>
      <c r="V46" s="290">
        <v>40619</v>
      </c>
      <c r="W46" s="178">
        <v>2360</v>
      </c>
      <c r="X46">
        <v>11.5</v>
      </c>
      <c r="Y46">
        <v>171</v>
      </c>
      <c r="Z46">
        <v>0</v>
      </c>
      <c r="AA46">
        <v>12.25</v>
      </c>
      <c r="AB46">
        <v>175</v>
      </c>
      <c r="AC46">
        <v>0</v>
      </c>
      <c r="AD46">
        <v>23.75</v>
      </c>
      <c r="AE46">
        <v>0</v>
      </c>
    </row>
    <row r="47" spans="1:31" x14ac:dyDescent="0.45">
      <c r="A47" s="290">
        <v>40620</v>
      </c>
      <c r="B47">
        <v>2140</v>
      </c>
      <c r="C47">
        <v>11</v>
      </c>
      <c r="D47">
        <v>110</v>
      </c>
      <c r="F47">
        <v>0</v>
      </c>
      <c r="H47" t="e">
        <v>#DIV/0!</v>
      </c>
      <c r="I47">
        <v>13</v>
      </c>
      <c r="J47">
        <v>175</v>
      </c>
      <c r="L47">
        <v>2</v>
      </c>
      <c r="N47" t="e">
        <v>#DIV/0!</v>
      </c>
      <c r="O47">
        <v>24</v>
      </c>
      <c r="P47">
        <v>142.5</v>
      </c>
      <c r="Q47">
        <v>2</v>
      </c>
      <c r="R47">
        <v>23.303419132366326</v>
      </c>
      <c r="V47" s="290">
        <v>40620</v>
      </c>
      <c r="W47" s="178">
        <v>2140</v>
      </c>
      <c r="X47">
        <v>11</v>
      </c>
      <c r="Y47">
        <v>110</v>
      </c>
      <c r="Z47">
        <v>0</v>
      </c>
      <c r="AA47">
        <v>13</v>
      </c>
      <c r="AB47">
        <v>175</v>
      </c>
      <c r="AC47">
        <v>0</v>
      </c>
      <c r="AD47">
        <v>24</v>
      </c>
      <c r="AE47">
        <v>0</v>
      </c>
    </row>
    <row r="48" spans="1:31" x14ac:dyDescent="0.45">
      <c r="A48" s="290">
        <v>40621</v>
      </c>
      <c r="B48">
        <v>2120</v>
      </c>
      <c r="C48">
        <v>11.75</v>
      </c>
      <c r="D48">
        <v>176</v>
      </c>
      <c r="F48">
        <v>0</v>
      </c>
      <c r="H48" t="e">
        <v>#DIV/0!</v>
      </c>
      <c r="I48">
        <v>13.25</v>
      </c>
      <c r="J48">
        <v>184</v>
      </c>
      <c r="L48">
        <v>3</v>
      </c>
      <c r="N48" t="e">
        <v>#DIV/0!</v>
      </c>
      <c r="O48">
        <v>25</v>
      </c>
      <c r="P48">
        <v>180</v>
      </c>
      <c r="Q48">
        <v>3</v>
      </c>
      <c r="R48">
        <v>34.955128698549487</v>
      </c>
      <c r="V48" s="290">
        <v>40621</v>
      </c>
      <c r="W48" s="178">
        <v>2120</v>
      </c>
      <c r="X48">
        <v>11.75</v>
      </c>
      <c r="Y48">
        <v>176</v>
      </c>
      <c r="Z48">
        <v>0</v>
      </c>
      <c r="AA48">
        <v>13.25</v>
      </c>
      <c r="AB48">
        <v>184</v>
      </c>
      <c r="AC48">
        <v>0</v>
      </c>
      <c r="AD48">
        <v>25</v>
      </c>
      <c r="AE48">
        <v>0</v>
      </c>
    </row>
    <row r="49" spans="1:31" x14ac:dyDescent="0.45">
      <c r="A49" s="290">
        <v>40622</v>
      </c>
      <c r="B49">
        <v>1920</v>
      </c>
      <c r="C49">
        <v>10</v>
      </c>
      <c r="D49">
        <v>205</v>
      </c>
      <c r="F49">
        <v>1</v>
      </c>
      <c r="H49" t="e">
        <v>#DIV/0!</v>
      </c>
      <c r="I49">
        <v>12.25</v>
      </c>
      <c r="J49">
        <v>205</v>
      </c>
      <c r="L49">
        <v>0</v>
      </c>
      <c r="N49" t="e">
        <v>#DIV/0!</v>
      </c>
      <c r="O49">
        <v>22.25</v>
      </c>
      <c r="P49">
        <v>205</v>
      </c>
      <c r="Q49">
        <v>1</v>
      </c>
      <c r="R49">
        <v>11.651709566183163</v>
      </c>
      <c r="V49" s="290">
        <v>40622</v>
      </c>
      <c r="W49" s="178">
        <v>1920</v>
      </c>
      <c r="X49">
        <v>10</v>
      </c>
      <c r="Y49">
        <v>205</v>
      </c>
      <c r="Z49">
        <v>0</v>
      </c>
      <c r="AA49">
        <v>12.25</v>
      </c>
      <c r="AB49">
        <v>205</v>
      </c>
      <c r="AC49">
        <v>0</v>
      </c>
      <c r="AD49">
        <v>22.25</v>
      </c>
      <c r="AE49">
        <v>0</v>
      </c>
    </row>
    <row r="50" spans="1:31" x14ac:dyDescent="0.45">
      <c r="A50" s="290">
        <v>40623</v>
      </c>
      <c r="B50">
        <v>1770</v>
      </c>
      <c r="C50">
        <v>10.25</v>
      </c>
      <c r="D50">
        <v>200</v>
      </c>
      <c r="F50">
        <v>0</v>
      </c>
      <c r="H50" t="e">
        <v>#DIV/0!</v>
      </c>
      <c r="I50">
        <v>13.75</v>
      </c>
      <c r="J50">
        <v>198</v>
      </c>
      <c r="L50">
        <v>0</v>
      </c>
      <c r="N50" t="e">
        <v>#DIV/0!</v>
      </c>
      <c r="O50">
        <v>24</v>
      </c>
      <c r="P50">
        <v>199</v>
      </c>
      <c r="Q50">
        <v>0</v>
      </c>
      <c r="R50">
        <v>0</v>
      </c>
      <c r="V50" s="290">
        <v>40623</v>
      </c>
      <c r="W50" s="178">
        <v>1770</v>
      </c>
      <c r="X50">
        <v>10.25</v>
      </c>
      <c r="Y50">
        <v>200</v>
      </c>
      <c r="Z50">
        <v>0</v>
      </c>
      <c r="AA50">
        <v>13.75</v>
      </c>
      <c r="AB50">
        <v>198</v>
      </c>
      <c r="AC50">
        <v>0</v>
      </c>
      <c r="AD50">
        <v>24</v>
      </c>
      <c r="AE50">
        <v>0</v>
      </c>
    </row>
    <row r="51" spans="1:31" x14ac:dyDescent="0.45">
      <c r="A51" s="290">
        <v>40624</v>
      </c>
      <c r="B51">
        <v>1740</v>
      </c>
      <c r="C51">
        <v>11.5</v>
      </c>
      <c r="D51">
        <v>207</v>
      </c>
      <c r="F51">
        <v>1</v>
      </c>
      <c r="H51" t="e">
        <v>#DIV/0!</v>
      </c>
      <c r="I51">
        <v>11.75</v>
      </c>
      <c r="J51">
        <v>198</v>
      </c>
      <c r="L51">
        <v>0</v>
      </c>
      <c r="N51" t="e">
        <v>#DIV/0!</v>
      </c>
      <c r="O51">
        <v>23.25</v>
      </c>
      <c r="P51">
        <v>202.5</v>
      </c>
      <c r="Q51">
        <v>1</v>
      </c>
      <c r="R51">
        <v>11.651709566183163</v>
      </c>
      <c r="V51" s="290">
        <v>40624</v>
      </c>
      <c r="W51" s="178">
        <v>1740</v>
      </c>
      <c r="X51">
        <v>11.5</v>
      </c>
      <c r="Y51">
        <v>207</v>
      </c>
      <c r="Z51">
        <v>0</v>
      </c>
      <c r="AA51">
        <v>11.75</v>
      </c>
      <c r="AB51">
        <v>198</v>
      </c>
      <c r="AC51">
        <v>0</v>
      </c>
      <c r="AD51">
        <v>23.25</v>
      </c>
      <c r="AE51">
        <v>0</v>
      </c>
    </row>
    <row r="52" spans="1:31" x14ac:dyDescent="0.45">
      <c r="A52" s="290">
        <v>40625</v>
      </c>
      <c r="B52">
        <v>1610</v>
      </c>
      <c r="C52">
        <v>6</v>
      </c>
      <c r="D52">
        <v>195</v>
      </c>
      <c r="F52">
        <v>1</v>
      </c>
      <c r="H52" t="e">
        <v>#DIV/0!</v>
      </c>
      <c r="I52">
        <v>17.5</v>
      </c>
      <c r="J52">
        <v>197</v>
      </c>
      <c r="L52">
        <v>1</v>
      </c>
      <c r="N52" t="e">
        <v>#DIV/0!</v>
      </c>
      <c r="O52">
        <v>23.5</v>
      </c>
      <c r="P52">
        <v>196</v>
      </c>
      <c r="Q52">
        <v>2</v>
      </c>
      <c r="R52">
        <v>23.303419132366326</v>
      </c>
      <c r="V52" s="290">
        <v>40625</v>
      </c>
      <c r="W52" s="178">
        <v>1610</v>
      </c>
      <c r="X52">
        <v>6</v>
      </c>
      <c r="Y52">
        <v>195</v>
      </c>
      <c r="Z52">
        <v>0</v>
      </c>
      <c r="AA52">
        <v>17.5</v>
      </c>
      <c r="AB52">
        <v>197</v>
      </c>
      <c r="AC52">
        <v>0</v>
      </c>
      <c r="AD52">
        <v>23.5</v>
      </c>
      <c r="AE52">
        <v>0</v>
      </c>
    </row>
    <row r="53" spans="1:31" x14ac:dyDescent="0.45">
      <c r="A53" s="290">
        <v>40626</v>
      </c>
      <c r="B53">
        <v>1540</v>
      </c>
      <c r="C53">
        <v>11.75</v>
      </c>
      <c r="D53">
        <v>194</v>
      </c>
      <c r="F53">
        <v>0</v>
      </c>
      <c r="H53" t="e">
        <v>#DIV/0!</v>
      </c>
      <c r="I53">
        <v>12.75</v>
      </c>
      <c r="J53">
        <v>192</v>
      </c>
      <c r="L53">
        <v>0</v>
      </c>
      <c r="N53" t="e">
        <v>#DIV/0!</v>
      </c>
      <c r="O53">
        <v>24.5</v>
      </c>
      <c r="P53">
        <v>193</v>
      </c>
      <c r="Q53">
        <v>0</v>
      </c>
      <c r="R53">
        <v>0</v>
      </c>
      <c r="V53" s="290">
        <v>40626</v>
      </c>
      <c r="W53" s="178">
        <v>1540</v>
      </c>
      <c r="X53">
        <v>11.75</v>
      </c>
      <c r="Y53">
        <v>194</v>
      </c>
      <c r="Z53">
        <v>0</v>
      </c>
      <c r="AA53">
        <v>12.75</v>
      </c>
      <c r="AB53">
        <v>192</v>
      </c>
      <c r="AC53">
        <v>0</v>
      </c>
      <c r="AD53">
        <v>24.5</v>
      </c>
      <c r="AE53">
        <v>0</v>
      </c>
    </row>
    <row r="54" spans="1:31" x14ac:dyDescent="0.45">
      <c r="A54" s="290">
        <v>40627</v>
      </c>
      <c r="B54">
        <v>1700</v>
      </c>
      <c r="C54">
        <v>11.5</v>
      </c>
      <c r="D54">
        <v>119</v>
      </c>
      <c r="F54">
        <v>0</v>
      </c>
      <c r="H54" t="e">
        <v>#DIV/0!</v>
      </c>
      <c r="I54">
        <v>11.5</v>
      </c>
      <c r="J54">
        <v>200</v>
      </c>
      <c r="L54">
        <v>3</v>
      </c>
      <c r="N54" t="e">
        <v>#DIV/0!</v>
      </c>
      <c r="O54">
        <v>23</v>
      </c>
      <c r="P54">
        <v>159.5</v>
      </c>
      <c r="Q54">
        <v>3</v>
      </c>
      <c r="R54">
        <v>34.955128698549487</v>
      </c>
      <c r="V54" s="290">
        <v>40627</v>
      </c>
      <c r="W54" s="178">
        <v>1700</v>
      </c>
      <c r="X54">
        <v>11.5</v>
      </c>
      <c r="Y54">
        <v>119</v>
      </c>
      <c r="Z54">
        <v>0</v>
      </c>
      <c r="AA54">
        <v>11.5</v>
      </c>
      <c r="AB54">
        <v>200</v>
      </c>
      <c r="AC54">
        <v>0</v>
      </c>
      <c r="AD54">
        <v>23</v>
      </c>
      <c r="AE54">
        <v>0</v>
      </c>
    </row>
    <row r="55" spans="1:31" x14ac:dyDescent="0.45">
      <c r="A55" s="290">
        <v>40628</v>
      </c>
      <c r="B55">
        <v>1670</v>
      </c>
      <c r="C55">
        <v>12.25</v>
      </c>
      <c r="D55">
        <v>114</v>
      </c>
      <c r="F55">
        <v>2</v>
      </c>
      <c r="H55" t="e">
        <v>#DIV/0!</v>
      </c>
      <c r="I55">
        <v>11.75</v>
      </c>
      <c r="J55">
        <v>202</v>
      </c>
      <c r="L55">
        <v>3</v>
      </c>
      <c r="N55" t="e">
        <v>#DIV/0!</v>
      </c>
      <c r="O55">
        <v>24</v>
      </c>
      <c r="P55">
        <v>158</v>
      </c>
      <c r="Q55">
        <v>5</v>
      </c>
      <c r="R55">
        <v>58.258547830915816</v>
      </c>
      <c r="V55" s="290">
        <v>40628</v>
      </c>
      <c r="W55" s="178">
        <v>1670</v>
      </c>
      <c r="X55">
        <v>12.25</v>
      </c>
      <c r="Y55">
        <v>114</v>
      </c>
      <c r="Z55">
        <v>0</v>
      </c>
      <c r="AA55">
        <v>11.75</v>
      </c>
      <c r="AB55">
        <v>202</v>
      </c>
      <c r="AC55">
        <v>0</v>
      </c>
      <c r="AD55">
        <v>24</v>
      </c>
      <c r="AE55">
        <v>0</v>
      </c>
    </row>
    <row r="56" spans="1:31" x14ac:dyDescent="0.45">
      <c r="A56" s="290">
        <v>40629</v>
      </c>
      <c r="B56">
        <v>1680</v>
      </c>
      <c r="C56">
        <v>11</v>
      </c>
      <c r="D56">
        <v>139</v>
      </c>
      <c r="F56">
        <v>1</v>
      </c>
      <c r="H56" t="e">
        <v>#DIV/0!</v>
      </c>
      <c r="I56">
        <v>12.25</v>
      </c>
      <c r="J56">
        <v>200</v>
      </c>
      <c r="L56">
        <v>0</v>
      </c>
      <c r="N56" t="e">
        <v>#DIV/0!</v>
      </c>
      <c r="O56">
        <v>23.25</v>
      </c>
      <c r="P56">
        <v>169.5</v>
      </c>
      <c r="Q56">
        <v>1</v>
      </c>
      <c r="R56">
        <v>11.651709566183163</v>
      </c>
      <c r="V56" s="290">
        <v>40629</v>
      </c>
      <c r="W56" s="178">
        <v>1680</v>
      </c>
      <c r="X56">
        <v>11</v>
      </c>
      <c r="Y56">
        <v>139</v>
      </c>
      <c r="Z56">
        <v>0</v>
      </c>
      <c r="AA56">
        <v>12.25</v>
      </c>
      <c r="AB56">
        <v>200</v>
      </c>
      <c r="AC56">
        <v>0</v>
      </c>
      <c r="AD56">
        <v>23.25</v>
      </c>
      <c r="AE56">
        <v>0</v>
      </c>
    </row>
    <row r="57" spans="1:31" x14ac:dyDescent="0.45">
      <c r="A57" s="290">
        <v>40630</v>
      </c>
      <c r="B57">
        <v>1650</v>
      </c>
      <c r="C57">
        <v>11.75</v>
      </c>
      <c r="D57">
        <v>200</v>
      </c>
      <c r="F57">
        <v>0</v>
      </c>
      <c r="H57" t="e">
        <v>#DIV/0!</v>
      </c>
      <c r="I57">
        <v>12.25</v>
      </c>
      <c r="J57">
        <v>195</v>
      </c>
      <c r="L57">
        <v>1</v>
      </c>
      <c r="N57" t="e">
        <v>#DIV/0!</v>
      </c>
      <c r="O57">
        <v>24</v>
      </c>
      <c r="P57">
        <v>197.5</v>
      </c>
      <c r="Q57">
        <v>1</v>
      </c>
      <c r="R57">
        <v>11.651709566183163</v>
      </c>
      <c r="V57" s="290">
        <v>40630</v>
      </c>
      <c r="W57" s="178">
        <v>1650</v>
      </c>
      <c r="X57">
        <v>11.75</v>
      </c>
      <c r="Y57">
        <v>200</v>
      </c>
      <c r="Z57">
        <v>0</v>
      </c>
      <c r="AA57">
        <v>12.25</v>
      </c>
      <c r="AB57">
        <v>195</v>
      </c>
      <c r="AC57">
        <v>0</v>
      </c>
      <c r="AD57">
        <v>24</v>
      </c>
      <c r="AE57">
        <v>0</v>
      </c>
    </row>
    <row r="58" spans="1:31" x14ac:dyDescent="0.45">
      <c r="A58" s="290">
        <v>40631</v>
      </c>
      <c r="B58">
        <v>1630</v>
      </c>
      <c r="C58">
        <v>11.5</v>
      </c>
      <c r="D58">
        <v>200</v>
      </c>
      <c r="F58">
        <v>0</v>
      </c>
      <c r="H58" t="e">
        <v>#DIV/0!</v>
      </c>
      <c r="I58">
        <v>13</v>
      </c>
      <c r="J58">
        <v>185</v>
      </c>
      <c r="L58">
        <v>0</v>
      </c>
      <c r="N58" t="e">
        <v>#DIV/0!</v>
      </c>
      <c r="O58">
        <v>24</v>
      </c>
      <c r="P58">
        <v>192.5</v>
      </c>
      <c r="Q58">
        <v>0</v>
      </c>
      <c r="R58">
        <v>0</v>
      </c>
      <c r="V58" s="290">
        <v>40631</v>
      </c>
      <c r="W58" s="178">
        <v>1630</v>
      </c>
      <c r="X58">
        <v>11.5</v>
      </c>
      <c r="Y58">
        <v>200</v>
      </c>
      <c r="Z58">
        <v>0</v>
      </c>
      <c r="AA58">
        <v>13</v>
      </c>
      <c r="AB58">
        <v>185</v>
      </c>
      <c r="AC58">
        <v>0</v>
      </c>
      <c r="AD58">
        <v>24.5</v>
      </c>
      <c r="AE58">
        <v>0</v>
      </c>
    </row>
    <row r="59" spans="1:31" x14ac:dyDescent="0.45">
      <c r="A59" s="290">
        <v>40632</v>
      </c>
      <c r="B59">
        <v>3130</v>
      </c>
      <c r="C59">
        <v>10.75</v>
      </c>
      <c r="D59">
        <v>122</v>
      </c>
      <c r="F59">
        <v>3</v>
      </c>
      <c r="H59" t="e">
        <v>#DIV/0!</v>
      </c>
      <c r="I59">
        <v>13.25</v>
      </c>
      <c r="J59">
        <v>74</v>
      </c>
      <c r="L59">
        <v>94</v>
      </c>
      <c r="N59" t="e">
        <v>#DIV/0!</v>
      </c>
      <c r="O59">
        <v>24</v>
      </c>
      <c r="P59">
        <v>98</v>
      </c>
      <c r="Q59">
        <v>97</v>
      </c>
      <c r="R59">
        <v>1130.2158279197668</v>
      </c>
      <c r="V59" s="290">
        <v>40632</v>
      </c>
      <c r="W59" s="178">
        <v>3130</v>
      </c>
      <c r="X59">
        <v>10.75</v>
      </c>
      <c r="Y59">
        <v>122</v>
      </c>
      <c r="Z59">
        <v>0</v>
      </c>
      <c r="AA59">
        <v>13.25</v>
      </c>
      <c r="AB59">
        <v>74</v>
      </c>
      <c r="AC59">
        <v>0</v>
      </c>
      <c r="AD59">
        <v>24</v>
      </c>
      <c r="AE59">
        <v>0</v>
      </c>
    </row>
    <row r="60" spans="1:31" x14ac:dyDescent="0.45">
      <c r="A60" s="290">
        <v>40633</v>
      </c>
      <c r="B60">
        <v>7370</v>
      </c>
      <c r="C60">
        <v>11.5</v>
      </c>
      <c r="D60">
        <v>26</v>
      </c>
      <c r="F60">
        <v>127</v>
      </c>
      <c r="H60" t="e">
        <v>#DIV/0!</v>
      </c>
      <c r="I60">
        <v>12.5</v>
      </c>
      <c r="J60">
        <v>24.5</v>
      </c>
      <c r="L60">
        <v>94</v>
      </c>
      <c r="N60" t="e">
        <v>#DIV/0!</v>
      </c>
      <c r="O60">
        <v>24</v>
      </c>
      <c r="P60">
        <v>25.25</v>
      </c>
      <c r="Q60">
        <v>221</v>
      </c>
      <c r="R60">
        <v>2575.0278141264789</v>
      </c>
      <c r="V60" s="290">
        <v>40633</v>
      </c>
      <c r="W60" s="178">
        <v>7370</v>
      </c>
      <c r="X60">
        <v>11.5</v>
      </c>
      <c r="Y60">
        <v>26</v>
      </c>
      <c r="Z60">
        <v>0</v>
      </c>
      <c r="AA60">
        <v>12.5</v>
      </c>
      <c r="AB60">
        <v>24.5</v>
      </c>
      <c r="AC60">
        <v>0</v>
      </c>
      <c r="AD60">
        <v>24</v>
      </c>
      <c r="AE60">
        <v>0</v>
      </c>
    </row>
    <row r="61" spans="1:31" x14ac:dyDescent="0.45">
      <c r="A61" s="290">
        <v>40634</v>
      </c>
      <c r="B61">
        <v>6220</v>
      </c>
      <c r="C61">
        <v>11.5</v>
      </c>
      <c r="D61">
        <v>23</v>
      </c>
      <c r="F61">
        <v>150</v>
      </c>
      <c r="H61" t="e">
        <v>#DIV/0!</v>
      </c>
      <c r="I61">
        <v>12.25</v>
      </c>
      <c r="J61">
        <v>15</v>
      </c>
      <c r="L61">
        <v>188</v>
      </c>
      <c r="N61" t="e">
        <v>#DIV/0!</v>
      </c>
      <c r="O61">
        <v>24</v>
      </c>
      <c r="P61">
        <v>19</v>
      </c>
      <c r="Q61">
        <v>338</v>
      </c>
      <c r="R61">
        <v>3938.2778333699089</v>
      </c>
      <c r="V61" s="290">
        <v>40634</v>
      </c>
      <c r="W61" s="178">
        <v>6220</v>
      </c>
      <c r="X61">
        <v>11.5</v>
      </c>
      <c r="Y61">
        <v>23</v>
      </c>
      <c r="Z61">
        <v>0</v>
      </c>
      <c r="AA61">
        <v>12.25</v>
      </c>
      <c r="AB61">
        <v>15</v>
      </c>
      <c r="AC61">
        <v>0</v>
      </c>
      <c r="AD61">
        <v>23.75</v>
      </c>
      <c r="AE61">
        <v>0</v>
      </c>
    </row>
    <row r="62" spans="1:31" x14ac:dyDescent="0.45">
      <c r="A62" s="290">
        <v>40635</v>
      </c>
      <c r="B62">
        <v>7180</v>
      </c>
      <c r="C62">
        <v>11.25</v>
      </c>
      <c r="D62">
        <v>15</v>
      </c>
      <c r="F62">
        <v>68</v>
      </c>
      <c r="H62" t="e">
        <v>#DIV/0!</v>
      </c>
      <c r="I62">
        <v>12.25</v>
      </c>
      <c r="J62">
        <v>28.5</v>
      </c>
      <c r="L62">
        <v>24</v>
      </c>
      <c r="N62" t="e">
        <v>#DIV/0!</v>
      </c>
      <c r="O62">
        <v>23.5</v>
      </c>
      <c r="P62">
        <v>21.75</v>
      </c>
      <c r="Q62">
        <v>92</v>
      </c>
      <c r="R62">
        <v>1071.9572800888509</v>
      </c>
      <c r="V62" s="290">
        <v>40635</v>
      </c>
      <c r="W62" s="178">
        <v>7180</v>
      </c>
      <c r="X62">
        <v>11.25</v>
      </c>
      <c r="Y62">
        <v>15</v>
      </c>
      <c r="Z62">
        <v>0</v>
      </c>
      <c r="AA62">
        <v>12.25</v>
      </c>
      <c r="AB62">
        <v>28.5</v>
      </c>
      <c r="AC62">
        <v>0</v>
      </c>
      <c r="AD62">
        <v>23.5</v>
      </c>
      <c r="AE62">
        <v>0</v>
      </c>
    </row>
    <row r="63" spans="1:31" x14ac:dyDescent="0.45">
      <c r="A63" s="290">
        <v>40636</v>
      </c>
      <c r="B63">
        <v>5100</v>
      </c>
      <c r="C63">
        <v>11.5</v>
      </c>
      <c r="D63">
        <v>42</v>
      </c>
      <c r="F63">
        <v>45</v>
      </c>
      <c r="H63" t="e">
        <v>#DIV/0!</v>
      </c>
      <c r="I63">
        <v>12.25</v>
      </c>
      <c r="J63">
        <v>35</v>
      </c>
      <c r="L63">
        <v>7</v>
      </c>
      <c r="N63" t="e">
        <v>#DIV/0!</v>
      </c>
      <c r="O63">
        <v>23.75</v>
      </c>
      <c r="P63">
        <v>38.5</v>
      </c>
      <c r="Q63">
        <v>52</v>
      </c>
      <c r="R63">
        <v>605.88889744152448</v>
      </c>
      <c r="V63" s="290">
        <v>40636</v>
      </c>
      <c r="W63" s="178">
        <v>5100</v>
      </c>
      <c r="X63">
        <v>11.5</v>
      </c>
      <c r="Y63">
        <v>42</v>
      </c>
      <c r="Z63">
        <v>0</v>
      </c>
      <c r="AA63">
        <v>12.25</v>
      </c>
      <c r="AB63">
        <v>35</v>
      </c>
      <c r="AC63">
        <v>0</v>
      </c>
      <c r="AD63">
        <v>23.75</v>
      </c>
      <c r="AE63">
        <v>0</v>
      </c>
    </row>
    <row r="64" spans="1:31" x14ac:dyDescent="0.45">
      <c r="A64" s="290">
        <v>40637</v>
      </c>
      <c r="B64">
        <v>4160</v>
      </c>
      <c r="C64">
        <v>12</v>
      </c>
      <c r="D64">
        <v>65</v>
      </c>
      <c r="F64">
        <v>26</v>
      </c>
      <c r="H64" t="e">
        <v>#DIV/0!</v>
      </c>
      <c r="I64">
        <v>12</v>
      </c>
      <c r="J64">
        <v>60</v>
      </c>
      <c r="L64">
        <v>7</v>
      </c>
      <c r="N64" t="e">
        <v>#DIV/0!</v>
      </c>
      <c r="O64">
        <v>24</v>
      </c>
      <c r="P64">
        <v>62.5</v>
      </c>
      <c r="Q64">
        <v>33</v>
      </c>
      <c r="R64">
        <v>384.50641568404438</v>
      </c>
      <c r="V64" s="290">
        <v>40637</v>
      </c>
      <c r="W64" s="178">
        <v>4160</v>
      </c>
      <c r="X64">
        <v>12</v>
      </c>
      <c r="Y64">
        <v>65</v>
      </c>
      <c r="Z64">
        <v>0</v>
      </c>
      <c r="AA64">
        <v>12</v>
      </c>
      <c r="AB64">
        <v>60</v>
      </c>
      <c r="AC64">
        <v>0</v>
      </c>
      <c r="AD64">
        <v>24</v>
      </c>
      <c r="AE64">
        <v>0</v>
      </c>
    </row>
    <row r="65" spans="1:31" x14ac:dyDescent="0.45">
      <c r="A65" s="290">
        <v>40638</v>
      </c>
      <c r="B65">
        <v>4780</v>
      </c>
      <c r="C65">
        <v>12.25</v>
      </c>
      <c r="D65">
        <v>55</v>
      </c>
      <c r="F65">
        <v>22</v>
      </c>
      <c r="H65" t="e">
        <v>#DIV/0!</v>
      </c>
      <c r="I65">
        <v>11.75</v>
      </c>
      <c r="J65">
        <v>55</v>
      </c>
      <c r="L65">
        <v>7</v>
      </c>
      <c r="N65" t="e">
        <v>#DIV/0!</v>
      </c>
      <c r="O65">
        <v>24</v>
      </c>
      <c r="P65">
        <v>55</v>
      </c>
      <c r="Q65">
        <v>29</v>
      </c>
      <c r="R65">
        <v>337.89957741931175</v>
      </c>
      <c r="V65" s="290">
        <v>40638</v>
      </c>
      <c r="W65" s="178">
        <v>4780</v>
      </c>
      <c r="X65">
        <v>12.25</v>
      </c>
      <c r="Y65">
        <v>55</v>
      </c>
      <c r="Z65">
        <v>0</v>
      </c>
      <c r="AA65">
        <v>11.75</v>
      </c>
      <c r="AB65">
        <v>55</v>
      </c>
      <c r="AC65">
        <v>0</v>
      </c>
      <c r="AD65">
        <v>24</v>
      </c>
      <c r="AE65">
        <v>0</v>
      </c>
    </row>
    <row r="66" spans="1:31" x14ac:dyDescent="0.45">
      <c r="A66" s="290">
        <v>40639</v>
      </c>
      <c r="B66">
        <v>4240</v>
      </c>
      <c r="C66">
        <v>12</v>
      </c>
      <c r="D66">
        <v>73</v>
      </c>
      <c r="F66">
        <v>18</v>
      </c>
      <c r="H66" t="e">
        <v>#DIV/0!</v>
      </c>
      <c r="I66">
        <v>12</v>
      </c>
      <c r="J66">
        <v>86.5</v>
      </c>
      <c r="L66">
        <v>0</v>
      </c>
      <c r="N66" t="e">
        <v>#DIV/0!</v>
      </c>
      <c r="O66">
        <v>24</v>
      </c>
      <c r="P66">
        <v>79.75</v>
      </c>
      <c r="Q66">
        <v>18</v>
      </c>
      <c r="R66">
        <v>209.73077219129692</v>
      </c>
      <c r="V66" s="290">
        <v>40639</v>
      </c>
      <c r="W66" s="178">
        <v>4240</v>
      </c>
      <c r="X66">
        <v>12</v>
      </c>
      <c r="Y66">
        <v>73</v>
      </c>
      <c r="Z66">
        <v>0</v>
      </c>
      <c r="AA66">
        <v>12</v>
      </c>
      <c r="AB66">
        <v>86.5</v>
      </c>
      <c r="AC66">
        <v>0</v>
      </c>
      <c r="AD66">
        <v>24</v>
      </c>
      <c r="AE66">
        <v>0</v>
      </c>
    </row>
    <row r="67" spans="1:31" x14ac:dyDescent="0.45">
      <c r="A67" s="290">
        <v>40640</v>
      </c>
      <c r="B67">
        <v>3460</v>
      </c>
      <c r="C67">
        <v>13.5</v>
      </c>
      <c r="D67">
        <v>100</v>
      </c>
      <c r="F67">
        <v>33</v>
      </c>
      <c r="H67" t="e">
        <v>#DIV/0!</v>
      </c>
      <c r="I67">
        <v>10.5</v>
      </c>
      <c r="J67">
        <v>100</v>
      </c>
      <c r="L67">
        <v>0</v>
      </c>
      <c r="N67" t="e">
        <v>#DIV/0!</v>
      </c>
      <c r="O67">
        <v>24</v>
      </c>
      <c r="P67">
        <v>100</v>
      </c>
      <c r="Q67">
        <v>33</v>
      </c>
      <c r="R67">
        <v>384.50641568404438</v>
      </c>
      <c r="V67" s="290">
        <v>40640</v>
      </c>
      <c r="W67" s="178">
        <v>3460</v>
      </c>
      <c r="X67">
        <v>13.5</v>
      </c>
      <c r="Y67">
        <v>100</v>
      </c>
      <c r="Z67">
        <v>0</v>
      </c>
      <c r="AA67">
        <v>10.5</v>
      </c>
      <c r="AB67">
        <v>100</v>
      </c>
      <c r="AC67">
        <v>0</v>
      </c>
      <c r="AD67">
        <v>24</v>
      </c>
      <c r="AE67">
        <v>0</v>
      </c>
    </row>
    <row r="68" spans="1:31" x14ac:dyDescent="0.45">
      <c r="A68" s="290">
        <v>40641</v>
      </c>
      <c r="B68">
        <v>2880</v>
      </c>
      <c r="C68">
        <v>13.5</v>
      </c>
      <c r="D68">
        <v>120</v>
      </c>
      <c r="F68">
        <v>19</v>
      </c>
      <c r="H68" t="e">
        <v>#DIV/0!</v>
      </c>
      <c r="I68">
        <v>10.5</v>
      </c>
      <c r="J68">
        <v>120</v>
      </c>
      <c r="L68">
        <v>7</v>
      </c>
      <c r="N68" t="e">
        <v>#DIV/0!</v>
      </c>
      <c r="O68">
        <v>24</v>
      </c>
      <c r="P68">
        <v>120</v>
      </c>
      <c r="Q68">
        <v>26</v>
      </c>
      <c r="R68">
        <v>302.94444872076224</v>
      </c>
      <c r="V68" s="290">
        <v>40641</v>
      </c>
      <c r="W68" s="178">
        <v>2880</v>
      </c>
      <c r="X68">
        <v>13.5</v>
      </c>
      <c r="Y68">
        <v>120</v>
      </c>
      <c r="Z68">
        <v>0</v>
      </c>
      <c r="AA68">
        <v>10.5</v>
      </c>
      <c r="AB68">
        <v>120</v>
      </c>
      <c r="AC68">
        <v>0</v>
      </c>
      <c r="AD68">
        <v>24</v>
      </c>
      <c r="AE68">
        <v>0</v>
      </c>
    </row>
    <row r="69" spans="1:31" x14ac:dyDescent="0.45">
      <c r="A69" s="290">
        <v>40642</v>
      </c>
      <c r="B69">
        <v>2550</v>
      </c>
      <c r="C69">
        <v>13.5</v>
      </c>
      <c r="D69">
        <v>124</v>
      </c>
      <c r="F69">
        <v>6</v>
      </c>
      <c r="H69" t="e">
        <v>#DIV/0!</v>
      </c>
      <c r="I69">
        <v>10.5</v>
      </c>
      <c r="J69">
        <v>145</v>
      </c>
      <c r="L69">
        <v>0</v>
      </c>
      <c r="N69" t="e">
        <v>#DIV/0!</v>
      </c>
      <c r="O69">
        <v>24</v>
      </c>
      <c r="P69">
        <v>134.5</v>
      </c>
      <c r="Q69">
        <v>6</v>
      </c>
      <c r="R69">
        <v>69.910257397098974</v>
      </c>
      <c r="V69" s="290">
        <v>40642</v>
      </c>
      <c r="W69" s="178">
        <v>2550</v>
      </c>
      <c r="X69">
        <v>13.5</v>
      </c>
      <c r="Y69">
        <v>124</v>
      </c>
      <c r="Z69">
        <v>0</v>
      </c>
      <c r="AA69">
        <v>10.5</v>
      </c>
      <c r="AB69">
        <v>145</v>
      </c>
      <c r="AC69">
        <v>0</v>
      </c>
      <c r="AD69">
        <v>24</v>
      </c>
      <c r="AE69">
        <v>0</v>
      </c>
    </row>
    <row r="70" spans="1:31" x14ac:dyDescent="0.45">
      <c r="A70" s="290">
        <v>40643</v>
      </c>
      <c r="B70">
        <v>2350</v>
      </c>
      <c r="C70">
        <v>13.5</v>
      </c>
      <c r="D70">
        <v>145</v>
      </c>
      <c r="F70">
        <v>0</v>
      </c>
      <c r="H70" t="e">
        <v>#DIV/0!</v>
      </c>
      <c r="I70">
        <v>10.5</v>
      </c>
      <c r="J70">
        <v>132.5</v>
      </c>
      <c r="L70">
        <v>2</v>
      </c>
      <c r="N70" t="e">
        <v>#DIV/0!</v>
      </c>
      <c r="O70">
        <v>24</v>
      </c>
      <c r="P70">
        <v>138.75</v>
      </c>
      <c r="Q70">
        <v>2</v>
      </c>
      <c r="R70">
        <v>23.303419132366326</v>
      </c>
      <c r="V70" s="290">
        <v>40643</v>
      </c>
      <c r="W70" s="178">
        <v>2350</v>
      </c>
      <c r="X70">
        <v>13.5</v>
      </c>
      <c r="Y70">
        <v>145</v>
      </c>
      <c r="Z70">
        <v>0</v>
      </c>
      <c r="AA70">
        <v>10.5</v>
      </c>
      <c r="AB70">
        <v>132.5</v>
      </c>
      <c r="AC70">
        <v>0</v>
      </c>
      <c r="AD70">
        <v>24</v>
      </c>
      <c r="AE70">
        <v>0</v>
      </c>
    </row>
    <row r="71" spans="1:31" x14ac:dyDescent="0.45">
      <c r="A71" s="290">
        <v>40644</v>
      </c>
      <c r="B71">
        <v>2510</v>
      </c>
      <c r="C71">
        <v>13.5</v>
      </c>
      <c r="D71">
        <v>120</v>
      </c>
      <c r="F71">
        <v>2</v>
      </c>
      <c r="H71" t="e">
        <v>#DIV/0!</v>
      </c>
      <c r="I71">
        <v>10.5</v>
      </c>
      <c r="J71">
        <v>155</v>
      </c>
      <c r="L71">
        <v>0</v>
      </c>
      <c r="N71" t="e">
        <v>#DIV/0!</v>
      </c>
      <c r="O71">
        <v>24</v>
      </c>
      <c r="P71">
        <v>137.5</v>
      </c>
      <c r="Q71">
        <v>2</v>
      </c>
      <c r="R71">
        <v>23.303419132366326</v>
      </c>
      <c r="V71" s="290">
        <v>40644</v>
      </c>
      <c r="W71" s="178">
        <v>2510</v>
      </c>
      <c r="X71">
        <v>13.5</v>
      </c>
      <c r="Y71">
        <v>120</v>
      </c>
      <c r="Z71">
        <v>0</v>
      </c>
      <c r="AA71">
        <v>10.5</v>
      </c>
      <c r="AB71">
        <v>155</v>
      </c>
      <c r="AC71">
        <v>0</v>
      </c>
      <c r="AD71">
        <v>24</v>
      </c>
      <c r="AE71">
        <v>0</v>
      </c>
    </row>
    <row r="72" spans="1:31" x14ac:dyDescent="0.45">
      <c r="A72" s="290">
        <v>40645</v>
      </c>
      <c r="B72">
        <v>2340</v>
      </c>
      <c r="C72">
        <v>13</v>
      </c>
      <c r="D72">
        <v>174</v>
      </c>
      <c r="F72">
        <v>1</v>
      </c>
      <c r="H72" t="e">
        <v>#DIV/0!</v>
      </c>
      <c r="I72">
        <v>10.5</v>
      </c>
      <c r="J72">
        <v>186</v>
      </c>
      <c r="L72">
        <v>2</v>
      </c>
      <c r="N72" t="e">
        <v>#DIV/0!</v>
      </c>
      <c r="O72">
        <v>23.5</v>
      </c>
      <c r="P72">
        <v>180</v>
      </c>
      <c r="Q72">
        <v>3</v>
      </c>
      <c r="R72">
        <v>34.955128698549487</v>
      </c>
      <c r="V72" s="290">
        <v>40645</v>
      </c>
      <c r="W72" s="178">
        <v>2340</v>
      </c>
      <c r="X72">
        <v>13</v>
      </c>
      <c r="Y72">
        <v>174</v>
      </c>
      <c r="Z72">
        <v>1</v>
      </c>
      <c r="AA72">
        <v>10.5</v>
      </c>
      <c r="AB72">
        <v>186</v>
      </c>
      <c r="AC72">
        <v>0</v>
      </c>
      <c r="AD72">
        <v>23.5</v>
      </c>
      <c r="AE72">
        <v>1</v>
      </c>
    </row>
    <row r="73" spans="1:31" x14ac:dyDescent="0.45">
      <c r="A73" s="290">
        <v>40646</v>
      </c>
      <c r="B73">
        <v>2170</v>
      </c>
      <c r="C73">
        <v>13</v>
      </c>
      <c r="D73">
        <v>168</v>
      </c>
      <c r="F73">
        <v>0</v>
      </c>
      <c r="H73" t="e">
        <v>#DIV/0!</v>
      </c>
      <c r="I73">
        <v>11</v>
      </c>
      <c r="J73">
        <v>184</v>
      </c>
      <c r="L73">
        <v>0</v>
      </c>
      <c r="N73" t="e">
        <v>#DIV/0!</v>
      </c>
      <c r="O73">
        <v>24</v>
      </c>
      <c r="P73">
        <v>176</v>
      </c>
      <c r="Q73">
        <v>0</v>
      </c>
      <c r="R73">
        <v>0</v>
      </c>
      <c r="V73" s="290">
        <v>40646</v>
      </c>
      <c r="W73" s="178">
        <v>2170</v>
      </c>
      <c r="X73">
        <v>13</v>
      </c>
      <c r="Y73">
        <v>168</v>
      </c>
      <c r="Z73">
        <v>0</v>
      </c>
      <c r="AA73">
        <v>11</v>
      </c>
      <c r="AB73">
        <v>184</v>
      </c>
      <c r="AC73">
        <v>0</v>
      </c>
      <c r="AD73">
        <v>24</v>
      </c>
      <c r="AE73">
        <v>0</v>
      </c>
    </row>
    <row r="74" spans="1:31" x14ac:dyDescent="0.45">
      <c r="A74" s="290">
        <v>40647</v>
      </c>
      <c r="B74">
        <v>2120</v>
      </c>
      <c r="C74">
        <v>12.5</v>
      </c>
      <c r="D74">
        <v>152</v>
      </c>
      <c r="F74">
        <v>1</v>
      </c>
      <c r="H74" t="e">
        <v>#DIV/0!</v>
      </c>
      <c r="I74">
        <v>11.5</v>
      </c>
      <c r="J74">
        <v>158</v>
      </c>
      <c r="L74">
        <v>0</v>
      </c>
      <c r="N74" t="e">
        <v>#DIV/0!</v>
      </c>
      <c r="O74">
        <v>24</v>
      </c>
      <c r="P74">
        <v>155</v>
      </c>
      <c r="Q74">
        <v>1</v>
      </c>
      <c r="R74">
        <v>11.651709566183163</v>
      </c>
      <c r="V74" s="290">
        <v>40647</v>
      </c>
      <c r="W74" s="178">
        <v>2120</v>
      </c>
      <c r="X74">
        <v>12.5</v>
      </c>
      <c r="Y74">
        <v>152</v>
      </c>
      <c r="Z74">
        <v>0</v>
      </c>
      <c r="AA74">
        <v>11.5</v>
      </c>
      <c r="AB74">
        <v>158</v>
      </c>
      <c r="AC74">
        <v>0</v>
      </c>
      <c r="AD74">
        <v>24</v>
      </c>
      <c r="AE74">
        <v>0</v>
      </c>
    </row>
    <row r="75" spans="1:31" x14ac:dyDescent="0.45">
      <c r="A75" s="290">
        <v>40648</v>
      </c>
      <c r="B75">
        <v>2210</v>
      </c>
      <c r="C75">
        <v>10</v>
      </c>
      <c r="D75">
        <v>178</v>
      </c>
      <c r="F75">
        <v>5</v>
      </c>
      <c r="H75" t="e">
        <v>#DIV/0!</v>
      </c>
      <c r="I75">
        <v>13</v>
      </c>
      <c r="J75">
        <v>163</v>
      </c>
      <c r="L75">
        <v>0</v>
      </c>
      <c r="N75" t="e">
        <v>#DIV/0!</v>
      </c>
      <c r="O75">
        <v>23</v>
      </c>
      <c r="P75">
        <v>170.5</v>
      </c>
      <c r="Q75">
        <v>5</v>
      </c>
      <c r="R75">
        <v>58.258547830915816</v>
      </c>
      <c r="V75" s="290">
        <v>40648</v>
      </c>
      <c r="W75" s="178">
        <v>2210</v>
      </c>
      <c r="X75">
        <v>10</v>
      </c>
      <c r="Y75">
        <v>178</v>
      </c>
      <c r="Z75">
        <v>0</v>
      </c>
      <c r="AA75">
        <v>13</v>
      </c>
      <c r="AB75">
        <v>163</v>
      </c>
      <c r="AC75">
        <v>0</v>
      </c>
      <c r="AD75">
        <v>23</v>
      </c>
      <c r="AE75">
        <v>0</v>
      </c>
    </row>
    <row r="76" spans="1:31" x14ac:dyDescent="0.45">
      <c r="A76" s="290">
        <v>40649</v>
      </c>
      <c r="B76">
        <v>2350</v>
      </c>
      <c r="C76">
        <v>13.5</v>
      </c>
      <c r="D76">
        <v>172</v>
      </c>
      <c r="F76">
        <v>0</v>
      </c>
      <c r="H76" t="e">
        <v>#DIV/0!</v>
      </c>
      <c r="I76">
        <v>10.5</v>
      </c>
      <c r="J76">
        <v>163</v>
      </c>
      <c r="L76">
        <v>0</v>
      </c>
      <c r="N76" t="e">
        <v>#DIV/0!</v>
      </c>
      <c r="O76">
        <v>24</v>
      </c>
      <c r="P76">
        <v>167.5</v>
      </c>
      <c r="Q76">
        <v>0</v>
      </c>
      <c r="R76">
        <v>0</v>
      </c>
      <c r="V76" s="290">
        <v>40649</v>
      </c>
      <c r="W76" s="178">
        <v>2350</v>
      </c>
      <c r="X76">
        <v>13.5</v>
      </c>
      <c r="Y76">
        <v>172</v>
      </c>
      <c r="Z76">
        <v>0</v>
      </c>
      <c r="AA76">
        <v>10.5</v>
      </c>
      <c r="AB76">
        <v>163</v>
      </c>
      <c r="AC76">
        <v>0</v>
      </c>
      <c r="AD76">
        <v>24</v>
      </c>
      <c r="AE76">
        <v>0</v>
      </c>
    </row>
    <row r="77" spans="1:31" x14ac:dyDescent="0.45">
      <c r="A77" s="290">
        <v>40650</v>
      </c>
      <c r="B77">
        <v>2390</v>
      </c>
      <c r="C77">
        <v>12.5</v>
      </c>
      <c r="D77">
        <v>170</v>
      </c>
      <c r="F77">
        <v>7</v>
      </c>
      <c r="H77" t="e">
        <v>#DIV/0!</v>
      </c>
      <c r="I77">
        <v>12.25</v>
      </c>
      <c r="J77">
        <v>193</v>
      </c>
      <c r="L77">
        <v>0</v>
      </c>
      <c r="N77" t="e">
        <v>#DIV/0!</v>
      </c>
      <c r="O77">
        <v>24.75</v>
      </c>
      <c r="P77">
        <v>181.5</v>
      </c>
      <c r="Q77">
        <v>7</v>
      </c>
      <c r="R77">
        <v>81.561966963282146</v>
      </c>
      <c r="V77" s="290">
        <v>40650</v>
      </c>
      <c r="W77" s="178">
        <v>2390</v>
      </c>
      <c r="X77">
        <v>12.5</v>
      </c>
      <c r="Y77">
        <v>170</v>
      </c>
      <c r="Z77">
        <v>0</v>
      </c>
      <c r="AA77">
        <v>12.25</v>
      </c>
      <c r="AB77">
        <v>193</v>
      </c>
      <c r="AC77">
        <v>0</v>
      </c>
      <c r="AD77">
        <v>24.75</v>
      </c>
      <c r="AE77">
        <v>0</v>
      </c>
    </row>
    <row r="78" spans="1:31" x14ac:dyDescent="0.45">
      <c r="A78" s="290">
        <v>40651</v>
      </c>
      <c r="B78">
        <v>2180</v>
      </c>
      <c r="C78">
        <v>12</v>
      </c>
      <c r="D78">
        <v>190</v>
      </c>
      <c r="F78">
        <v>2</v>
      </c>
      <c r="H78" t="e">
        <v>#DIV/0!</v>
      </c>
      <c r="I78">
        <v>10.25</v>
      </c>
      <c r="J78">
        <v>172</v>
      </c>
      <c r="L78">
        <v>2</v>
      </c>
      <c r="N78" t="e">
        <v>#DIV/0!</v>
      </c>
      <c r="O78">
        <v>22.25</v>
      </c>
      <c r="P78">
        <v>181</v>
      </c>
      <c r="Q78">
        <v>4</v>
      </c>
      <c r="R78">
        <v>46.606838264732652</v>
      </c>
      <c r="V78" s="290">
        <v>40651</v>
      </c>
      <c r="W78" s="178">
        <v>2180</v>
      </c>
      <c r="X78">
        <v>12</v>
      </c>
      <c r="Y78">
        <v>190</v>
      </c>
      <c r="Z78">
        <v>0</v>
      </c>
      <c r="AA78">
        <v>10.25</v>
      </c>
      <c r="AB78">
        <v>172</v>
      </c>
      <c r="AC78">
        <v>0</v>
      </c>
      <c r="AD78">
        <v>22.25</v>
      </c>
      <c r="AE78">
        <v>0</v>
      </c>
    </row>
    <row r="79" spans="1:31" x14ac:dyDescent="0.45">
      <c r="A79" s="290">
        <v>40652</v>
      </c>
      <c r="B79">
        <v>2060</v>
      </c>
      <c r="C79">
        <v>13.5</v>
      </c>
      <c r="D79">
        <v>185</v>
      </c>
      <c r="F79">
        <v>1</v>
      </c>
      <c r="H79" t="e">
        <v>#DIV/0!</v>
      </c>
      <c r="I79">
        <v>10</v>
      </c>
      <c r="J79">
        <v>192</v>
      </c>
      <c r="L79">
        <v>2</v>
      </c>
      <c r="N79" t="e">
        <v>#DIV/0!</v>
      </c>
      <c r="O79">
        <v>23.5</v>
      </c>
      <c r="P79">
        <v>188.5</v>
      </c>
      <c r="Q79">
        <v>3</v>
      </c>
      <c r="R79">
        <v>34.955128698549487</v>
      </c>
      <c r="V79" s="290">
        <v>40652</v>
      </c>
      <c r="W79" s="178">
        <v>2060</v>
      </c>
      <c r="X79">
        <v>13.5</v>
      </c>
      <c r="Y79">
        <v>185</v>
      </c>
      <c r="Z79">
        <v>0</v>
      </c>
      <c r="AA79">
        <v>10</v>
      </c>
      <c r="AB79">
        <v>192</v>
      </c>
      <c r="AC79">
        <v>0</v>
      </c>
      <c r="AD79">
        <v>23.5</v>
      </c>
      <c r="AE79">
        <v>0</v>
      </c>
    </row>
    <row r="80" spans="1:31" x14ac:dyDescent="0.45">
      <c r="A80" s="290">
        <v>40653</v>
      </c>
      <c r="B80">
        <v>1850</v>
      </c>
      <c r="C80">
        <v>14</v>
      </c>
      <c r="D80">
        <v>196</v>
      </c>
      <c r="F80">
        <v>3</v>
      </c>
      <c r="H80" t="e">
        <v>#DIV/0!</v>
      </c>
      <c r="I80">
        <v>9.75</v>
      </c>
      <c r="J80">
        <v>191</v>
      </c>
      <c r="L80">
        <v>0</v>
      </c>
      <c r="N80" t="e">
        <v>#DIV/0!</v>
      </c>
      <c r="O80">
        <v>23.75</v>
      </c>
      <c r="P80">
        <v>193.5</v>
      </c>
      <c r="Q80">
        <v>3</v>
      </c>
      <c r="R80">
        <v>34.955128698549487</v>
      </c>
      <c r="V80" s="290">
        <v>40653</v>
      </c>
      <c r="W80" s="178">
        <v>1850</v>
      </c>
      <c r="X80">
        <v>14</v>
      </c>
      <c r="Y80">
        <v>196</v>
      </c>
      <c r="Z80">
        <v>0</v>
      </c>
      <c r="AA80">
        <v>9.75</v>
      </c>
      <c r="AB80">
        <v>191</v>
      </c>
      <c r="AC80">
        <v>0</v>
      </c>
      <c r="AD80">
        <v>23.75</v>
      </c>
      <c r="AE80">
        <v>0</v>
      </c>
    </row>
    <row r="81" spans="1:31" x14ac:dyDescent="0.45">
      <c r="A81" s="290">
        <v>40654</v>
      </c>
      <c r="B81">
        <v>1750</v>
      </c>
      <c r="C81">
        <v>13.5</v>
      </c>
      <c r="D81">
        <v>191</v>
      </c>
      <c r="F81">
        <v>3</v>
      </c>
      <c r="H81" t="e">
        <v>#DIV/0!</v>
      </c>
      <c r="I81">
        <v>11</v>
      </c>
      <c r="J81">
        <v>205</v>
      </c>
      <c r="L81">
        <v>1</v>
      </c>
      <c r="N81" t="e">
        <v>#DIV/0!</v>
      </c>
      <c r="O81">
        <v>24.5</v>
      </c>
      <c r="P81">
        <v>198</v>
      </c>
      <c r="Q81">
        <v>4</v>
      </c>
      <c r="R81">
        <v>46.606838264732652</v>
      </c>
      <c r="V81" s="290">
        <v>40654</v>
      </c>
      <c r="W81" s="178">
        <v>1750</v>
      </c>
      <c r="X81">
        <v>13.5</v>
      </c>
      <c r="Y81">
        <v>191</v>
      </c>
      <c r="Z81">
        <v>0</v>
      </c>
      <c r="AA81">
        <v>11</v>
      </c>
      <c r="AB81">
        <v>205</v>
      </c>
      <c r="AC81">
        <v>0</v>
      </c>
      <c r="AD81">
        <v>24.5</v>
      </c>
      <c r="AE81">
        <v>0</v>
      </c>
    </row>
    <row r="82" spans="1:31" x14ac:dyDescent="0.45">
      <c r="A82" s="290">
        <v>40655</v>
      </c>
      <c r="B82">
        <v>1630</v>
      </c>
      <c r="C82">
        <v>13.5</v>
      </c>
      <c r="D82">
        <v>187</v>
      </c>
      <c r="F82">
        <v>1</v>
      </c>
      <c r="H82" t="e">
        <v>#DIV/0!</v>
      </c>
      <c r="I82">
        <v>11.5</v>
      </c>
      <c r="J82">
        <v>184</v>
      </c>
      <c r="L82">
        <v>1</v>
      </c>
      <c r="N82" t="e">
        <v>#DIV/0!</v>
      </c>
      <c r="O82">
        <v>25</v>
      </c>
      <c r="P82">
        <v>185.5</v>
      </c>
      <c r="Q82">
        <v>2</v>
      </c>
      <c r="R82">
        <v>23.303419132366326</v>
      </c>
      <c r="V82" s="290">
        <v>40655</v>
      </c>
      <c r="W82" s="178">
        <v>1630</v>
      </c>
      <c r="X82">
        <v>13.5</v>
      </c>
      <c r="Y82">
        <v>187</v>
      </c>
      <c r="Z82">
        <v>0</v>
      </c>
      <c r="AA82">
        <v>11.5</v>
      </c>
      <c r="AB82">
        <v>184</v>
      </c>
      <c r="AC82">
        <v>0</v>
      </c>
      <c r="AD82">
        <v>25</v>
      </c>
      <c r="AE82">
        <v>0</v>
      </c>
    </row>
    <row r="83" spans="1:31" x14ac:dyDescent="0.45">
      <c r="A83" s="290">
        <v>40656</v>
      </c>
      <c r="B83">
        <v>1540</v>
      </c>
      <c r="C83">
        <v>12.25</v>
      </c>
      <c r="D83">
        <v>183</v>
      </c>
      <c r="F83">
        <v>2</v>
      </c>
      <c r="H83" t="e">
        <v>#DIV/0!</v>
      </c>
      <c r="I83">
        <v>11.5</v>
      </c>
      <c r="J83">
        <v>180</v>
      </c>
      <c r="L83">
        <v>2</v>
      </c>
      <c r="N83" t="e">
        <v>#DIV/0!</v>
      </c>
      <c r="O83">
        <v>23.75</v>
      </c>
      <c r="P83">
        <v>181.5</v>
      </c>
      <c r="Q83">
        <v>4</v>
      </c>
      <c r="R83">
        <v>46.606838264732652</v>
      </c>
      <c r="V83" s="290">
        <v>40656</v>
      </c>
      <c r="W83" s="178">
        <v>1540</v>
      </c>
      <c r="X83">
        <v>12.25</v>
      </c>
      <c r="Y83">
        <v>183</v>
      </c>
      <c r="Z83">
        <v>0</v>
      </c>
      <c r="AA83">
        <v>11.5</v>
      </c>
      <c r="AB83">
        <v>180</v>
      </c>
      <c r="AC83">
        <v>0</v>
      </c>
      <c r="AD83">
        <v>23.75</v>
      </c>
      <c r="AE83">
        <v>0</v>
      </c>
    </row>
    <row r="84" spans="1:31" x14ac:dyDescent="0.45">
      <c r="A84" s="290">
        <v>40657</v>
      </c>
      <c r="B84">
        <v>1490</v>
      </c>
      <c r="C84">
        <v>12.75</v>
      </c>
      <c r="D84">
        <v>186</v>
      </c>
      <c r="F84">
        <v>3</v>
      </c>
      <c r="H84" t="e">
        <v>#DIV/0!</v>
      </c>
      <c r="I84">
        <v>11.75</v>
      </c>
      <c r="J84">
        <v>190</v>
      </c>
      <c r="L84">
        <v>4</v>
      </c>
      <c r="N84" t="e">
        <v>#DIV/0!</v>
      </c>
      <c r="O84">
        <v>24.5</v>
      </c>
      <c r="P84">
        <v>188</v>
      </c>
      <c r="Q84">
        <v>7</v>
      </c>
      <c r="R84">
        <v>81.561966963282146</v>
      </c>
      <c r="V84" s="290">
        <v>40657</v>
      </c>
      <c r="W84" s="178">
        <v>1490</v>
      </c>
      <c r="X84">
        <v>12.75</v>
      </c>
      <c r="Y84">
        <v>186</v>
      </c>
      <c r="Z84">
        <v>0</v>
      </c>
      <c r="AA84">
        <v>11.75</v>
      </c>
      <c r="AB84">
        <v>190</v>
      </c>
      <c r="AC84">
        <v>0</v>
      </c>
      <c r="AD84">
        <v>24.5</v>
      </c>
      <c r="AE84">
        <v>0</v>
      </c>
    </row>
    <row r="85" spans="1:31" x14ac:dyDescent="0.45">
      <c r="A85" s="290">
        <v>40658</v>
      </c>
      <c r="B85">
        <v>1820</v>
      </c>
      <c r="C85">
        <v>11.75</v>
      </c>
      <c r="D85">
        <v>85</v>
      </c>
      <c r="F85">
        <v>2</v>
      </c>
      <c r="H85" t="e">
        <v>#DIV/0!</v>
      </c>
      <c r="I85">
        <v>10.5</v>
      </c>
      <c r="J85">
        <v>125</v>
      </c>
      <c r="L85">
        <v>8</v>
      </c>
      <c r="N85" t="e">
        <v>#DIV/0!</v>
      </c>
      <c r="O85">
        <v>22.25</v>
      </c>
      <c r="P85">
        <v>105</v>
      </c>
      <c r="Q85">
        <v>10</v>
      </c>
      <c r="R85">
        <v>116.51709566183163</v>
      </c>
      <c r="V85" s="290">
        <v>40658</v>
      </c>
      <c r="W85" s="178">
        <v>1820</v>
      </c>
      <c r="X85">
        <v>11.75</v>
      </c>
      <c r="Y85">
        <v>85</v>
      </c>
      <c r="Z85">
        <v>0</v>
      </c>
      <c r="AA85">
        <v>10.5</v>
      </c>
      <c r="AB85">
        <v>125</v>
      </c>
      <c r="AC85">
        <v>0</v>
      </c>
      <c r="AD85">
        <v>22.25</v>
      </c>
      <c r="AE85">
        <v>0</v>
      </c>
    </row>
    <row r="86" spans="1:31" x14ac:dyDescent="0.45">
      <c r="A86" s="290">
        <v>40659</v>
      </c>
      <c r="B86">
        <v>2190</v>
      </c>
      <c r="C86">
        <v>12.5</v>
      </c>
      <c r="D86">
        <v>147</v>
      </c>
      <c r="F86">
        <v>4</v>
      </c>
      <c r="H86" t="e">
        <v>#DIV/0!</v>
      </c>
      <c r="I86">
        <v>11</v>
      </c>
      <c r="J86">
        <v>130</v>
      </c>
      <c r="L86">
        <v>2</v>
      </c>
      <c r="N86" t="e">
        <v>#DIV/0!</v>
      </c>
      <c r="O86">
        <v>23.5</v>
      </c>
      <c r="P86">
        <v>138.5</v>
      </c>
      <c r="Q86">
        <v>6</v>
      </c>
      <c r="R86">
        <v>69.910257397098974</v>
      </c>
      <c r="V86" s="290">
        <v>40659</v>
      </c>
      <c r="W86" s="178">
        <v>2190</v>
      </c>
      <c r="X86">
        <v>12.5</v>
      </c>
      <c r="Y86">
        <v>147</v>
      </c>
      <c r="Z86">
        <v>0</v>
      </c>
      <c r="AA86">
        <v>11</v>
      </c>
      <c r="AB86">
        <v>130</v>
      </c>
      <c r="AC86">
        <v>0</v>
      </c>
      <c r="AD86">
        <v>23.5</v>
      </c>
      <c r="AE86">
        <v>0</v>
      </c>
    </row>
    <row r="87" spans="1:31" x14ac:dyDescent="0.45">
      <c r="A87" s="290">
        <v>40660</v>
      </c>
      <c r="B87">
        <v>2320</v>
      </c>
      <c r="C87">
        <v>12.25</v>
      </c>
      <c r="D87">
        <v>87</v>
      </c>
      <c r="F87">
        <v>2</v>
      </c>
      <c r="H87" t="e">
        <v>#DIV/0!</v>
      </c>
      <c r="I87">
        <v>10.75</v>
      </c>
      <c r="J87">
        <v>114</v>
      </c>
      <c r="L87">
        <v>2</v>
      </c>
      <c r="N87" t="e">
        <v>#DIV/0!</v>
      </c>
      <c r="O87">
        <v>23</v>
      </c>
      <c r="P87">
        <v>100.5</v>
      </c>
      <c r="Q87">
        <v>4</v>
      </c>
      <c r="R87">
        <v>46.606838264732652</v>
      </c>
      <c r="V87" s="290">
        <v>40660</v>
      </c>
      <c r="W87" s="178">
        <v>2320</v>
      </c>
      <c r="X87">
        <v>12.25</v>
      </c>
      <c r="Y87">
        <v>87</v>
      </c>
      <c r="Z87">
        <v>0</v>
      </c>
      <c r="AA87">
        <v>10.75</v>
      </c>
      <c r="AB87">
        <v>114</v>
      </c>
      <c r="AC87">
        <v>0</v>
      </c>
      <c r="AD87">
        <v>23</v>
      </c>
      <c r="AE87">
        <v>0</v>
      </c>
    </row>
    <row r="88" spans="1:31" x14ac:dyDescent="0.45">
      <c r="A88" s="290">
        <v>40661</v>
      </c>
      <c r="B88">
        <v>2480</v>
      </c>
      <c r="C88">
        <v>13.5</v>
      </c>
      <c r="D88">
        <v>139</v>
      </c>
      <c r="F88">
        <v>4</v>
      </c>
      <c r="H88" t="e">
        <v>#DIV/0!</v>
      </c>
      <c r="I88">
        <v>10.25</v>
      </c>
      <c r="J88">
        <v>176</v>
      </c>
      <c r="L88">
        <v>15</v>
      </c>
      <c r="N88" t="e">
        <v>#DIV/0!</v>
      </c>
      <c r="O88">
        <v>23.75</v>
      </c>
      <c r="P88">
        <v>157.5</v>
      </c>
      <c r="Q88">
        <v>19</v>
      </c>
      <c r="R88">
        <v>221.38248175748009</v>
      </c>
      <c r="V88" s="290">
        <v>40661</v>
      </c>
      <c r="W88" s="178">
        <v>2480</v>
      </c>
      <c r="X88">
        <v>13.5</v>
      </c>
      <c r="Y88">
        <v>139</v>
      </c>
      <c r="Z88">
        <v>0</v>
      </c>
      <c r="AA88">
        <v>10.25</v>
      </c>
      <c r="AB88">
        <v>176</v>
      </c>
      <c r="AC88">
        <v>0</v>
      </c>
      <c r="AD88">
        <v>23.75</v>
      </c>
      <c r="AE88">
        <v>0</v>
      </c>
    </row>
    <row r="89" spans="1:31" x14ac:dyDescent="0.45">
      <c r="A89" s="290">
        <v>40662</v>
      </c>
      <c r="B89">
        <v>2260</v>
      </c>
      <c r="C89">
        <v>13.5</v>
      </c>
      <c r="D89">
        <v>186</v>
      </c>
      <c r="F89">
        <v>5</v>
      </c>
      <c r="H89" t="e">
        <v>#DIV/0!</v>
      </c>
      <c r="I89">
        <v>9.5</v>
      </c>
      <c r="J89">
        <v>205</v>
      </c>
      <c r="L89">
        <v>0</v>
      </c>
      <c r="N89" t="e">
        <v>#DIV/0!</v>
      </c>
      <c r="O89">
        <v>23</v>
      </c>
      <c r="P89">
        <v>195.5</v>
      </c>
      <c r="Q89">
        <v>5</v>
      </c>
      <c r="R89">
        <v>58.258547830915816</v>
      </c>
      <c r="V89" s="290">
        <v>40662</v>
      </c>
      <c r="W89" s="178">
        <v>2260</v>
      </c>
      <c r="X89">
        <v>13.5</v>
      </c>
      <c r="Y89">
        <v>186</v>
      </c>
      <c r="Z89">
        <v>0</v>
      </c>
      <c r="AA89">
        <v>9.5</v>
      </c>
      <c r="AB89">
        <v>205</v>
      </c>
      <c r="AC89">
        <v>0</v>
      </c>
      <c r="AD89">
        <v>23</v>
      </c>
      <c r="AE89">
        <v>0</v>
      </c>
    </row>
    <row r="90" spans="1:31" x14ac:dyDescent="0.45">
      <c r="A90" s="290">
        <v>40663</v>
      </c>
      <c r="B90">
        <v>2050</v>
      </c>
      <c r="C90">
        <v>14.5</v>
      </c>
      <c r="D90">
        <v>193</v>
      </c>
      <c r="F90">
        <v>3</v>
      </c>
      <c r="H90" t="e">
        <v>#DIV/0!</v>
      </c>
      <c r="I90">
        <v>9.25</v>
      </c>
      <c r="J90">
        <v>193</v>
      </c>
      <c r="L90">
        <v>3</v>
      </c>
      <c r="N90" t="e">
        <v>#DIV/0!</v>
      </c>
      <c r="O90">
        <v>23.75</v>
      </c>
      <c r="P90">
        <v>193</v>
      </c>
      <c r="Q90">
        <v>6</v>
      </c>
      <c r="R90">
        <v>69.910257397098974</v>
      </c>
      <c r="V90" s="290">
        <v>40663</v>
      </c>
      <c r="W90" s="178">
        <v>2050</v>
      </c>
      <c r="X90">
        <v>14.5</v>
      </c>
      <c r="Y90">
        <v>193</v>
      </c>
      <c r="Z90">
        <v>0</v>
      </c>
      <c r="AA90">
        <v>9.25</v>
      </c>
      <c r="AB90">
        <v>193</v>
      </c>
      <c r="AC90">
        <v>0</v>
      </c>
      <c r="AD90">
        <v>23.75</v>
      </c>
      <c r="AE90">
        <v>0</v>
      </c>
    </row>
    <row r="91" spans="1:31" x14ac:dyDescent="0.45">
      <c r="A91" s="290">
        <v>40664</v>
      </c>
      <c r="B91">
        <v>1870</v>
      </c>
      <c r="C91">
        <v>14.75</v>
      </c>
      <c r="D91">
        <v>190</v>
      </c>
      <c r="F91">
        <v>6</v>
      </c>
      <c r="H91" t="e">
        <v>#DIV/0!</v>
      </c>
      <c r="I91">
        <v>11</v>
      </c>
      <c r="J91">
        <v>190</v>
      </c>
      <c r="L91">
        <v>0</v>
      </c>
      <c r="N91" t="e">
        <v>#DIV/0!</v>
      </c>
      <c r="O91">
        <v>25.75</v>
      </c>
      <c r="P91">
        <v>190</v>
      </c>
      <c r="Q91">
        <v>6</v>
      </c>
      <c r="R91">
        <v>69.910257397098974</v>
      </c>
      <c r="V91" s="290">
        <v>40664</v>
      </c>
      <c r="W91" s="178">
        <v>1870</v>
      </c>
      <c r="X91">
        <v>14.75</v>
      </c>
      <c r="Y91">
        <v>190</v>
      </c>
      <c r="Z91">
        <v>0</v>
      </c>
      <c r="AA91">
        <v>11</v>
      </c>
      <c r="AB91">
        <v>190</v>
      </c>
      <c r="AC91">
        <v>0</v>
      </c>
      <c r="AD91">
        <v>25.75</v>
      </c>
      <c r="AE91">
        <v>0</v>
      </c>
    </row>
    <row r="92" spans="1:31" x14ac:dyDescent="0.45">
      <c r="A92" s="290">
        <v>40665</v>
      </c>
      <c r="B92">
        <v>1870</v>
      </c>
      <c r="C92">
        <v>11.5</v>
      </c>
      <c r="D92">
        <v>200</v>
      </c>
      <c r="F92">
        <v>1</v>
      </c>
      <c r="H92" t="e">
        <v>#DIV/0!</v>
      </c>
      <c r="I92">
        <v>11</v>
      </c>
      <c r="J92">
        <v>200</v>
      </c>
      <c r="L92">
        <v>0</v>
      </c>
      <c r="N92" t="e">
        <v>#DIV/0!</v>
      </c>
      <c r="O92">
        <v>22.5</v>
      </c>
      <c r="P92">
        <v>200</v>
      </c>
      <c r="Q92">
        <v>1</v>
      </c>
      <c r="R92">
        <v>11.651709566183163</v>
      </c>
      <c r="V92" s="290">
        <v>40665</v>
      </c>
      <c r="W92" s="178">
        <v>1870</v>
      </c>
      <c r="X92">
        <v>11.5</v>
      </c>
      <c r="Y92">
        <v>200</v>
      </c>
      <c r="Z92">
        <v>0</v>
      </c>
      <c r="AA92">
        <v>11</v>
      </c>
      <c r="AB92">
        <v>200</v>
      </c>
      <c r="AC92">
        <v>0</v>
      </c>
      <c r="AD92">
        <v>22.5</v>
      </c>
      <c r="AE92">
        <v>0</v>
      </c>
    </row>
    <row r="93" spans="1:31" x14ac:dyDescent="0.45">
      <c r="A93" s="290">
        <v>40666</v>
      </c>
      <c r="B93">
        <v>1980</v>
      </c>
      <c r="C93">
        <v>14.5</v>
      </c>
      <c r="D93">
        <v>190</v>
      </c>
      <c r="F93">
        <v>0</v>
      </c>
      <c r="H93" t="e">
        <v>#DIV/0!</v>
      </c>
      <c r="I93">
        <v>9.75</v>
      </c>
      <c r="J93">
        <v>207</v>
      </c>
      <c r="L93">
        <v>1</v>
      </c>
      <c r="N93" t="e">
        <v>#DIV/0!</v>
      </c>
      <c r="O93">
        <v>24.25</v>
      </c>
      <c r="P93">
        <v>198.5</v>
      </c>
      <c r="Q93">
        <v>1</v>
      </c>
      <c r="R93">
        <v>11.651709566183163</v>
      </c>
      <c r="V93" s="290">
        <v>40666</v>
      </c>
      <c r="W93" s="178">
        <v>1980</v>
      </c>
      <c r="X93">
        <v>14.5</v>
      </c>
      <c r="Y93">
        <v>190</v>
      </c>
      <c r="Z93">
        <v>0</v>
      </c>
      <c r="AA93">
        <v>9.75</v>
      </c>
      <c r="AB93">
        <v>207</v>
      </c>
      <c r="AC93">
        <v>0</v>
      </c>
      <c r="AD93">
        <v>24.25</v>
      </c>
      <c r="AE93">
        <v>0</v>
      </c>
    </row>
    <row r="94" spans="1:31" x14ac:dyDescent="0.45">
      <c r="A94" s="290">
        <v>40667</v>
      </c>
      <c r="B94">
        <v>1930</v>
      </c>
      <c r="C94">
        <v>12.5</v>
      </c>
      <c r="D94">
        <v>200</v>
      </c>
      <c r="F94">
        <v>1</v>
      </c>
      <c r="H94" t="e">
        <v>#DIV/0!</v>
      </c>
      <c r="I94">
        <v>11.25</v>
      </c>
      <c r="J94">
        <v>195</v>
      </c>
      <c r="L94">
        <v>0</v>
      </c>
      <c r="N94" t="e">
        <v>#DIV/0!</v>
      </c>
      <c r="O94">
        <v>23.75</v>
      </c>
      <c r="P94">
        <v>197.5</v>
      </c>
      <c r="Q94">
        <v>1</v>
      </c>
      <c r="R94">
        <v>11.651709566183163</v>
      </c>
      <c r="V94" s="290">
        <v>40667</v>
      </c>
      <c r="W94" s="178">
        <v>1930</v>
      </c>
      <c r="X94">
        <v>12.5</v>
      </c>
      <c r="Y94">
        <v>200</v>
      </c>
      <c r="Z94">
        <v>0</v>
      </c>
      <c r="AA94">
        <v>11.25</v>
      </c>
      <c r="AB94">
        <v>195</v>
      </c>
      <c r="AC94">
        <v>0</v>
      </c>
      <c r="AD94">
        <v>23.75</v>
      </c>
      <c r="AE94">
        <v>0</v>
      </c>
    </row>
    <row r="95" spans="1:31" x14ac:dyDescent="0.45">
      <c r="A95" s="290">
        <v>40668</v>
      </c>
      <c r="B95">
        <v>1940</v>
      </c>
      <c r="C95">
        <v>11.25</v>
      </c>
      <c r="D95">
        <v>204</v>
      </c>
      <c r="F95">
        <v>0</v>
      </c>
      <c r="H95" t="e">
        <v>#DIV/0!</v>
      </c>
      <c r="I95">
        <v>11.75</v>
      </c>
      <c r="J95">
        <v>199</v>
      </c>
      <c r="L95">
        <v>1</v>
      </c>
      <c r="N95" t="e">
        <v>#DIV/0!</v>
      </c>
      <c r="O95">
        <v>23</v>
      </c>
      <c r="P95">
        <v>201.5</v>
      </c>
      <c r="Q95">
        <v>1</v>
      </c>
      <c r="R95">
        <v>11.651709566183163</v>
      </c>
      <c r="V95" s="290">
        <v>40668</v>
      </c>
      <c r="W95" s="178">
        <v>1940</v>
      </c>
      <c r="X95">
        <v>11.25</v>
      </c>
      <c r="Y95">
        <v>204</v>
      </c>
      <c r="Z95">
        <v>0</v>
      </c>
      <c r="AA95">
        <v>11.75</v>
      </c>
      <c r="AB95">
        <v>199</v>
      </c>
      <c r="AC95">
        <v>0</v>
      </c>
      <c r="AD95">
        <v>23</v>
      </c>
      <c r="AE95">
        <v>0</v>
      </c>
    </row>
    <row r="96" spans="1:31" x14ac:dyDescent="0.45">
      <c r="A96" s="290">
        <v>40669</v>
      </c>
      <c r="B96">
        <v>2050</v>
      </c>
      <c r="C96">
        <v>8.5</v>
      </c>
      <c r="D96">
        <v>205.5</v>
      </c>
      <c r="F96">
        <v>0</v>
      </c>
      <c r="H96" t="e">
        <v>#DIV/0!</v>
      </c>
      <c r="I96">
        <v>15.25</v>
      </c>
      <c r="J96">
        <v>212</v>
      </c>
      <c r="L96">
        <v>2</v>
      </c>
      <c r="N96" t="e">
        <v>#DIV/0!</v>
      </c>
      <c r="O96">
        <v>23.75</v>
      </c>
      <c r="P96">
        <v>208.75</v>
      </c>
      <c r="Q96">
        <v>2</v>
      </c>
      <c r="R96">
        <v>23.303419132366326</v>
      </c>
      <c r="V96" s="290">
        <v>40669</v>
      </c>
      <c r="W96" s="178">
        <v>2050</v>
      </c>
      <c r="X96">
        <v>8.5</v>
      </c>
      <c r="Y96">
        <v>205.5</v>
      </c>
      <c r="Z96">
        <v>0</v>
      </c>
      <c r="AA96">
        <v>15.25</v>
      </c>
      <c r="AB96">
        <v>212</v>
      </c>
      <c r="AC96">
        <v>0</v>
      </c>
      <c r="AD96">
        <v>23.75</v>
      </c>
      <c r="AE96">
        <v>0</v>
      </c>
    </row>
    <row r="97" spans="1:31" x14ac:dyDescent="0.45">
      <c r="A97" s="290">
        <v>40670</v>
      </c>
      <c r="B97">
        <v>2230</v>
      </c>
      <c r="C97">
        <v>12.5</v>
      </c>
      <c r="D97">
        <v>263</v>
      </c>
      <c r="F97">
        <v>0</v>
      </c>
      <c r="H97" t="e">
        <v>#DIV/0!</v>
      </c>
      <c r="I97">
        <v>11.25</v>
      </c>
      <c r="J97">
        <v>119</v>
      </c>
      <c r="L97">
        <v>2</v>
      </c>
      <c r="N97" t="e">
        <v>#DIV/0!</v>
      </c>
      <c r="O97">
        <v>23.75</v>
      </c>
      <c r="P97">
        <v>191</v>
      </c>
      <c r="Q97">
        <v>2</v>
      </c>
      <c r="R97">
        <v>23.303419132366326</v>
      </c>
      <c r="V97" s="290">
        <v>40670</v>
      </c>
      <c r="W97" s="178">
        <v>2230</v>
      </c>
      <c r="X97">
        <v>12.5</v>
      </c>
      <c r="Y97">
        <v>263</v>
      </c>
      <c r="Z97">
        <v>0</v>
      </c>
      <c r="AA97">
        <v>11.25</v>
      </c>
      <c r="AB97">
        <v>119</v>
      </c>
      <c r="AC97">
        <v>0</v>
      </c>
      <c r="AD97">
        <v>23.75</v>
      </c>
      <c r="AE97">
        <v>0</v>
      </c>
    </row>
    <row r="98" spans="1:31" x14ac:dyDescent="0.45">
      <c r="A98" s="290">
        <v>40671</v>
      </c>
      <c r="B98">
        <v>2590</v>
      </c>
      <c r="C98">
        <v>14.75</v>
      </c>
      <c r="D98">
        <v>117</v>
      </c>
      <c r="F98">
        <v>12</v>
      </c>
      <c r="H98" t="e">
        <v>#DIV/0!</v>
      </c>
      <c r="I98">
        <v>8.75</v>
      </c>
      <c r="J98">
        <v>146</v>
      </c>
      <c r="L98">
        <v>6</v>
      </c>
      <c r="N98" t="e">
        <v>#DIV/0!</v>
      </c>
      <c r="O98">
        <v>23.5</v>
      </c>
      <c r="P98">
        <v>131.5</v>
      </c>
      <c r="Q98">
        <v>18</v>
      </c>
      <c r="R98">
        <v>209.73077219129692</v>
      </c>
      <c r="V98" s="290">
        <v>40671</v>
      </c>
      <c r="W98" s="178">
        <v>2590</v>
      </c>
      <c r="X98">
        <v>14.75</v>
      </c>
      <c r="Y98">
        <v>117</v>
      </c>
      <c r="Z98">
        <v>0</v>
      </c>
      <c r="AA98">
        <v>8.75</v>
      </c>
      <c r="AB98">
        <v>146</v>
      </c>
      <c r="AC98">
        <v>0</v>
      </c>
      <c r="AD98">
        <v>23.5</v>
      </c>
      <c r="AE98">
        <v>0</v>
      </c>
    </row>
    <row r="99" spans="1:31" x14ac:dyDescent="0.45">
      <c r="A99" s="290">
        <v>40672</v>
      </c>
      <c r="B99">
        <v>2440</v>
      </c>
      <c r="C99">
        <v>14.25</v>
      </c>
      <c r="D99">
        <v>180</v>
      </c>
      <c r="F99">
        <v>6</v>
      </c>
      <c r="H99" t="e">
        <v>#DIV/0!</v>
      </c>
      <c r="I99">
        <v>9.5</v>
      </c>
      <c r="J99">
        <v>200</v>
      </c>
      <c r="L99">
        <v>1</v>
      </c>
      <c r="N99" t="e">
        <v>#DIV/0!</v>
      </c>
      <c r="O99">
        <v>23.75</v>
      </c>
      <c r="P99">
        <v>190</v>
      </c>
      <c r="Q99">
        <v>7</v>
      </c>
      <c r="R99">
        <v>81.561966963282146</v>
      </c>
      <c r="V99" s="290">
        <v>40672</v>
      </c>
      <c r="W99" s="178">
        <v>2440</v>
      </c>
      <c r="X99">
        <v>14.25</v>
      </c>
      <c r="Y99">
        <v>180</v>
      </c>
      <c r="Z99">
        <v>0</v>
      </c>
      <c r="AA99">
        <v>9.5</v>
      </c>
      <c r="AB99">
        <v>200</v>
      </c>
      <c r="AC99">
        <v>0</v>
      </c>
      <c r="AD99">
        <v>23.75</v>
      </c>
      <c r="AE99">
        <v>0</v>
      </c>
    </row>
    <row r="100" spans="1:31" x14ac:dyDescent="0.45">
      <c r="A100" s="290">
        <v>40673</v>
      </c>
      <c r="B100">
        <v>2210</v>
      </c>
      <c r="C100">
        <v>12.25</v>
      </c>
      <c r="D100">
        <v>194</v>
      </c>
      <c r="F100">
        <v>1</v>
      </c>
      <c r="H100" t="e">
        <v>#DIV/0!</v>
      </c>
      <c r="I100">
        <v>10</v>
      </c>
      <c r="J100">
        <v>189</v>
      </c>
      <c r="L100">
        <v>1</v>
      </c>
      <c r="N100" t="e">
        <v>#DIV/0!</v>
      </c>
      <c r="O100">
        <v>22.25</v>
      </c>
      <c r="P100">
        <v>191.5</v>
      </c>
      <c r="Q100">
        <v>2</v>
      </c>
      <c r="R100">
        <v>23.303419132366326</v>
      </c>
      <c r="V100" s="290">
        <v>40673</v>
      </c>
      <c r="W100" s="178">
        <v>2210</v>
      </c>
      <c r="X100">
        <v>12.25</v>
      </c>
      <c r="Y100">
        <v>194</v>
      </c>
      <c r="Z100">
        <v>0</v>
      </c>
      <c r="AA100">
        <v>10</v>
      </c>
      <c r="AB100">
        <v>189</v>
      </c>
      <c r="AC100">
        <v>0</v>
      </c>
      <c r="AD100">
        <v>22.25</v>
      </c>
      <c r="AE100">
        <v>0</v>
      </c>
    </row>
    <row r="101" spans="1:31" x14ac:dyDescent="0.45">
      <c r="A101" s="290">
        <v>40674</v>
      </c>
      <c r="B101">
        <v>2240</v>
      </c>
      <c r="C101">
        <v>13.75</v>
      </c>
      <c r="D101">
        <v>184</v>
      </c>
      <c r="F101">
        <v>1</v>
      </c>
      <c r="H101" t="e">
        <v>#DIV/0!</v>
      </c>
      <c r="I101">
        <v>9</v>
      </c>
      <c r="J101">
        <v>142</v>
      </c>
      <c r="L101">
        <v>4</v>
      </c>
      <c r="N101" t="e">
        <v>#DIV/0!</v>
      </c>
      <c r="O101">
        <v>22.75</v>
      </c>
      <c r="P101">
        <v>163</v>
      </c>
      <c r="Q101">
        <v>5</v>
      </c>
      <c r="R101">
        <v>58.258547830915816</v>
      </c>
      <c r="V101" s="290">
        <v>40674</v>
      </c>
      <c r="W101" s="178">
        <v>2240</v>
      </c>
      <c r="X101">
        <v>13.75</v>
      </c>
      <c r="Y101">
        <v>184</v>
      </c>
      <c r="Z101">
        <v>0</v>
      </c>
      <c r="AA101">
        <v>9</v>
      </c>
      <c r="AB101">
        <v>142</v>
      </c>
      <c r="AC101">
        <v>0</v>
      </c>
      <c r="AD101">
        <v>22.75</v>
      </c>
      <c r="AE101">
        <v>0</v>
      </c>
    </row>
    <row r="102" spans="1:31" x14ac:dyDescent="0.45">
      <c r="A102" s="290">
        <v>40675</v>
      </c>
      <c r="B102">
        <v>2530</v>
      </c>
      <c r="C102">
        <v>14.75</v>
      </c>
      <c r="D102">
        <v>198</v>
      </c>
      <c r="F102">
        <v>4</v>
      </c>
      <c r="H102" t="e">
        <v>#DIV/0!</v>
      </c>
      <c r="I102">
        <v>9.75</v>
      </c>
      <c r="J102">
        <v>205</v>
      </c>
      <c r="L102">
        <v>3</v>
      </c>
      <c r="N102" t="e">
        <v>#DIV/0!</v>
      </c>
      <c r="O102">
        <v>24.5</v>
      </c>
      <c r="P102">
        <v>201.5</v>
      </c>
      <c r="Q102">
        <v>7</v>
      </c>
      <c r="R102">
        <v>81.561966963282146</v>
      </c>
      <c r="V102" s="290">
        <v>40675</v>
      </c>
      <c r="W102" s="178">
        <v>2530</v>
      </c>
      <c r="X102">
        <v>14.75</v>
      </c>
      <c r="Y102">
        <v>198</v>
      </c>
      <c r="Z102">
        <v>0</v>
      </c>
      <c r="AA102">
        <v>9.75</v>
      </c>
      <c r="AB102">
        <v>205</v>
      </c>
      <c r="AC102">
        <v>0</v>
      </c>
      <c r="AD102">
        <v>24.5</v>
      </c>
      <c r="AE102">
        <v>0</v>
      </c>
    </row>
    <row r="103" spans="1:31" x14ac:dyDescent="0.45">
      <c r="A103" s="290">
        <v>40676</v>
      </c>
      <c r="B103">
        <v>2230</v>
      </c>
      <c r="C103">
        <v>14.25</v>
      </c>
      <c r="D103">
        <v>193</v>
      </c>
      <c r="F103">
        <v>2</v>
      </c>
      <c r="H103" t="e">
        <v>#DIV/0!</v>
      </c>
      <c r="I103">
        <v>9.5</v>
      </c>
      <c r="J103">
        <v>196</v>
      </c>
      <c r="L103">
        <v>3</v>
      </c>
      <c r="N103" t="e">
        <v>#DIV/0!</v>
      </c>
      <c r="O103">
        <v>23.75</v>
      </c>
      <c r="P103">
        <v>194.5</v>
      </c>
      <c r="Q103">
        <v>5</v>
      </c>
      <c r="R103">
        <v>58.258547830915816</v>
      </c>
      <c r="V103" s="290">
        <v>40676</v>
      </c>
      <c r="W103" s="178">
        <v>2230</v>
      </c>
      <c r="X103">
        <v>14.25</v>
      </c>
      <c r="Y103">
        <v>193</v>
      </c>
      <c r="Z103">
        <v>0</v>
      </c>
      <c r="AA103">
        <v>9.5</v>
      </c>
      <c r="AB103">
        <v>196</v>
      </c>
      <c r="AC103">
        <v>0</v>
      </c>
      <c r="AD103">
        <v>23.75</v>
      </c>
      <c r="AE103">
        <v>0</v>
      </c>
    </row>
    <row r="104" spans="1:31" x14ac:dyDescent="0.45">
      <c r="A104" s="290">
        <v>40677</v>
      </c>
      <c r="B104">
        <v>2170</v>
      </c>
      <c r="C104">
        <v>14.25</v>
      </c>
      <c r="D104">
        <v>189</v>
      </c>
      <c r="F104">
        <v>0</v>
      </c>
      <c r="H104" t="e">
        <v>#DIV/0!</v>
      </c>
      <c r="I104">
        <v>7</v>
      </c>
      <c r="J104">
        <v>32</v>
      </c>
      <c r="L104">
        <v>1</v>
      </c>
      <c r="N104" t="e">
        <v>#DIV/0!</v>
      </c>
      <c r="O104">
        <v>21.25</v>
      </c>
      <c r="P104">
        <v>110.5</v>
      </c>
      <c r="Q104">
        <v>1</v>
      </c>
      <c r="R104">
        <v>11.651709566183163</v>
      </c>
      <c r="V104" s="290">
        <v>40677</v>
      </c>
      <c r="W104" s="178">
        <v>2170</v>
      </c>
      <c r="X104">
        <v>14.25</v>
      </c>
      <c r="Y104">
        <v>189</v>
      </c>
      <c r="Z104">
        <v>0</v>
      </c>
      <c r="AA104">
        <v>7</v>
      </c>
      <c r="AB104">
        <v>32</v>
      </c>
      <c r="AC104">
        <v>0</v>
      </c>
      <c r="AD104">
        <v>21.25</v>
      </c>
      <c r="AE104">
        <v>0</v>
      </c>
    </row>
    <row r="105" spans="1:31" x14ac:dyDescent="0.45">
      <c r="A105" s="290">
        <v>40678</v>
      </c>
      <c r="B105">
        <v>6480</v>
      </c>
      <c r="C105">
        <v>15</v>
      </c>
      <c r="D105">
        <v>35.5</v>
      </c>
      <c r="F105">
        <v>19</v>
      </c>
      <c r="H105" t="e">
        <v>#DIV/0!</v>
      </c>
      <c r="I105">
        <v>9</v>
      </c>
      <c r="J105">
        <v>39</v>
      </c>
      <c r="L105">
        <v>2</v>
      </c>
      <c r="N105" t="e">
        <v>#DIV/0!</v>
      </c>
      <c r="O105">
        <v>24</v>
      </c>
      <c r="P105">
        <v>37.25</v>
      </c>
      <c r="Q105">
        <v>21</v>
      </c>
      <c r="R105">
        <v>244.68590088984644</v>
      </c>
      <c r="V105" s="290">
        <v>40678</v>
      </c>
      <c r="W105" s="178">
        <v>6480</v>
      </c>
      <c r="X105">
        <v>15</v>
      </c>
      <c r="Y105">
        <v>35.5</v>
      </c>
      <c r="Z105">
        <v>0</v>
      </c>
      <c r="AA105">
        <v>9</v>
      </c>
      <c r="AB105">
        <v>39</v>
      </c>
      <c r="AC105">
        <v>0</v>
      </c>
      <c r="AD105">
        <v>24</v>
      </c>
      <c r="AE105">
        <v>0</v>
      </c>
    </row>
    <row r="106" spans="1:31" x14ac:dyDescent="0.45">
      <c r="A106" s="290">
        <v>40679</v>
      </c>
      <c r="B106">
        <v>5950</v>
      </c>
      <c r="C106">
        <v>15</v>
      </c>
      <c r="D106">
        <v>34</v>
      </c>
      <c r="F106">
        <v>38</v>
      </c>
      <c r="H106" t="e">
        <v>#DIV/0!</v>
      </c>
      <c r="I106">
        <v>9</v>
      </c>
      <c r="J106">
        <v>67</v>
      </c>
      <c r="L106">
        <v>2</v>
      </c>
      <c r="N106" t="e">
        <v>#DIV/0!</v>
      </c>
      <c r="O106">
        <v>24</v>
      </c>
      <c r="P106">
        <v>50.5</v>
      </c>
      <c r="Q106">
        <v>40</v>
      </c>
      <c r="R106">
        <v>466.06838264732653</v>
      </c>
      <c r="V106" s="290">
        <v>40679</v>
      </c>
      <c r="W106" s="178">
        <v>5950</v>
      </c>
      <c r="X106">
        <v>15</v>
      </c>
      <c r="Y106">
        <v>34</v>
      </c>
      <c r="Z106">
        <v>0</v>
      </c>
      <c r="AA106">
        <v>9</v>
      </c>
      <c r="AB106">
        <v>67</v>
      </c>
      <c r="AC106">
        <v>0</v>
      </c>
      <c r="AD106">
        <v>24</v>
      </c>
      <c r="AE106">
        <v>0</v>
      </c>
    </row>
    <row r="107" spans="1:31" x14ac:dyDescent="0.45">
      <c r="A107" s="290">
        <v>40680</v>
      </c>
      <c r="B107">
        <v>4100</v>
      </c>
      <c r="C107">
        <v>15</v>
      </c>
      <c r="D107">
        <v>62</v>
      </c>
      <c r="F107">
        <v>82</v>
      </c>
      <c r="H107" t="e">
        <v>#DIV/0!</v>
      </c>
      <c r="I107">
        <v>7</v>
      </c>
      <c r="J107">
        <v>68</v>
      </c>
      <c r="L107">
        <v>4</v>
      </c>
      <c r="N107" t="e">
        <v>#DIV/0!</v>
      </c>
      <c r="O107">
        <v>22</v>
      </c>
      <c r="P107">
        <v>65</v>
      </c>
      <c r="Q107">
        <v>86</v>
      </c>
      <c r="R107">
        <v>1002.047022691752</v>
      </c>
      <c r="V107" s="290">
        <v>40680</v>
      </c>
      <c r="W107" s="178">
        <v>4100</v>
      </c>
      <c r="X107">
        <v>15</v>
      </c>
      <c r="Y107">
        <v>62</v>
      </c>
      <c r="Z107">
        <v>0</v>
      </c>
      <c r="AA107">
        <v>7</v>
      </c>
      <c r="AB107">
        <v>68</v>
      </c>
      <c r="AC107">
        <v>0</v>
      </c>
      <c r="AD107">
        <v>22</v>
      </c>
      <c r="AE107">
        <v>0</v>
      </c>
    </row>
    <row r="108" spans="1:31" x14ac:dyDescent="0.45">
      <c r="A108" s="290">
        <v>40681</v>
      </c>
      <c r="B108">
        <v>3220</v>
      </c>
      <c r="C108">
        <v>13.5</v>
      </c>
      <c r="D108">
        <v>92.5</v>
      </c>
      <c r="F108">
        <v>3</v>
      </c>
      <c r="H108" t="e">
        <v>#DIV/0!</v>
      </c>
      <c r="I108">
        <v>8.5</v>
      </c>
      <c r="J108">
        <v>117</v>
      </c>
      <c r="L108">
        <v>3</v>
      </c>
      <c r="N108" t="e">
        <v>#DIV/0!</v>
      </c>
      <c r="O108">
        <v>22</v>
      </c>
      <c r="P108">
        <v>104.75</v>
      </c>
      <c r="Q108">
        <v>6</v>
      </c>
      <c r="R108">
        <v>69.910257397098974</v>
      </c>
      <c r="V108" s="290">
        <v>40681</v>
      </c>
      <c r="W108" s="178">
        <v>3220</v>
      </c>
      <c r="X108">
        <v>13.5</v>
      </c>
      <c r="Y108">
        <v>92.5</v>
      </c>
      <c r="Z108">
        <v>0</v>
      </c>
      <c r="AA108">
        <v>8.5</v>
      </c>
      <c r="AB108">
        <v>117</v>
      </c>
      <c r="AC108">
        <v>0</v>
      </c>
      <c r="AD108">
        <v>22</v>
      </c>
      <c r="AE108">
        <v>0</v>
      </c>
    </row>
    <row r="109" spans="1:31" x14ac:dyDescent="0.45">
      <c r="A109" s="290">
        <v>40682</v>
      </c>
      <c r="B109">
        <v>2780</v>
      </c>
      <c r="C109">
        <v>14</v>
      </c>
      <c r="D109">
        <v>156</v>
      </c>
      <c r="F109">
        <v>3</v>
      </c>
      <c r="H109" t="e">
        <v>#DIV/0!</v>
      </c>
      <c r="I109">
        <v>10.75</v>
      </c>
      <c r="J109">
        <v>163</v>
      </c>
      <c r="L109">
        <v>2</v>
      </c>
      <c r="N109" t="e">
        <v>#DIV/0!</v>
      </c>
      <c r="O109">
        <v>24.75</v>
      </c>
      <c r="P109">
        <v>159.5</v>
      </c>
      <c r="Q109">
        <v>5</v>
      </c>
      <c r="R109">
        <v>58.258547830915816</v>
      </c>
      <c r="V109" s="290">
        <v>40682</v>
      </c>
      <c r="W109" s="178">
        <v>2780</v>
      </c>
      <c r="X109">
        <v>14</v>
      </c>
      <c r="Y109">
        <v>156</v>
      </c>
      <c r="Z109">
        <v>0</v>
      </c>
      <c r="AA109">
        <v>10.75</v>
      </c>
      <c r="AB109">
        <v>163</v>
      </c>
      <c r="AC109">
        <v>0</v>
      </c>
      <c r="AD109">
        <v>24.75</v>
      </c>
      <c r="AE109">
        <v>0</v>
      </c>
    </row>
    <row r="110" spans="1:31" x14ac:dyDescent="0.45">
      <c r="A110" s="290">
        <v>40683</v>
      </c>
      <c r="B110">
        <v>2570</v>
      </c>
      <c r="C110">
        <v>13.75</v>
      </c>
      <c r="D110">
        <v>183</v>
      </c>
      <c r="F110">
        <v>2</v>
      </c>
      <c r="H110" t="e">
        <v>#DIV/0!</v>
      </c>
      <c r="I110">
        <v>11</v>
      </c>
      <c r="J110">
        <v>175</v>
      </c>
      <c r="L110">
        <v>2</v>
      </c>
      <c r="N110" t="e">
        <v>#DIV/0!</v>
      </c>
      <c r="O110">
        <v>24.75</v>
      </c>
      <c r="P110">
        <v>179</v>
      </c>
      <c r="Q110">
        <v>4</v>
      </c>
      <c r="R110">
        <v>46.606838264732652</v>
      </c>
      <c r="V110" s="290">
        <v>40683</v>
      </c>
      <c r="W110" s="178">
        <v>2570</v>
      </c>
      <c r="X110">
        <v>13.75</v>
      </c>
      <c r="Y110">
        <v>183</v>
      </c>
      <c r="Z110">
        <v>0</v>
      </c>
      <c r="AA110">
        <v>11</v>
      </c>
      <c r="AB110">
        <v>175</v>
      </c>
      <c r="AC110">
        <v>0</v>
      </c>
      <c r="AD110">
        <v>24.75</v>
      </c>
      <c r="AE110">
        <v>0</v>
      </c>
    </row>
    <row r="111" spans="1:31" x14ac:dyDescent="0.45">
      <c r="A111" s="290">
        <v>40684</v>
      </c>
      <c r="B111">
        <v>2620</v>
      </c>
      <c r="C111">
        <v>13.25</v>
      </c>
      <c r="D111">
        <v>182</v>
      </c>
      <c r="F111">
        <v>7</v>
      </c>
      <c r="H111" t="e">
        <v>#DIV/0!</v>
      </c>
      <c r="I111">
        <v>9.75</v>
      </c>
      <c r="J111">
        <v>175</v>
      </c>
      <c r="L111">
        <v>5</v>
      </c>
      <c r="N111" t="e">
        <v>#DIV/0!</v>
      </c>
      <c r="O111">
        <v>23</v>
      </c>
      <c r="P111">
        <v>178.5</v>
      </c>
      <c r="Q111">
        <v>12</v>
      </c>
      <c r="R111">
        <v>139.82051479419795</v>
      </c>
      <c r="V111" s="290">
        <v>40684</v>
      </c>
      <c r="W111" s="178">
        <v>2620</v>
      </c>
      <c r="X111">
        <v>13.25</v>
      </c>
      <c r="Y111">
        <v>182</v>
      </c>
      <c r="Z111">
        <v>0</v>
      </c>
      <c r="AA111">
        <v>9.75</v>
      </c>
      <c r="AB111">
        <v>175</v>
      </c>
      <c r="AC111">
        <v>0</v>
      </c>
      <c r="AD111">
        <v>23</v>
      </c>
      <c r="AE111">
        <v>0</v>
      </c>
    </row>
    <row r="112" spans="1:31" x14ac:dyDescent="0.45">
      <c r="A112" s="290">
        <v>40685</v>
      </c>
      <c r="B112">
        <v>2540</v>
      </c>
      <c r="C112">
        <v>13.75</v>
      </c>
      <c r="D112">
        <v>183</v>
      </c>
      <c r="F112">
        <v>10</v>
      </c>
      <c r="H112" t="e">
        <v>#DIV/0!</v>
      </c>
      <c r="I112">
        <v>9.5</v>
      </c>
      <c r="J112">
        <v>197</v>
      </c>
      <c r="L112">
        <v>7</v>
      </c>
      <c r="N112" t="e">
        <v>#DIV/0!</v>
      </c>
      <c r="O112">
        <v>23.25</v>
      </c>
      <c r="P112">
        <v>190</v>
      </c>
      <c r="Q112">
        <v>17</v>
      </c>
      <c r="R112">
        <v>198.07906262511378</v>
      </c>
      <c r="V112" s="290">
        <v>40685</v>
      </c>
      <c r="W112" s="178">
        <v>2540</v>
      </c>
      <c r="X112">
        <v>13.75</v>
      </c>
      <c r="Y112">
        <v>183</v>
      </c>
      <c r="Z112">
        <v>0</v>
      </c>
      <c r="AA112">
        <v>9.5</v>
      </c>
      <c r="AB112">
        <v>197</v>
      </c>
      <c r="AC112">
        <v>0</v>
      </c>
      <c r="AD112">
        <v>23.25</v>
      </c>
      <c r="AE112">
        <v>0</v>
      </c>
    </row>
    <row r="113" spans="1:31" x14ac:dyDescent="0.45">
      <c r="A113" s="290">
        <v>40686</v>
      </c>
      <c r="B113">
        <v>2380</v>
      </c>
      <c r="C113">
        <v>14.25</v>
      </c>
      <c r="D113">
        <v>193</v>
      </c>
      <c r="F113">
        <v>6</v>
      </c>
      <c r="H113" t="e">
        <v>#DIV/0!</v>
      </c>
      <c r="I113">
        <v>9</v>
      </c>
      <c r="J113">
        <v>194</v>
      </c>
      <c r="L113">
        <v>9</v>
      </c>
      <c r="N113" t="e">
        <v>#DIV/0!</v>
      </c>
      <c r="O113">
        <v>23.25</v>
      </c>
      <c r="P113">
        <v>193.5</v>
      </c>
      <c r="Q113">
        <v>15</v>
      </c>
      <c r="R113">
        <v>174.77564349274743</v>
      </c>
      <c r="V113" s="290">
        <v>40686</v>
      </c>
      <c r="W113" s="178">
        <v>2380</v>
      </c>
      <c r="X113">
        <v>14.25</v>
      </c>
      <c r="Y113">
        <v>193</v>
      </c>
      <c r="Z113">
        <v>0</v>
      </c>
      <c r="AA113">
        <v>9</v>
      </c>
      <c r="AB113">
        <v>194</v>
      </c>
      <c r="AC113">
        <v>0</v>
      </c>
      <c r="AD113">
        <v>23.25</v>
      </c>
      <c r="AE113">
        <v>0</v>
      </c>
    </row>
    <row r="114" spans="1:31" x14ac:dyDescent="0.45">
      <c r="A114" s="290">
        <v>40687</v>
      </c>
      <c r="B114">
        <v>2280</v>
      </c>
      <c r="C114">
        <v>13.25</v>
      </c>
      <c r="D114">
        <v>196</v>
      </c>
      <c r="F114">
        <v>0</v>
      </c>
      <c r="H114" t="e">
        <v>#DIV/0!</v>
      </c>
      <c r="I114">
        <v>11</v>
      </c>
      <c r="J114">
        <v>221</v>
      </c>
      <c r="L114">
        <v>1</v>
      </c>
      <c r="N114" t="e">
        <v>#DIV/0!</v>
      </c>
      <c r="O114">
        <v>24.25</v>
      </c>
      <c r="P114">
        <v>208.5</v>
      </c>
      <c r="Q114">
        <v>1</v>
      </c>
      <c r="R114">
        <v>11.651709566183163</v>
      </c>
      <c r="V114" s="290">
        <v>40687</v>
      </c>
      <c r="W114" s="178">
        <v>2280</v>
      </c>
      <c r="X114">
        <v>13.25</v>
      </c>
      <c r="Y114">
        <v>196</v>
      </c>
      <c r="Z114">
        <v>0</v>
      </c>
      <c r="AA114">
        <v>11</v>
      </c>
      <c r="AB114">
        <v>221</v>
      </c>
      <c r="AC114">
        <v>0</v>
      </c>
      <c r="AD114">
        <v>24.25</v>
      </c>
      <c r="AE114">
        <v>0</v>
      </c>
    </row>
    <row r="115" spans="1:31" x14ac:dyDescent="0.45">
      <c r="A115" s="290">
        <v>40688</v>
      </c>
      <c r="B115">
        <v>2230</v>
      </c>
      <c r="C115">
        <v>13.25</v>
      </c>
      <c r="D115">
        <v>229</v>
      </c>
      <c r="F115">
        <v>1</v>
      </c>
      <c r="H115" t="e">
        <v>#DIV/0!</v>
      </c>
      <c r="I115">
        <v>9.75</v>
      </c>
      <c r="J115">
        <v>171</v>
      </c>
      <c r="L115">
        <v>5</v>
      </c>
      <c r="N115" t="e">
        <v>#DIV/0!</v>
      </c>
      <c r="O115">
        <v>23</v>
      </c>
      <c r="P115">
        <v>200</v>
      </c>
      <c r="Q115">
        <v>6</v>
      </c>
      <c r="R115">
        <v>69.910257397098974</v>
      </c>
      <c r="V115" s="290">
        <v>40688</v>
      </c>
      <c r="W115" s="178">
        <v>2230</v>
      </c>
      <c r="X115">
        <v>13.25</v>
      </c>
      <c r="Y115">
        <v>229</v>
      </c>
      <c r="Z115">
        <v>0</v>
      </c>
      <c r="AA115">
        <v>9.75</v>
      </c>
      <c r="AB115">
        <v>171</v>
      </c>
      <c r="AC115">
        <v>286</v>
      </c>
      <c r="AD115">
        <v>23</v>
      </c>
      <c r="AE115">
        <v>286</v>
      </c>
    </row>
    <row r="116" spans="1:31" x14ac:dyDescent="0.45">
      <c r="A116" s="290">
        <v>40689</v>
      </c>
      <c r="B116">
        <v>2460</v>
      </c>
      <c r="C116">
        <v>13</v>
      </c>
      <c r="D116">
        <v>171</v>
      </c>
      <c r="F116">
        <v>5</v>
      </c>
      <c r="H116" t="e">
        <v>#DIV/0!</v>
      </c>
      <c r="I116">
        <v>11.75</v>
      </c>
      <c r="J116">
        <v>202</v>
      </c>
      <c r="L116">
        <v>20</v>
      </c>
      <c r="N116" t="e">
        <v>#DIV/0!</v>
      </c>
      <c r="O116">
        <v>24.75</v>
      </c>
      <c r="P116">
        <v>186.5</v>
      </c>
      <c r="Q116">
        <v>25</v>
      </c>
      <c r="R116">
        <v>291.29273915457907</v>
      </c>
      <c r="V116" s="290">
        <v>40689</v>
      </c>
      <c r="W116" s="178">
        <v>2460</v>
      </c>
      <c r="X116">
        <v>13</v>
      </c>
      <c r="Y116">
        <v>171</v>
      </c>
      <c r="Z116">
        <v>53</v>
      </c>
      <c r="AA116">
        <v>11.75</v>
      </c>
      <c r="AB116">
        <v>202</v>
      </c>
      <c r="AC116">
        <v>443</v>
      </c>
      <c r="AD116">
        <v>24.75</v>
      </c>
      <c r="AE116">
        <v>496</v>
      </c>
    </row>
    <row r="117" spans="1:31" x14ac:dyDescent="0.45">
      <c r="A117" s="290">
        <v>40690</v>
      </c>
      <c r="B117">
        <v>2380</v>
      </c>
      <c r="C117">
        <v>14.5</v>
      </c>
      <c r="D117">
        <v>203</v>
      </c>
      <c r="F117">
        <v>15</v>
      </c>
      <c r="H117" t="e">
        <v>#DIV/0!</v>
      </c>
      <c r="I117" t="s">
        <v>40</v>
      </c>
      <c r="J117">
        <v>202</v>
      </c>
      <c r="L117">
        <v>25</v>
      </c>
      <c r="N117" t="e">
        <v>#DIV/0!</v>
      </c>
      <c r="O117">
        <v>14.5</v>
      </c>
      <c r="P117">
        <v>202.5</v>
      </c>
      <c r="Q117">
        <v>40</v>
      </c>
      <c r="R117">
        <v>466.06838264732653</v>
      </c>
      <c r="V117" s="290">
        <v>40690</v>
      </c>
      <c r="W117" s="178">
        <v>2380</v>
      </c>
      <c r="X117">
        <v>14.5</v>
      </c>
      <c r="Y117">
        <v>203</v>
      </c>
      <c r="Z117">
        <v>321</v>
      </c>
      <c r="AA117" t="s">
        <v>40</v>
      </c>
      <c r="AB117">
        <v>202</v>
      </c>
      <c r="AC117">
        <v>894</v>
      </c>
      <c r="AD117" t="e">
        <v>#VALUE!</v>
      </c>
      <c r="AE117">
        <v>1215</v>
      </c>
    </row>
    <row r="118" spans="1:31" x14ac:dyDescent="0.45">
      <c r="A118" s="290">
        <v>40691</v>
      </c>
      <c r="B118">
        <v>2280</v>
      </c>
      <c r="C118" t="s">
        <v>40</v>
      </c>
      <c r="D118">
        <v>215</v>
      </c>
      <c r="F118">
        <v>8</v>
      </c>
      <c r="H118" t="e">
        <v>#DIV/0!</v>
      </c>
      <c r="I118" t="s">
        <v>40</v>
      </c>
      <c r="J118">
        <v>202</v>
      </c>
      <c r="L118">
        <v>25</v>
      </c>
      <c r="N118" t="e">
        <v>#DIV/0!</v>
      </c>
      <c r="O118">
        <v>0</v>
      </c>
      <c r="P118">
        <v>208.5</v>
      </c>
      <c r="Q118">
        <v>33</v>
      </c>
      <c r="R118">
        <v>384.50641568404438</v>
      </c>
      <c r="V118" s="290">
        <v>40691</v>
      </c>
      <c r="W118" s="178">
        <v>2280</v>
      </c>
      <c r="X118" t="s">
        <v>40</v>
      </c>
      <c r="Y118">
        <v>215</v>
      </c>
      <c r="Z118">
        <v>555</v>
      </c>
      <c r="AA118" t="s">
        <v>40</v>
      </c>
      <c r="AB118">
        <v>202</v>
      </c>
      <c r="AC118">
        <v>894</v>
      </c>
      <c r="AD118" t="e">
        <v>#VALUE!</v>
      </c>
      <c r="AE118">
        <v>1449</v>
      </c>
    </row>
    <row r="119" spans="1:31" x14ac:dyDescent="0.45">
      <c r="A119" s="290">
        <v>40692</v>
      </c>
      <c r="B119">
        <v>2070</v>
      </c>
      <c r="C119" t="s">
        <v>40</v>
      </c>
      <c r="D119">
        <v>215</v>
      </c>
      <c r="F119">
        <v>8</v>
      </c>
      <c r="H119" t="e">
        <v>#DIV/0!</v>
      </c>
      <c r="I119" t="s">
        <v>40</v>
      </c>
      <c r="J119">
        <v>202</v>
      </c>
      <c r="L119">
        <v>25</v>
      </c>
      <c r="N119" t="e">
        <v>#DIV/0!</v>
      </c>
      <c r="O119">
        <v>0</v>
      </c>
      <c r="P119">
        <v>208.5</v>
      </c>
      <c r="Q119">
        <v>33</v>
      </c>
      <c r="R119">
        <v>384.50641568404438</v>
      </c>
      <c r="V119" s="290">
        <v>40692</v>
      </c>
      <c r="W119" s="178">
        <v>2070</v>
      </c>
      <c r="X119" t="s">
        <v>40</v>
      </c>
      <c r="Y119">
        <v>215</v>
      </c>
      <c r="Z119">
        <v>555</v>
      </c>
      <c r="AA119" t="s">
        <v>40</v>
      </c>
      <c r="AB119">
        <v>202</v>
      </c>
      <c r="AC119">
        <v>894</v>
      </c>
      <c r="AD119" t="e">
        <v>#VALUE!</v>
      </c>
      <c r="AE119">
        <v>1449</v>
      </c>
    </row>
    <row r="120" spans="1:31" x14ac:dyDescent="0.45">
      <c r="A120" s="290">
        <v>40693</v>
      </c>
      <c r="B120">
        <v>1970</v>
      </c>
      <c r="C120" t="s">
        <v>40</v>
      </c>
      <c r="D120">
        <v>215</v>
      </c>
      <c r="F120">
        <v>8</v>
      </c>
      <c r="H120" t="e">
        <v>#DIV/0!</v>
      </c>
      <c r="I120" t="s">
        <v>40</v>
      </c>
      <c r="J120">
        <v>233</v>
      </c>
      <c r="L120">
        <v>25</v>
      </c>
      <c r="N120" t="e">
        <v>#DIV/0!</v>
      </c>
      <c r="O120">
        <v>0</v>
      </c>
      <c r="P120">
        <v>224</v>
      </c>
      <c r="Q120">
        <v>33</v>
      </c>
      <c r="R120">
        <v>384.50641568404438</v>
      </c>
      <c r="V120" s="290">
        <v>40693</v>
      </c>
      <c r="W120" s="178">
        <v>1970</v>
      </c>
      <c r="X120" t="s">
        <v>40</v>
      </c>
      <c r="Y120">
        <v>215</v>
      </c>
      <c r="Z120">
        <v>555</v>
      </c>
      <c r="AA120" t="s">
        <v>40</v>
      </c>
      <c r="AB120">
        <v>233</v>
      </c>
      <c r="AC120">
        <v>894</v>
      </c>
      <c r="AD120" t="e">
        <v>#VALUE!</v>
      </c>
      <c r="AE120">
        <v>1449</v>
      </c>
    </row>
    <row r="121" spans="1:31" x14ac:dyDescent="0.45">
      <c r="A121" s="290">
        <v>40694</v>
      </c>
      <c r="B121">
        <v>1970</v>
      </c>
      <c r="C121">
        <v>14.5</v>
      </c>
      <c r="D121">
        <v>227</v>
      </c>
      <c r="F121">
        <v>0</v>
      </c>
      <c r="H121" t="e">
        <v>#DIV/0!</v>
      </c>
      <c r="I121">
        <v>9.5</v>
      </c>
      <c r="J121">
        <v>222</v>
      </c>
      <c r="L121">
        <v>30</v>
      </c>
      <c r="N121" t="e">
        <v>#DIV/0!</v>
      </c>
      <c r="O121">
        <v>24</v>
      </c>
      <c r="P121">
        <v>224.5</v>
      </c>
      <c r="Q121">
        <v>30</v>
      </c>
      <c r="R121">
        <v>349.55128698549487</v>
      </c>
      <c r="V121" s="290">
        <v>40694</v>
      </c>
      <c r="W121" s="178">
        <v>1970</v>
      </c>
      <c r="X121">
        <v>14.5</v>
      </c>
      <c r="Y121">
        <v>227</v>
      </c>
      <c r="Z121">
        <v>789</v>
      </c>
      <c r="AA121">
        <v>9.5</v>
      </c>
      <c r="AB121">
        <v>222</v>
      </c>
      <c r="AC121">
        <v>1344</v>
      </c>
      <c r="AD121">
        <v>24</v>
      </c>
      <c r="AE121">
        <v>2133</v>
      </c>
    </row>
    <row r="122" spans="1:31" x14ac:dyDescent="0.45">
      <c r="A122" s="290">
        <v>40695</v>
      </c>
      <c r="B122">
        <v>2440</v>
      </c>
      <c r="C122">
        <v>14.5</v>
      </c>
      <c r="D122">
        <v>235</v>
      </c>
      <c r="F122">
        <v>3</v>
      </c>
      <c r="H122" t="e">
        <v>#DIV/0!</v>
      </c>
      <c r="I122">
        <v>9.5</v>
      </c>
      <c r="J122">
        <v>95</v>
      </c>
      <c r="L122">
        <v>95</v>
      </c>
      <c r="N122" t="e">
        <v>#DIV/0!</v>
      </c>
      <c r="O122">
        <v>24</v>
      </c>
      <c r="P122">
        <v>165</v>
      </c>
      <c r="Q122">
        <v>98</v>
      </c>
      <c r="R122">
        <v>1141.8675374859499</v>
      </c>
      <c r="V122" s="290">
        <v>40695</v>
      </c>
      <c r="W122" s="178">
        <v>2440</v>
      </c>
      <c r="X122">
        <v>14.5</v>
      </c>
      <c r="Y122">
        <v>235</v>
      </c>
      <c r="Z122">
        <v>232</v>
      </c>
      <c r="AA122">
        <v>9.5</v>
      </c>
      <c r="AB122">
        <v>95</v>
      </c>
      <c r="AC122">
        <v>7429</v>
      </c>
      <c r="AD122">
        <v>24</v>
      </c>
      <c r="AE122">
        <v>7661</v>
      </c>
    </row>
    <row r="123" spans="1:31" x14ac:dyDescent="0.45">
      <c r="A123" s="290">
        <v>40696</v>
      </c>
      <c r="B123">
        <v>3580</v>
      </c>
      <c r="C123" t="s">
        <v>40</v>
      </c>
      <c r="D123">
        <v>52</v>
      </c>
      <c r="F123">
        <v>3</v>
      </c>
      <c r="H123" t="e">
        <v>#DIV/0!</v>
      </c>
      <c r="I123" t="s">
        <v>40</v>
      </c>
      <c r="J123">
        <v>52</v>
      </c>
      <c r="L123">
        <v>56</v>
      </c>
      <c r="N123" t="e">
        <v>#DIV/0!</v>
      </c>
      <c r="O123">
        <v>0</v>
      </c>
      <c r="P123">
        <v>52</v>
      </c>
      <c r="Q123">
        <v>59</v>
      </c>
      <c r="R123">
        <v>687.45086440480657</v>
      </c>
      <c r="V123" s="290">
        <v>40696</v>
      </c>
      <c r="W123" s="178">
        <v>3580</v>
      </c>
      <c r="X123" t="s">
        <v>40</v>
      </c>
      <c r="Y123">
        <v>52</v>
      </c>
      <c r="Z123">
        <v>275</v>
      </c>
      <c r="AA123" t="s">
        <v>40</v>
      </c>
      <c r="AB123">
        <v>52</v>
      </c>
      <c r="AC123">
        <v>3853</v>
      </c>
      <c r="AD123" t="e">
        <v>#VALUE!</v>
      </c>
      <c r="AE123">
        <v>4128</v>
      </c>
    </row>
    <row r="124" spans="1:31" x14ac:dyDescent="0.45">
      <c r="A124" s="290">
        <v>40697</v>
      </c>
      <c r="B124">
        <v>3560</v>
      </c>
      <c r="C124" t="s">
        <v>40</v>
      </c>
      <c r="D124">
        <v>52</v>
      </c>
      <c r="F124">
        <v>3</v>
      </c>
      <c r="H124" t="e">
        <v>#DIV/0!</v>
      </c>
      <c r="I124" t="s">
        <v>40</v>
      </c>
      <c r="J124">
        <v>52</v>
      </c>
      <c r="L124">
        <v>56</v>
      </c>
      <c r="N124" t="e">
        <v>#DIV/0!</v>
      </c>
      <c r="O124">
        <v>0</v>
      </c>
      <c r="P124">
        <v>52</v>
      </c>
      <c r="Q124">
        <v>59</v>
      </c>
      <c r="R124">
        <v>687.45086440480657</v>
      </c>
      <c r="V124" s="290">
        <v>40697</v>
      </c>
      <c r="W124" s="178">
        <v>3560</v>
      </c>
      <c r="X124" t="s">
        <v>40</v>
      </c>
      <c r="Y124">
        <v>52</v>
      </c>
      <c r="Z124">
        <v>275</v>
      </c>
      <c r="AA124" t="s">
        <v>40</v>
      </c>
      <c r="AB124">
        <v>52</v>
      </c>
      <c r="AC124">
        <v>3853</v>
      </c>
      <c r="AD124" t="e">
        <v>#VALUE!</v>
      </c>
      <c r="AE124">
        <v>4128</v>
      </c>
    </row>
    <row r="125" spans="1:31" x14ac:dyDescent="0.45">
      <c r="A125" s="290">
        <v>40698</v>
      </c>
      <c r="B125">
        <v>3090</v>
      </c>
      <c r="C125" t="s">
        <v>40</v>
      </c>
      <c r="D125">
        <v>52</v>
      </c>
      <c r="F125">
        <v>3</v>
      </c>
      <c r="H125" t="e">
        <v>#DIV/0!</v>
      </c>
      <c r="I125">
        <v>9.5</v>
      </c>
      <c r="J125">
        <v>143</v>
      </c>
      <c r="L125">
        <v>17</v>
      </c>
      <c r="N125" t="e">
        <v>#DIV/0!</v>
      </c>
      <c r="O125">
        <v>9.5</v>
      </c>
      <c r="P125">
        <v>97.5</v>
      </c>
      <c r="Q125">
        <v>20</v>
      </c>
      <c r="R125">
        <v>233.03419132366326</v>
      </c>
      <c r="V125" s="290">
        <v>40698</v>
      </c>
      <c r="W125" s="178">
        <v>3090</v>
      </c>
      <c r="X125" t="s">
        <v>40</v>
      </c>
      <c r="Y125">
        <v>52</v>
      </c>
      <c r="Z125">
        <v>275</v>
      </c>
      <c r="AA125">
        <v>9.5</v>
      </c>
      <c r="AB125">
        <v>143</v>
      </c>
      <c r="AC125">
        <v>276</v>
      </c>
      <c r="AD125" t="e">
        <v>#VALUE!</v>
      </c>
      <c r="AE125">
        <v>551</v>
      </c>
    </row>
    <row r="126" spans="1:31" x14ac:dyDescent="0.45">
      <c r="A126" s="290">
        <v>40699</v>
      </c>
      <c r="B126">
        <v>3190</v>
      </c>
      <c r="C126" t="s">
        <v>30</v>
      </c>
      <c r="D126">
        <v>143</v>
      </c>
      <c r="F126">
        <v>3</v>
      </c>
      <c r="H126" t="e">
        <v>#DIV/0!</v>
      </c>
      <c r="I126">
        <v>7.75</v>
      </c>
      <c r="J126">
        <v>109</v>
      </c>
      <c r="L126">
        <v>8</v>
      </c>
      <c r="N126" t="e">
        <v>#DIV/0!</v>
      </c>
      <c r="O126">
        <v>7.75</v>
      </c>
      <c r="P126">
        <v>126</v>
      </c>
      <c r="Q126">
        <v>11</v>
      </c>
      <c r="R126">
        <v>128.1688052280148</v>
      </c>
      <c r="V126" s="290">
        <v>40699</v>
      </c>
      <c r="W126" s="178">
        <v>3190</v>
      </c>
      <c r="X126" t="s">
        <v>30</v>
      </c>
      <c r="Y126">
        <v>143</v>
      </c>
      <c r="Z126">
        <v>275</v>
      </c>
      <c r="AA126">
        <v>7.75</v>
      </c>
      <c r="AB126">
        <v>109</v>
      </c>
      <c r="AC126">
        <v>453</v>
      </c>
      <c r="AD126" t="e">
        <v>#VALUE!</v>
      </c>
      <c r="AE126">
        <v>728</v>
      </c>
    </row>
    <row r="127" spans="1:31" x14ac:dyDescent="0.45">
      <c r="A127" s="290">
        <v>40700</v>
      </c>
      <c r="B127">
        <v>3400</v>
      </c>
      <c r="C127">
        <v>14</v>
      </c>
      <c r="D127">
        <v>141</v>
      </c>
      <c r="F127">
        <v>2</v>
      </c>
      <c r="H127" t="e">
        <v>#DIV/0!</v>
      </c>
      <c r="I127">
        <v>10.5</v>
      </c>
      <c r="J127">
        <v>114</v>
      </c>
      <c r="L127">
        <v>13</v>
      </c>
      <c r="N127" t="e">
        <v>#DIV/0!</v>
      </c>
      <c r="O127">
        <v>24.5</v>
      </c>
      <c r="P127">
        <v>127.5</v>
      </c>
      <c r="Q127">
        <v>15</v>
      </c>
      <c r="R127">
        <v>174.77564349274743</v>
      </c>
      <c r="V127" s="290">
        <v>40700</v>
      </c>
      <c r="W127" s="178">
        <v>3400</v>
      </c>
      <c r="X127">
        <v>14</v>
      </c>
      <c r="Y127">
        <v>141</v>
      </c>
      <c r="Z127">
        <v>318</v>
      </c>
      <c r="AA127">
        <v>10.5</v>
      </c>
      <c r="AB127">
        <v>114</v>
      </c>
      <c r="AC127">
        <v>328</v>
      </c>
      <c r="AD127">
        <v>24.5</v>
      </c>
      <c r="AE127">
        <v>646</v>
      </c>
    </row>
    <row r="128" spans="1:31" x14ac:dyDescent="0.45">
      <c r="A128" s="290">
        <v>40701</v>
      </c>
      <c r="B128">
        <v>3310</v>
      </c>
      <c r="C128">
        <v>14.5</v>
      </c>
      <c r="D128">
        <v>114</v>
      </c>
      <c r="F128">
        <v>35</v>
      </c>
      <c r="H128" t="e">
        <v>#DIV/0!</v>
      </c>
      <c r="I128">
        <v>9.5</v>
      </c>
      <c r="J128">
        <v>113</v>
      </c>
      <c r="L128">
        <v>23</v>
      </c>
      <c r="N128" t="e">
        <v>#DIV/0!</v>
      </c>
      <c r="O128">
        <v>24</v>
      </c>
      <c r="P128">
        <v>113.5</v>
      </c>
      <c r="Q128">
        <v>58</v>
      </c>
      <c r="R128">
        <v>675.79915483862351</v>
      </c>
      <c r="V128" s="290">
        <v>40701</v>
      </c>
      <c r="W128" s="178">
        <v>3310</v>
      </c>
      <c r="X128">
        <v>14.5</v>
      </c>
      <c r="Y128">
        <v>114</v>
      </c>
      <c r="Z128">
        <v>306</v>
      </c>
      <c r="AA128">
        <v>9.5</v>
      </c>
      <c r="AB128">
        <v>113</v>
      </c>
      <c r="AC128">
        <v>261</v>
      </c>
      <c r="AD128">
        <v>24</v>
      </c>
      <c r="AE128">
        <v>567</v>
      </c>
    </row>
    <row r="129" spans="1:31" x14ac:dyDescent="0.45">
      <c r="A129" s="290">
        <v>40702</v>
      </c>
      <c r="B129">
        <v>3170</v>
      </c>
      <c r="C129">
        <v>14.75</v>
      </c>
      <c r="D129">
        <v>148</v>
      </c>
      <c r="F129">
        <v>21</v>
      </c>
      <c r="H129" t="e">
        <v>#DIV/0!</v>
      </c>
      <c r="I129">
        <v>9</v>
      </c>
      <c r="J129">
        <v>139</v>
      </c>
      <c r="L129">
        <v>15</v>
      </c>
      <c r="N129" t="e">
        <v>#DIV/0!</v>
      </c>
      <c r="O129">
        <v>23.75</v>
      </c>
      <c r="P129">
        <v>143.5</v>
      </c>
      <c r="Q129">
        <v>36</v>
      </c>
      <c r="R129">
        <v>419.46154438259384</v>
      </c>
      <c r="V129" s="290">
        <v>40702</v>
      </c>
      <c r="W129" s="178">
        <v>3170</v>
      </c>
      <c r="X129">
        <v>14.75</v>
      </c>
      <c r="Y129">
        <v>148</v>
      </c>
      <c r="Z129">
        <v>503</v>
      </c>
      <c r="AA129">
        <v>9</v>
      </c>
      <c r="AB129">
        <v>139</v>
      </c>
      <c r="AC129">
        <v>388</v>
      </c>
      <c r="AD129">
        <v>23.75</v>
      </c>
      <c r="AE129">
        <v>891</v>
      </c>
    </row>
    <row r="130" spans="1:31" x14ac:dyDescent="0.45">
      <c r="A130" s="290">
        <v>40703</v>
      </c>
      <c r="B130">
        <v>2810</v>
      </c>
      <c r="C130">
        <v>13.5</v>
      </c>
      <c r="D130">
        <v>183</v>
      </c>
      <c r="F130">
        <v>7</v>
      </c>
      <c r="H130" t="e">
        <v>#DIV/0!</v>
      </c>
      <c r="I130">
        <v>9</v>
      </c>
      <c r="J130">
        <v>185</v>
      </c>
      <c r="L130">
        <v>5</v>
      </c>
      <c r="N130" t="e">
        <v>#DIV/0!</v>
      </c>
      <c r="O130">
        <v>22.5</v>
      </c>
      <c r="P130">
        <v>184</v>
      </c>
      <c r="Q130">
        <v>12</v>
      </c>
      <c r="R130">
        <v>139.82051479419795</v>
      </c>
      <c r="V130" s="290">
        <v>40703</v>
      </c>
      <c r="W130" s="178">
        <v>2810</v>
      </c>
      <c r="X130">
        <v>13.5</v>
      </c>
      <c r="Y130">
        <v>183</v>
      </c>
      <c r="Z130">
        <v>183</v>
      </c>
      <c r="AA130">
        <v>9</v>
      </c>
      <c r="AB130">
        <v>185</v>
      </c>
      <c r="AC130">
        <v>74</v>
      </c>
      <c r="AD130">
        <v>22.5</v>
      </c>
      <c r="AE130">
        <v>257</v>
      </c>
    </row>
    <row r="131" spans="1:31" x14ac:dyDescent="0.45">
      <c r="A131" s="290">
        <v>40704</v>
      </c>
      <c r="B131">
        <v>2650</v>
      </c>
      <c r="C131">
        <v>15.25</v>
      </c>
      <c r="D131">
        <v>199</v>
      </c>
      <c r="F131">
        <v>11</v>
      </c>
      <c r="H131" t="e">
        <v>#DIV/0!</v>
      </c>
      <c r="I131">
        <v>9.75</v>
      </c>
      <c r="J131">
        <v>184</v>
      </c>
      <c r="L131">
        <v>7</v>
      </c>
      <c r="N131" t="e">
        <v>#DIV/0!</v>
      </c>
      <c r="O131">
        <v>25</v>
      </c>
      <c r="P131">
        <v>191.5</v>
      </c>
      <c r="Q131">
        <v>18</v>
      </c>
      <c r="R131">
        <v>209.73077219129692</v>
      </c>
      <c r="V131" s="290">
        <v>40704</v>
      </c>
      <c r="W131" s="178">
        <v>2650</v>
      </c>
      <c r="X131">
        <v>15.25</v>
      </c>
      <c r="Y131">
        <v>199</v>
      </c>
      <c r="Z131">
        <v>90</v>
      </c>
      <c r="AA131">
        <v>9.75</v>
      </c>
      <c r="AB131">
        <v>184</v>
      </c>
      <c r="AC131">
        <v>85</v>
      </c>
      <c r="AD131">
        <v>25</v>
      </c>
      <c r="AE131">
        <v>175</v>
      </c>
    </row>
    <row r="132" spans="1:31" x14ac:dyDescent="0.45">
      <c r="A132" s="290">
        <v>40705</v>
      </c>
      <c r="B132">
        <v>2610</v>
      </c>
      <c r="C132">
        <v>14.25</v>
      </c>
      <c r="D132">
        <v>195</v>
      </c>
      <c r="F132">
        <v>4</v>
      </c>
      <c r="H132" t="e">
        <v>#DIV/0!</v>
      </c>
      <c r="I132">
        <v>9.5</v>
      </c>
      <c r="J132">
        <v>206</v>
      </c>
      <c r="L132">
        <v>2</v>
      </c>
      <c r="N132" t="e">
        <v>#DIV/0!</v>
      </c>
      <c r="O132">
        <v>23.75</v>
      </c>
      <c r="P132">
        <v>200.5</v>
      </c>
      <c r="Q132">
        <v>6</v>
      </c>
      <c r="R132">
        <v>69.910257397098974</v>
      </c>
      <c r="V132" s="290">
        <v>40705</v>
      </c>
      <c r="W132" s="178">
        <v>2610</v>
      </c>
      <c r="X132">
        <v>14.25</v>
      </c>
      <c r="Y132">
        <v>195</v>
      </c>
      <c r="Z132">
        <v>50</v>
      </c>
      <c r="AA132">
        <v>9.5</v>
      </c>
      <c r="AB132">
        <v>206</v>
      </c>
      <c r="AC132">
        <v>41</v>
      </c>
      <c r="AD132">
        <v>23.75</v>
      </c>
      <c r="AE132">
        <v>91</v>
      </c>
    </row>
    <row r="133" spans="1:31" x14ac:dyDescent="0.45">
      <c r="A133" s="290">
        <v>40706</v>
      </c>
      <c r="B133">
        <v>2430</v>
      </c>
      <c r="C133">
        <v>13.25</v>
      </c>
      <c r="D133">
        <v>215</v>
      </c>
      <c r="F133">
        <v>0</v>
      </c>
      <c r="H133" t="e">
        <v>#DIV/0!</v>
      </c>
      <c r="I133">
        <v>10.25</v>
      </c>
      <c r="J133">
        <v>61</v>
      </c>
      <c r="L133">
        <v>7</v>
      </c>
      <c r="N133" t="e">
        <v>#DIV/0!</v>
      </c>
      <c r="O133">
        <v>23.5</v>
      </c>
      <c r="P133">
        <v>138</v>
      </c>
      <c r="Q133">
        <v>7</v>
      </c>
      <c r="R133">
        <v>81.561966963282146</v>
      </c>
      <c r="V133" s="290">
        <v>40706</v>
      </c>
      <c r="W133" s="178">
        <v>2430</v>
      </c>
      <c r="X133">
        <v>13.25</v>
      </c>
      <c r="Y133">
        <v>215</v>
      </c>
      <c r="Z133">
        <v>27</v>
      </c>
      <c r="AA133">
        <v>10.25</v>
      </c>
      <c r="AB133">
        <v>61</v>
      </c>
      <c r="AC133">
        <v>108</v>
      </c>
      <c r="AD133">
        <v>23.5</v>
      </c>
      <c r="AE133">
        <v>135</v>
      </c>
    </row>
    <row r="134" spans="1:31" x14ac:dyDescent="0.45">
      <c r="A134" s="290">
        <v>40707</v>
      </c>
      <c r="B134">
        <v>2400</v>
      </c>
      <c r="C134">
        <v>6</v>
      </c>
      <c r="D134">
        <v>178</v>
      </c>
      <c r="F134">
        <v>5</v>
      </c>
      <c r="H134" t="e">
        <v>#DIV/0!</v>
      </c>
      <c r="I134">
        <v>9.75</v>
      </c>
      <c r="J134">
        <v>184</v>
      </c>
      <c r="L134">
        <v>5</v>
      </c>
      <c r="N134" t="e">
        <v>#DIV/0!</v>
      </c>
      <c r="O134">
        <v>15.75</v>
      </c>
      <c r="P134">
        <v>181</v>
      </c>
      <c r="Q134">
        <v>10</v>
      </c>
      <c r="R134">
        <v>116.51709566183163</v>
      </c>
      <c r="V134" s="290">
        <v>40707</v>
      </c>
      <c r="W134" s="178">
        <v>2400</v>
      </c>
      <c r="X134">
        <v>6</v>
      </c>
      <c r="Y134">
        <v>178</v>
      </c>
      <c r="Z134">
        <v>73</v>
      </c>
      <c r="AA134">
        <v>9.75</v>
      </c>
      <c r="AB134">
        <v>184</v>
      </c>
      <c r="AC134">
        <v>89</v>
      </c>
      <c r="AD134">
        <v>15.75</v>
      </c>
      <c r="AE134">
        <v>162</v>
      </c>
    </row>
    <row r="135" spans="1:31" x14ac:dyDescent="0.45">
      <c r="A135" s="290">
        <v>40708</v>
      </c>
      <c r="B135">
        <v>2490</v>
      </c>
      <c r="C135">
        <v>13.5</v>
      </c>
      <c r="D135">
        <v>162</v>
      </c>
      <c r="F135">
        <v>7</v>
      </c>
      <c r="H135" t="e">
        <v>#DIV/0!</v>
      </c>
      <c r="I135">
        <v>10.5</v>
      </c>
      <c r="J135">
        <v>158.5</v>
      </c>
      <c r="L135">
        <v>3</v>
      </c>
      <c r="N135" t="e">
        <v>#DIV/0!</v>
      </c>
      <c r="O135">
        <v>24</v>
      </c>
      <c r="P135">
        <v>160.25</v>
      </c>
      <c r="Q135">
        <v>10</v>
      </c>
      <c r="R135">
        <v>116.51709566183163</v>
      </c>
      <c r="V135" s="290">
        <v>40708</v>
      </c>
      <c r="W135" s="178">
        <v>2490</v>
      </c>
      <c r="X135">
        <v>13.5</v>
      </c>
      <c r="Y135">
        <v>162</v>
      </c>
      <c r="Z135">
        <v>54</v>
      </c>
      <c r="AA135">
        <v>10.5</v>
      </c>
      <c r="AB135">
        <v>158.5</v>
      </c>
      <c r="AC135">
        <v>106</v>
      </c>
      <c r="AD135">
        <v>24</v>
      </c>
      <c r="AE135">
        <v>160</v>
      </c>
    </row>
    <row r="136" spans="1:31" x14ac:dyDescent="0.45">
      <c r="A136" s="290">
        <v>40709</v>
      </c>
      <c r="B136">
        <v>2360</v>
      </c>
      <c r="C136">
        <v>13</v>
      </c>
      <c r="D136">
        <v>155</v>
      </c>
      <c r="F136">
        <v>5</v>
      </c>
      <c r="H136" t="e">
        <v>#DIV/0!</v>
      </c>
      <c r="I136">
        <v>9.75</v>
      </c>
      <c r="J136">
        <v>185</v>
      </c>
      <c r="L136">
        <v>6</v>
      </c>
      <c r="N136" t="e">
        <v>#DIV/0!</v>
      </c>
      <c r="O136">
        <v>22.75</v>
      </c>
      <c r="P136">
        <v>170</v>
      </c>
      <c r="Q136">
        <v>11</v>
      </c>
      <c r="R136">
        <v>128.1688052280148</v>
      </c>
      <c r="V136" s="290">
        <v>40709</v>
      </c>
      <c r="W136" s="178">
        <v>2360</v>
      </c>
      <c r="X136">
        <v>13</v>
      </c>
      <c r="Y136">
        <v>155</v>
      </c>
      <c r="Z136">
        <v>38</v>
      </c>
      <c r="AA136">
        <v>9.75</v>
      </c>
      <c r="AB136">
        <v>185</v>
      </c>
      <c r="AC136">
        <v>50</v>
      </c>
      <c r="AD136">
        <v>22.75</v>
      </c>
      <c r="AE136">
        <v>88</v>
      </c>
    </row>
    <row r="137" spans="1:31" x14ac:dyDescent="0.45">
      <c r="A137" s="290">
        <v>40710</v>
      </c>
      <c r="B137">
        <v>2230</v>
      </c>
      <c r="C137">
        <v>14</v>
      </c>
      <c r="D137">
        <v>188</v>
      </c>
      <c r="F137">
        <v>2</v>
      </c>
      <c r="H137" t="e">
        <v>#DIV/0!</v>
      </c>
      <c r="I137">
        <v>9.25</v>
      </c>
      <c r="J137">
        <v>223</v>
      </c>
      <c r="L137">
        <v>8</v>
      </c>
      <c r="N137" t="e">
        <v>#DIV/0!</v>
      </c>
      <c r="O137">
        <v>23.25</v>
      </c>
      <c r="P137">
        <v>205.5</v>
      </c>
      <c r="Q137">
        <v>10</v>
      </c>
      <c r="R137">
        <v>116.51709566183163</v>
      </c>
      <c r="V137" s="290">
        <v>40710</v>
      </c>
      <c r="W137" s="178">
        <v>2230</v>
      </c>
      <c r="X137">
        <v>14</v>
      </c>
      <c r="Y137">
        <v>188</v>
      </c>
      <c r="Z137">
        <v>19</v>
      </c>
      <c r="AA137">
        <v>9.25</v>
      </c>
      <c r="AB137">
        <v>223</v>
      </c>
      <c r="AC137">
        <v>31</v>
      </c>
      <c r="AD137">
        <v>23.25</v>
      </c>
      <c r="AE137">
        <v>50</v>
      </c>
    </row>
    <row r="138" spans="1:31" x14ac:dyDescent="0.45">
      <c r="A138" s="290">
        <v>40711</v>
      </c>
      <c r="B138">
        <v>2030</v>
      </c>
      <c r="C138">
        <v>14.5</v>
      </c>
      <c r="D138">
        <v>234</v>
      </c>
      <c r="F138">
        <v>2</v>
      </c>
      <c r="H138" t="e">
        <v>#DIV/0!</v>
      </c>
      <c r="I138">
        <v>9.5</v>
      </c>
      <c r="J138">
        <v>190</v>
      </c>
      <c r="L138">
        <v>2</v>
      </c>
      <c r="N138" t="e">
        <v>#DIV/0!</v>
      </c>
      <c r="O138">
        <v>24</v>
      </c>
      <c r="P138">
        <v>212</v>
      </c>
      <c r="Q138">
        <v>4</v>
      </c>
      <c r="R138">
        <v>46.606838264732652</v>
      </c>
      <c r="V138" s="290">
        <v>40711</v>
      </c>
      <c r="W138" s="178">
        <v>2030</v>
      </c>
      <c r="X138">
        <v>14.5</v>
      </c>
      <c r="Y138">
        <v>234</v>
      </c>
      <c r="Z138">
        <v>15</v>
      </c>
      <c r="AA138">
        <v>9.5</v>
      </c>
      <c r="AB138">
        <v>190</v>
      </c>
      <c r="AC138">
        <v>17</v>
      </c>
      <c r="AD138">
        <v>24</v>
      </c>
      <c r="AE138">
        <v>32</v>
      </c>
    </row>
    <row r="139" spans="1:31" x14ac:dyDescent="0.45">
      <c r="A139" s="290">
        <v>40712</v>
      </c>
      <c r="B139">
        <v>2350</v>
      </c>
      <c r="C139">
        <v>14.75</v>
      </c>
      <c r="D139">
        <v>146</v>
      </c>
      <c r="F139">
        <v>11</v>
      </c>
      <c r="H139" t="e">
        <v>#DIV/0!</v>
      </c>
      <c r="I139">
        <v>7.25</v>
      </c>
      <c r="J139">
        <v>37</v>
      </c>
      <c r="L139">
        <v>59</v>
      </c>
      <c r="N139" t="e">
        <v>#DIV/0!</v>
      </c>
      <c r="O139">
        <v>22</v>
      </c>
      <c r="P139">
        <v>91.5</v>
      </c>
      <c r="Q139">
        <v>70</v>
      </c>
      <c r="R139">
        <v>815.61966963282146</v>
      </c>
      <c r="V139" s="290">
        <v>40712</v>
      </c>
      <c r="W139" s="178">
        <v>2350</v>
      </c>
      <c r="X139">
        <v>14.75</v>
      </c>
      <c r="Y139">
        <v>146</v>
      </c>
      <c r="Z139">
        <v>46</v>
      </c>
      <c r="AA139">
        <v>7.25</v>
      </c>
      <c r="AB139">
        <v>37</v>
      </c>
      <c r="AC139">
        <v>789</v>
      </c>
      <c r="AD139">
        <v>22</v>
      </c>
      <c r="AE139">
        <v>835</v>
      </c>
    </row>
    <row r="140" spans="1:31" x14ac:dyDescent="0.45">
      <c r="A140" s="290">
        <v>40713</v>
      </c>
      <c r="B140">
        <v>4100</v>
      </c>
      <c r="C140" t="s">
        <v>40</v>
      </c>
      <c r="D140" t="s">
        <v>14</v>
      </c>
      <c r="F140">
        <v>9</v>
      </c>
      <c r="H140" t="e">
        <v>#DIV/0!</v>
      </c>
      <c r="I140" t="s">
        <v>40</v>
      </c>
      <c r="J140">
        <v>60</v>
      </c>
      <c r="L140">
        <v>32</v>
      </c>
      <c r="N140" t="e">
        <v>#DIV/0!</v>
      </c>
      <c r="O140">
        <v>0</v>
      </c>
      <c r="P140">
        <v>60</v>
      </c>
      <c r="Q140">
        <v>41</v>
      </c>
      <c r="R140">
        <v>477.7200922135097</v>
      </c>
      <c r="V140" s="290">
        <v>40713</v>
      </c>
      <c r="W140" s="178">
        <v>4100</v>
      </c>
      <c r="X140" t="s">
        <v>40</v>
      </c>
      <c r="Y140" t="s">
        <v>14</v>
      </c>
      <c r="Z140">
        <v>68</v>
      </c>
      <c r="AA140" t="s">
        <v>40</v>
      </c>
      <c r="AB140">
        <v>60</v>
      </c>
      <c r="AC140">
        <v>408</v>
      </c>
      <c r="AD140" t="e">
        <v>#VALUE!</v>
      </c>
      <c r="AE140">
        <v>476</v>
      </c>
    </row>
    <row r="141" spans="1:31" x14ac:dyDescent="0.45">
      <c r="A141" s="290">
        <v>40714</v>
      </c>
      <c r="B141">
        <v>3320</v>
      </c>
      <c r="C141">
        <v>14.75</v>
      </c>
      <c r="D141">
        <v>76</v>
      </c>
      <c r="F141">
        <v>6</v>
      </c>
      <c r="H141" t="e">
        <v>#DIV/0!</v>
      </c>
      <c r="I141">
        <v>9.25</v>
      </c>
      <c r="J141">
        <v>105</v>
      </c>
      <c r="L141">
        <v>4</v>
      </c>
      <c r="N141" t="e">
        <v>#DIV/0!</v>
      </c>
      <c r="O141">
        <v>24</v>
      </c>
      <c r="P141">
        <v>90.5</v>
      </c>
      <c r="Q141">
        <v>10</v>
      </c>
      <c r="R141">
        <v>116.51709566183163</v>
      </c>
      <c r="V141" s="290">
        <v>40714</v>
      </c>
      <c r="W141" s="178">
        <v>3320</v>
      </c>
      <c r="X141">
        <v>14.75</v>
      </c>
      <c r="Y141">
        <v>76</v>
      </c>
      <c r="Z141">
        <v>89</v>
      </c>
      <c r="AA141">
        <v>9.25</v>
      </c>
      <c r="AB141">
        <v>105</v>
      </c>
      <c r="AC141">
        <v>27</v>
      </c>
      <c r="AD141">
        <v>24</v>
      </c>
      <c r="AE141">
        <v>116</v>
      </c>
    </row>
    <row r="142" spans="1:31" x14ac:dyDescent="0.45">
      <c r="A142" s="290">
        <v>40715</v>
      </c>
      <c r="B142">
        <v>2820</v>
      </c>
      <c r="C142">
        <v>13.75</v>
      </c>
      <c r="D142">
        <v>91</v>
      </c>
      <c r="F142">
        <v>3</v>
      </c>
      <c r="H142" t="e">
        <v>#DIV/0!</v>
      </c>
      <c r="I142">
        <v>10</v>
      </c>
      <c r="J142">
        <v>102</v>
      </c>
      <c r="L142">
        <v>4</v>
      </c>
      <c r="N142" t="e">
        <v>#DIV/0!</v>
      </c>
      <c r="O142">
        <v>23.75</v>
      </c>
      <c r="P142">
        <v>96.5</v>
      </c>
      <c r="Q142">
        <v>7</v>
      </c>
      <c r="R142">
        <v>81.561966963282146</v>
      </c>
      <c r="V142" s="290">
        <v>40715</v>
      </c>
      <c r="W142" s="178">
        <v>2820</v>
      </c>
      <c r="X142">
        <v>13.75</v>
      </c>
      <c r="Y142">
        <v>91</v>
      </c>
      <c r="Z142">
        <v>15</v>
      </c>
      <c r="AA142">
        <v>10</v>
      </c>
      <c r="AB142">
        <v>102</v>
      </c>
      <c r="AC142">
        <v>36</v>
      </c>
      <c r="AD142">
        <v>23.75</v>
      </c>
      <c r="AE142">
        <v>51</v>
      </c>
    </row>
    <row r="143" spans="1:31" x14ac:dyDescent="0.45">
      <c r="A143" s="290">
        <v>40716</v>
      </c>
      <c r="B143">
        <v>2840</v>
      </c>
      <c r="C143">
        <v>13.25</v>
      </c>
      <c r="D143">
        <v>69</v>
      </c>
      <c r="F143">
        <v>5</v>
      </c>
      <c r="H143" t="e">
        <v>#DIV/0!</v>
      </c>
      <c r="I143">
        <v>9.25</v>
      </c>
      <c r="J143">
        <v>92.5</v>
      </c>
      <c r="L143">
        <v>6</v>
      </c>
      <c r="N143" t="e">
        <v>#DIV/0!</v>
      </c>
      <c r="O143">
        <v>22.5</v>
      </c>
      <c r="P143">
        <v>80.75</v>
      </c>
      <c r="Q143">
        <v>11</v>
      </c>
      <c r="R143">
        <v>128.1688052280148</v>
      </c>
      <c r="V143" s="290">
        <v>40716</v>
      </c>
      <c r="W143" s="178">
        <v>2840</v>
      </c>
      <c r="X143">
        <v>13.25</v>
      </c>
      <c r="Y143">
        <v>69</v>
      </c>
      <c r="Z143">
        <v>25</v>
      </c>
      <c r="AA143">
        <v>9.25</v>
      </c>
      <c r="AB143">
        <v>92.5</v>
      </c>
      <c r="AC143">
        <v>52</v>
      </c>
      <c r="AD143">
        <v>22.5</v>
      </c>
      <c r="AE143">
        <v>77</v>
      </c>
    </row>
    <row r="144" spans="1:31" x14ac:dyDescent="0.45">
      <c r="A144" s="290">
        <v>40717</v>
      </c>
      <c r="B144">
        <v>2880</v>
      </c>
      <c r="C144">
        <v>12.75</v>
      </c>
      <c r="D144">
        <v>116</v>
      </c>
      <c r="F144">
        <v>3</v>
      </c>
      <c r="H144" t="e">
        <v>#DIV/0!</v>
      </c>
      <c r="I144">
        <v>11.5</v>
      </c>
      <c r="J144">
        <v>110</v>
      </c>
      <c r="L144">
        <v>8</v>
      </c>
      <c r="N144" t="e">
        <v>#DIV/0!</v>
      </c>
      <c r="O144">
        <v>24.25</v>
      </c>
      <c r="P144">
        <v>113</v>
      </c>
      <c r="Q144">
        <v>11</v>
      </c>
      <c r="R144">
        <v>128.1688052280148</v>
      </c>
      <c r="V144" s="290">
        <v>40717</v>
      </c>
      <c r="W144" s="178">
        <v>2880</v>
      </c>
      <c r="X144">
        <v>12.75</v>
      </c>
      <c r="Y144">
        <v>116</v>
      </c>
      <c r="Z144">
        <v>29</v>
      </c>
      <c r="AA144">
        <v>11.5</v>
      </c>
      <c r="AB144">
        <v>110</v>
      </c>
      <c r="AC144">
        <v>27</v>
      </c>
      <c r="AD144">
        <v>24.25</v>
      </c>
      <c r="AE144">
        <v>56</v>
      </c>
    </row>
    <row r="145" spans="1:31" x14ac:dyDescent="0.45">
      <c r="A145" s="290">
        <v>40718</v>
      </c>
      <c r="B145">
        <v>2570</v>
      </c>
      <c r="C145">
        <v>13.5</v>
      </c>
      <c r="D145">
        <v>127</v>
      </c>
      <c r="F145">
        <v>2</v>
      </c>
      <c r="H145" t="e">
        <v>#DIV/0!</v>
      </c>
      <c r="I145">
        <v>10</v>
      </c>
      <c r="J145">
        <v>108</v>
      </c>
      <c r="L145">
        <v>5</v>
      </c>
      <c r="N145" t="e">
        <v>#DIV/0!</v>
      </c>
      <c r="O145">
        <v>23.5</v>
      </c>
      <c r="P145">
        <v>117.5</v>
      </c>
      <c r="Q145">
        <v>7</v>
      </c>
      <c r="R145">
        <v>81.561966963282146</v>
      </c>
      <c r="V145" s="290">
        <v>40718</v>
      </c>
      <c r="W145" s="178">
        <v>2570</v>
      </c>
      <c r="X145">
        <v>13.5</v>
      </c>
      <c r="Y145">
        <v>127</v>
      </c>
      <c r="Z145">
        <v>1</v>
      </c>
      <c r="AA145">
        <v>10</v>
      </c>
      <c r="AB145">
        <v>108</v>
      </c>
      <c r="AC145">
        <v>24</v>
      </c>
      <c r="AD145">
        <v>23.5</v>
      </c>
      <c r="AE145">
        <v>25</v>
      </c>
    </row>
    <row r="146" spans="1:31" x14ac:dyDescent="0.45">
      <c r="A146" s="290">
        <v>40719</v>
      </c>
      <c r="B146">
        <v>2660</v>
      </c>
      <c r="C146">
        <v>13.25</v>
      </c>
      <c r="D146">
        <v>134</v>
      </c>
      <c r="F146">
        <v>5</v>
      </c>
      <c r="H146" t="e">
        <v>#DIV/0!</v>
      </c>
      <c r="I146">
        <v>11.25</v>
      </c>
      <c r="J146">
        <v>143</v>
      </c>
      <c r="L146">
        <v>5</v>
      </c>
      <c r="N146" t="e">
        <v>#DIV/0!</v>
      </c>
      <c r="O146">
        <v>24.5</v>
      </c>
      <c r="P146">
        <v>138.5</v>
      </c>
      <c r="Q146">
        <v>10</v>
      </c>
      <c r="R146">
        <v>116.51709566183163</v>
      </c>
      <c r="V146" s="290">
        <v>40719</v>
      </c>
      <c r="W146" s="178">
        <v>2660</v>
      </c>
      <c r="X146">
        <v>13.25</v>
      </c>
      <c r="Y146">
        <v>134</v>
      </c>
      <c r="Z146">
        <v>11</v>
      </c>
      <c r="AA146">
        <v>11.25</v>
      </c>
      <c r="AB146">
        <v>143</v>
      </c>
      <c r="AC146">
        <v>21</v>
      </c>
      <c r="AD146">
        <v>24.5</v>
      </c>
      <c r="AE146">
        <v>32</v>
      </c>
    </row>
    <row r="147" spans="1:31" x14ac:dyDescent="0.45">
      <c r="A147" s="290">
        <v>40720</v>
      </c>
      <c r="B147">
        <v>2330</v>
      </c>
      <c r="C147">
        <v>13.5</v>
      </c>
      <c r="D147">
        <v>175</v>
      </c>
      <c r="F147">
        <v>0</v>
      </c>
      <c r="H147" t="e">
        <v>#DIV/0!</v>
      </c>
      <c r="I147">
        <v>10.25</v>
      </c>
      <c r="J147">
        <v>162</v>
      </c>
      <c r="L147">
        <v>0</v>
      </c>
      <c r="N147" t="e">
        <v>#DIV/0!</v>
      </c>
      <c r="O147">
        <v>23.75</v>
      </c>
      <c r="P147">
        <v>168.5</v>
      </c>
      <c r="Q147">
        <v>0</v>
      </c>
      <c r="R147">
        <v>0</v>
      </c>
      <c r="V147" s="290">
        <v>40720</v>
      </c>
      <c r="W147" s="178">
        <v>2330</v>
      </c>
      <c r="X147">
        <v>13.5</v>
      </c>
      <c r="Y147">
        <v>175</v>
      </c>
      <c r="Z147">
        <v>2</v>
      </c>
      <c r="AA147">
        <v>10.25</v>
      </c>
      <c r="AB147">
        <v>162</v>
      </c>
      <c r="AC147">
        <v>6</v>
      </c>
      <c r="AD147">
        <v>23.75</v>
      </c>
      <c r="AE147">
        <v>8</v>
      </c>
    </row>
    <row r="148" spans="1:31" x14ac:dyDescent="0.45">
      <c r="A148" s="290">
        <v>40721</v>
      </c>
      <c r="B148">
        <v>2280</v>
      </c>
      <c r="C148">
        <v>13.25</v>
      </c>
      <c r="D148">
        <v>182</v>
      </c>
      <c r="F148">
        <v>0</v>
      </c>
      <c r="H148" t="e">
        <v>#DIV/0!</v>
      </c>
      <c r="I148">
        <v>11.25</v>
      </c>
      <c r="J148">
        <v>119</v>
      </c>
      <c r="L148">
        <v>3</v>
      </c>
      <c r="N148" t="e">
        <v>#DIV/0!</v>
      </c>
      <c r="O148">
        <v>24.5</v>
      </c>
      <c r="P148">
        <v>150.5</v>
      </c>
      <c r="Q148">
        <v>3</v>
      </c>
      <c r="R148">
        <v>34.955128698549487</v>
      </c>
      <c r="V148" s="290">
        <v>40721</v>
      </c>
      <c r="W148" s="178">
        <v>2280</v>
      </c>
      <c r="X148">
        <v>13.25</v>
      </c>
      <c r="Y148">
        <v>182</v>
      </c>
      <c r="Z148">
        <v>0</v>
      </c>
      <c r="AA148">
        <v>11.25</v>
      </c>
      <c r="AB148">
        <v>119</v>
      </c>
      <c r="AC148">
        <v>12</v>
      </c>
      <c r="AD148">
        <v>24.5</v>
      </c>
      <c r="AE148">
        <v>12</v>
      </c>
    </row>
    <row r="149" spans="1:31" x14ac:dyDescent="0.45">
      <c r="A149" s="290">
        <v>40722</v>
      </c>
      <c r="B149">
        <v>2550</v>
      </c>
      <c r="C149">
        <v>12.75</v>
      </c>
      <c r="D149">
        <v>105</v>
      </c>
      <c r="F149">
        <v>7</v>
      </c>
      <c r="H149" t="e">
        <v>#DIV/0!</v>
      </c>
      <c r="I149">
        <v>10</v>
      </c>
      <c r="J149">
        <v>83</v>
      </c>
      <c r="L149">
        <v>9</v>
      </c>
      <c r="N149" t="e">
        <v>#DIV/0!</v>
      </c>
      <c r="O149">
        <v>22.75</v>
      </c>
      <c r="P149">
        <v>94</v>
      </c>
      <c r="Q149">
        <v>16</v>
      </c>
      <c r="R149">
        <v>186.42735305893061</v>
      </c>
      <c r="V149" s="290">
        <v>40722</v>
      </c>
      <c r="W149" s="178">
        <v>2550</v>
      </c>
      <c r="X149">
        <v>12.75</v>
      </c>
      <c r="Y149">
        <v>105</v>
      </c>
      <c r="Z149">
        <v>5</v>
      </c>
      <c r="AA149">
        <v>10</v>
      </c>
      <c r="AB149">
        <v>83</v>
      </c>
      <c r="AC149">
        <v>40</v>
      </c>
      <c r="AD149">
        <v>22.75</v>
      </c>
      <c r="AE149">
        <v>45</v>
      </c>
    </row>
    <row r="150" spans="1:31" x14ac:dyDescent="0.45">
      <c r="A150" s="290">
        <v>40723</v>
      </c>
      <c r="B150">
        <v>2760</v>
      </c>
      <c r="C150">
        <v>13.75</v>
      </c>
      <c r="D150">
        <v>67</v>
      </c>
      <c r="F150">
        <v>9</v>
      </c>
      <c r="H150" t="e">
        <v>#DIV/0!</v>
      </c>
      <c r="I150">
        <v>9.5</v>
      </c>
      <c r="J150">
        <v>49</v>
      </c>
      <c r="L150">
        <v>27</v>
      </c>
      <c r="N150" t="e">
        <v>#DIV/0!</v>
      </c>
      <c r="O150">
        <v>23.25</v>
      </c>
      <c r="P150">
        <v>58</v>
      </c>
      <c r="Q150">
        <v>36</v>
      </c>
      <c r="R150">
        <v>419.46154438259384</v>
      </c>
      <c r="V150" s="290">
        <v>40723</v>
      </c>
      <c r="W150" s="178">
        <v>2760</v>
      </c>
      <c r="X150">
        <v>13.75</v>
      </c>
      <c r="Y150">
        <v>67</v>
      </c>
      <c r="Z150">
        <v>37</v>
      </c>
      <c r="AA150">
        <v>9.5</v>
      </c>
      <c r="AB150">
        <v>49</v>
      </c>
      <c r="AC150">
        <v>100</v>
      </c>
      <c r="AD150">
        <v>23.25</v>
      </c>
      <c r="AE150">
        <v>137</v>
      </c>
    </row>
    <row r="151" spans="1:31" x14ac:dyDescent="0.45">
      <c r="A151" s="290">
        <v>40724</v>
      </c>
      <c r="B151">
        <v>3080</v>
      </c>
      <c r="C151">
        <v>14.25</v>
      </c>
      <c r="D151">
        <v>56</v>
      </c>
      <c r="F151">
        <v>38</v>
      </c>
      <c r="H151" t="e">
        <v>#DIV/0!</v>
      </c>
      <c r="I151">
        <v>9.5</v>
      </c>
      <c r="J151">
        <v>70</v>
      </c>
      <c r="L151">
        <v>40</v>
      </c>
      <c r="N151" t="e">
        <v>#DIV/0!</v>
      </c>
      <c r="O151">
        <v>23.75</v>
      </c>
      <c r="P151">
        <v>63</v>
      </c>
      <c r="Q151">
        <v>78</v>
      </c>
      <c r="R151">
        <v>908.83334616228672</v>
      </c>
      <c r="V151" s="290">
        <v>40724</v>
      </c>
      <c r="W151" s="178">
        <v>3080</v>
      </c>
      <c r="X151">
        <v>14.25</v>
      </c>
      <c r="Y151">
        <v>56</v>
      </c>
      <c r="Z151">
        <v>137</v>
      </c>
      <c r="AA151">
        <v>9.5</v>
      </c>
      <c r="AB151">
        <v>70</v>
      </c>
      <c r="AC151">
        <v>67</v>
      </c>
      <c r="AD151">
        <v>23.75</v>
      </c>
      <c r="AE151">
        <v>204</v>
      </c>
    </row>
    <row r="152" spans="1:31" x14ac:dyDescent="0.45">
      <c r="A152" s="290">
        <v>40725</v>
      </c>
      <c r="B152">
        <v>2700</v>
      </c>
      <c r="C152">
        <v>7.25</v>
      </c>
      <c r="D152">
        <v>93</v>
      </c>
      <c r="F152">
        <v>6</v>
      </c>
      <c r="H152" t="e">
        <v>#DIV/0!</v>
      </c>
      <c r="I152">
        <v>15</v>
      </c>
      <c r="J152">
        <v>80.5</v>
      </c>
      <c r="L152">
        <v>5</v>
      </c>
      <c r="N152" t="e">
        <v>#DIV/0!</v>
      </c>
      <c r="O152">
        <v>22.25</v>
      </c>
      <c r="P152">
        <v>86.75</v>
      </c>
      <c r="Q152">
        <v>11</v>
      </c>
      <c r="R152">
        <v>128.1688052280148</v>
      </c>
      <c r="V152" s="290">
        <v>40725</v>
      </c>
      <c r="W152" s="178">
        <v>2700</v>
      </c>
      <c r="X152">
        <v>7.25</v>
      </c>
      <c r="Y152">
        <v>93</v>
      </c>
      <c r="Z152">
        <v>13</v>
      </c>
      <c r="AA152">
        <v>15</v>
      </c>
      <c r="AB152">
        <v>80.5</v>
      </c>
      <c r="AC152">
        <v>27</v>
      </c>
      <c r="AD152">
        <v>22.25</v>
      </c>
      <c r="AE152">
        <v>40</v>
      </c>
    </row>
    <row r="153" spans="1:31" x14ac:dyDescent="0.45">
      <c r="A153" s="290">
        <v>40726</v>
      </c>
      <c r="B153">
        <v>2470</v>
      </c>
      <c r="C153">
        <v>11.5</v>
      </c>
      <c r="D153">
        <v>68</v>
      </c>
      <c r="F153">
        <v>1</v>
      </c>
      <c r="H153" t="e">
        <v>#DIV/0!</v>
      </c>
      <c r="I153" t="s">
        <v>40</v>
      </c>
      <c r="J153" t="s">
        <v>14</v>
      </c>
      <c r="L153">
        <v>7</v>
      </c>
      <c r="N153" t="e">
        <v>#DIV/0!</v>
      </c>
      <c r="O153">
        <v>11.5</v>
      </c>
      <c r="P153">
        <v>68</v>
      </c>
      <c r="Q153">
        <v>8</v>
      </c>
      <c r="R153">
        <v>93.213676529465303</v>
      </c>
      <c r="V153" s="290">
        <v>40726</v>
      </c>
      <c r="W153" s="178">
        <v>2470</v>
      </c>
      <c r="X153">
        <v>11.5</v>
      </c>
      <c r="Y153">
        <v>68</v>
      </c>
      <c r="Z153">
        <v>1</v>
      </c>
      <c r="AA153" t="s">
        <v>40</v>
      </c>
      <c r="AB153" t="s">
        <v>14</v>
      </c>
      <c r="AC153">
        <v>68</v>
      </c>
      <c r="AD153" t="e">
        <v>#VALUE!</v>
      </c>
      <c r="AE153">
        <v>69</v>
      </c>
    </row>
    <row r="154" spans="1:31" x14ac:dyDescent="0.45">
      <c r="A154" s="290">
        <v>40727</v>
      </c>
      <c r="B154">
        <v>2630</v>
      </c>
      <c r="C154">
        <v>13</v>
      </c>
      <c r="D154">
        <v>43</v>
      </c>
      <c r="F154">
        <v>6</v>
      </c>
      <c r="H154" t="e">
        <v>#DIV/0!</v>
      </c>
      <c r="I154">
        <v>9</v>
      </c>
      <c r="J154">
        <v>45</v>
      </c>
      <c r="L154">
        <v>9</v>
      </c>
      <c r="N154" t="e">
        <v>#DIV/0!</v>
      </c>
      <c r="O154">
        <v>22</v>
      </c>
      <c r="P154">
        <v>44</v>
      </c>
      <c r="Q154">
        <v>15</v>
      </c>
      <c r="R154">
        <v>174.77564349274743</v>
      </c>
      <c r="V154" s="290">
        <v>40727</v>
      </c>
      <c r="W154" s="178">
        <v>2630</v>
      </c>
      <c r="X154">
        <v>13</v>
      </c>
      <c r="Y154">
        <v>43</v>
      </c>
      <c r="Z154">
        <v>29</v>
      </c>
      <c r="AA154">
        <v>9</v>
      </c>
      <c r="AB154">
        <v>45</v>
      </c>
      <c r="AC154">
        <v>109</v>
      </c>
      <c r="AD154">
        <v>22</v>
      </c>
      <c r="AE154">
        <v>138</v>
      </c>
    </row>
    <row r="155" spans="1:31" x14ac:dyDescent="0.45">
      <c r="A155" s="290">
        <v>40728</v>
      </c>
      <c r="B155">
        <v>2420</v>
      </c>
      <c r="C155">
        <v>13.25</v>
      </c>
      <c r="D155">
        <v>80</v>
      </c>
      <c r="F155">
        <v>4</v>
      </c>
      <c r="H155" t="e">
        <v>#DIV/0!</v>
      </c>
      <c r="I155">
        <v>11.25</v>
      </c>
      <c r="J155">
        <v>102</v>
      </c>
      <c r="L155">
        <v>3</v>
      </c>
      <c r="N155" t="e">
        <v>#DIV/0!</v>
      </c>
      <c r="O155">
        <v>24.5</v>
      </c>
      <c r="P155">
        <v>91</v>
      </c>
      <c r="Q155">
        <v>7</v>
      </c>
      <c r="R155">
        <v>81.561966963282146</v>
      </c>
      <c r="V155" s="290">
        <v>40728</v>
      </c>
      <c r="W155" s="178">
        <v>2420</v>
      </c>
      <c r="X155">
        <v>13.25</v>
      </c>
      <c r="Y155">
        <v>80</v>
      </c>
      <c r="Z155">
        <v>6</v>
      </c>
      <c r="AA155">
        <v>11.25</v>
      </c>
      <c r="AB155">
        <v>102</v>
      </c>
      <c r="AC155">
        <v>18</v>
      </c>
      <c r="AD155">
        <v>24.5</v>
      </c>
      <c r="AE155">
        <v>24</v>
      </c>
    </row>
    <row r="156" spans="1:31" x14ac:dyDescent="0.45">
      <c r="A156" s="290">
        <v>40729</v>
      </c>
      <c r="B156">
        <v>2270</v>
      </c>
      <c r="C156">
        <v>12.5</v>
      </c>
      <c r="D156">
        <v>94</v>
      </c>
      <c r="F156">
        <v>0</v>
      </c>
      <c r="H156" t="e">
        <v>#DIV/0!</v>
      </c>
      <c r="I156">
        <v>11.25</v>
      </c>
      <c r="J156">
        <v>78</v>
      </c>
      <c r="L156">
        <v>3</v>
      </c>
      <c r="N156" t="e">
        <v>#DIV/0!</v>
      </c>
      <c r="O156">
        <v>23.75</v>
      </c>
      <c r="P156">
        <v>86</v>
      </c>
      <c r="Q156">
        <v>3</v>
      </c>
      <c r="R156">
        <v>34.955128698549487</v>
      </c>
      <c r="V156" s="290">
        <v>40729</v>
      </c>
      <c r="W156" s="178">
        <v>2270</v>
      </c>
      <c r="X156">
        <v>12.5</v>
      </c>
      <c r="Y156">
        <v>94</v>
      </c>
      <c r="Z156">
        <v>1</v>
      </c>
      <c r="AA156">
        <v>11.25</v>
      </c>
      <c r="AB156">
        <v>78</v>
      </c>
      <c r="AC156">
        <v>19</v>
      </c>
      <c r="AD156">
        <v>23.75</v>
      </c>
      <c r="AE156">
        <v>20</v>
      </c>
    </row>
    <row r="157" spans="1:31" x14ac:dyDescent="0.45">
      <c r="A157" s="290">
        <v>40730</v>
      </c>
      <c r="B157">
        <v>2360</v>
      </c>
      <c r="C157">
        <v>13.75</v>
      </c>
      <c r="D157">
        <v>62</v>
      </c>
      <c r="F157">
        <v>3</v>
      </c>
      <c r="H157" t="e">
        <v>#DIV/0!</v>
      </c>
      <c r="I157">
        <v>10</v>
      </c>
      <c r="J157">
        <v>50</v>
      </c>
      <c r="L157">
        <v>14</v>
      </c>
      <c r="N157" t="e">
        <v>#DIV/0!</v>
      </c>
      <c r="O157">
        <v>23.75</v>
      </c>
      <c r="P157">
        <v>56</v>
      </c>
      <c r="Q157">
        <v>17</v>
      </c>
      <c r="R157">
        <v>198.07906262511378</v>
      </c>
      <c r="V157" s="290">
        <v>40730</v>
      </c>
      <c r="W157" s="178">
        <v>2360</v>
      </c>
      <c r="X157">
        <v>13.75</v>
      </c>
      <c r="Y157">
        <v>62</v>
      </c>
      <c r="Z157">
        <v>10</v>
      </c>
      <c r="AA157">
        <v>10</v>
      </c>
      <c r="AB157">
        <v>50</v>
      </c>
      <c r="AC157">
        <v>75</v>
      </c>
      <c r="AD157">
        <v>23.75</v>
      </c>
      <c r="AE157">
        <v>85</v>
      </c>
    </row>
    <row r="158" spans="1:31" x14ac:dyDescent="0.45">
      <c r="A158" s="290">
        <v>40731</v>
      </c>
      <c r="B158">
        <v>2530</v>
      </c>
      <c r="C158">
        <v>13</v>
      </c>
      <c r="D158">
        <v>59</v>
      </c>
      <c r="F158">
        <v>5</v>
      </c>
      <c r="H158" t="e">
        <v>#DIV/0!</v>
      </c>
      <c r="I158">
        <v>10</v>
      </c>
      <c r="J158">
        <v>62</v>
      </c>
      <c r="L158">
        <v>13</v>
      </c>
      <c r="N158" t="e">
        <v>#DIV/0!</v>
      </c>
      <c r="O158">
        <v>23</v>
      </c>
      <c r="P158">
        <v>60.5</v>
      </c>
      <c r="Q158">
        <v>18</v>
      </c>
      <c r="R158">
        <v>209.73077219129692</v>
      </c>
      <c r="V158" s="290">
        <v>40731</v>
      </c>
      <c r="W158" s="178">
        <v>2530</v>
      </c>
      <c r="X158">
        <v>13</v>
      </c>
      <c r="Y158">
        <v>59</v>
      </c>
      <c r="Z158">
        <v>26</v>
      </c>
      <c r="AA158">
        <v>10</v>
      </c>
      <c r="AB158">
        <v>62</v>
      </c>
      <c r="AC158">
        <v>26</v>
      </c>
      <c r="AD158">
        <v>23</v>
      </c>
      <c r="AE158">
        <v>52</v>
      </c>
    </row>
    <row r="159" spans="1:31" x14ac:dyDescent="0.45">
      <c r="A159" s="290">
        <v>40732</v>
      </c>
      <c r="B159">
        <v>2320</v>
      </c>
      <c r="C159">
        <v>14.75</v>
      </c>
      <c r="D159">
        <v>58.5</v>
      </c>
      <c r="F159">
        <v>1</v>
      </c>
      <c r="H159" t="e">
        <v>#DIV/0!</v>
      </c>
      <c r="I159">
        <v>9</v>
      </c>
      <c r="J159">
        <v>55</v>
      </c>
      <c r="L159">
        <v>8</v>
      </c>
      <c r="N159" t="e">
        <v>#DIV/0!</v>
      </c>
      <c r="O159">
        <v>23.75</v>
      </c>
      <c r="P159">
        <v>56.75</v>
      </c>
      <c r="Q159">
        <v>9</v>
      </c>
      <c r="R159">
        <v>104.86538609564846</v>
      </c>
      <c r="V159" s="290">
        <v>40732</v>
      </c>
      <c r="W159" s="178">
        <v>2320</v>
      </c>
      <c r="X159">
        <v>14.75</v>
      </c>
      <c r="Y159">
        <v>58.5</v>
      </c>
      <c r="Z159">
        <v>11</v>
      </c>
      <c r="AA159">
        <v>9</v>
      </c>
      <c r="AB159">
        <v>55</v>
      </c>
      <c r="AC159">
        <v>36</v>
      </c>
      <c r="AD159">
        <v>23.75</v>
      </c>
      <c r="AE159">
        <v>47</v>
      </c>
    </row>
    <row r="160" spans="1:31" x14ac:dyDescent="0.45">
      <c r="A160" s="290">
        <v>40733</v>
      </c>
      <c r="B160">
        <v>2010</v>
      </c>
      <c r="C160">
        <v>13.75</v>
      </c>
      <c r="D160">
        <v>67</v>
      </c>
      <c r="F160">
        <v>0</v>
      </c>
      <c r="H160" t="e">
        <v>#DIV/0!</v>
      </c>
      <c r="I160">
        <v>10.25</v>
      </c>
      <c r="J160">
        <v>75</v>
      </c>
      <c r="L160">
        <v>4</v>
      </c>
      <c r="N160" t="e">
        <v>#DIV/0!</v>
      </c>
      <c r="O160">
        <v>24</v>
      </c>
      <c r="P160">
        <v>71</v>
      </c>
      <c r="Q160">
        <v>4</v>
      </c>
      <c r="R160">
        <v>46.606838264732652</v>
      </c>
      <c r="V160" s="290">
        <v>40733</v>
      </c>
      <c r="W160" s="178">
        <v>2010</v>
      </c>
      <c r="X160">
        <v>13.75</v>
      </c>
      <c r="Y160">
        <v>67</v>
      </c>
      <c r="Z160">
        <v>12</v>
      </c>
      <c r="AA160">
        <v>10.25</v>
      </c>
      <c r="AB160">
        <v>75</v>
      </c>
      <c r="AC160">
        <v>13</v>
      </c>
      <c r="AD160">
        <v>24</v>
      </c>
      <c r="AE160">
        <v>25</v>
      </c>
    </row>
    <row r="161" spans="1:31" x14ac:dyDescent="0.45">
      <c r="A161" s="290">
        <v>40734</v>
      </c>
      <c r="B161">
        <v>1870</v>
      </c>
      <c r="C161">
        <v>13.25</v>
      </c>
      <c r="D161">
        <v>72</v>
      </c>
      <c r="F161">
        <v>1</v>
      </c>
      <c r="H161" t="e">
        <v>#DIV/0!</v>
      </c>
      <c r="I161">
        <v>10</v>
      </c>
      <c r="J161">
        <v>71</v>
      </c>
      <c r="L161">
        <v>4</v>
      </c>
      <c r="N161" t="e">
        <v>#DIV/0!</v>
      </c>
      <c r="O161">
        <v>23.25</v>
      </c>
      <c r="P161">
        <v>71.5</v>
      </c>
      <c r="Q161">
        <v>5</v>
      </c>
      <c r="R161">
        <v>58.258547830915816</v>
      </c>
      <c r="V161" s="290">
        <v>40734</v>
      </c>
      <c r="W161" s="178">
        <v>1870</v>
      </c>
      <c r="X161">
        <v>13.25</v>
      </c>
      <c r="Y161">
        <v>72</v>
      </c>
      <c r="Z161">
        <v>5</v>
      </c>
      <c r="AA161">
        <v>10</v>
      </c>
      <c r="AB161">
        <v>71</v>
      </c>
      <c r="AC161">
        <v>23</v>
      </c>
      <c r="AD161">
        <v>23.25</v>
      </c>
      <c r="AE161">
        <v>28</v>
      </c>
    </row>
    <row r="162" spans="1:31" x14ac:dyDescent="0.45">
      <c r="A162" s="290">
        <v>40735</v>
      </c>
      <c r="B162">
        <v>1800</v>
      </c>
      <c r="C162">
        <v>13.75</v>
      </c>
      <c r="D162">
        <v>73</v>
      </c>
      <c r="F162">
        <v>1</v>
      </c>
      <c r="H162" t="e">
        <v>#DIV/0!</v>
      </c>
      <c r="I162">
        <v>10</v>
      </c>
      <c r="J162">
        <v>75</v>
      </c>
      <c r="L162">
        <v>3</v>
      </c>
      <c r="N162" t="e">
        <v>#DIV/0!</v>
      </c>
      <c r="O162">
        <v>23.75</v>
      </c>
      <c r="P162">
        <v>74</v>
      </c>
      <c r="Q162">
        <v>4</v>
      </c>
      <c r="R162">
        <v>46.606838264732652</v>
      </c>
      <c r="V162" s="290">
        <v>40735</v>
      </c>
      <c r="W162" s="178">
        <v>1800</v>
      </c>
      <c r="X162">
        <v>13.75</v>
      </c>
      <c r="Y162">
        <v>73</v>
      </c>
      <c r="Z162">
        <v>4</v>
      </c>
      <c r="AA162">
        <v>10</v>
      </c>
      <c r="AB162">
        <v>75</v>
      </c>
      <c r="AC162">
        <v>8</v>
      </c>
      <c r="AD162">
        <v>23.75</v>
      </c>
      <c r="AE162">
        <v>12</v>
      </c>
    </row>
    <row r="163" spans="1:31" x14ac:dyDescent="0.45">
      <c r="A163" s="290">
        <v>40736</v>
      </c>
      <c r="B163">
        <v>1790</v>
      </c>
      <c r="C163">
        <v>12.75</v>
      </c>
      <c r="D163">
        <v>94</v>
      </c>
      <c r="F163">
        <v>0</v>
      </c>
      <c r="H163" t="e">
        <v>#DIV/0!</v>
      </c>
      <c r="I163">
        <v>10.25</v>
      </c>
      <c r="J163">
        <v>94</v>
      </c>
      <c r="L163">
        <v>2</v>
      </c>
      <c r="N163" t="e">
        <v>#DIV/0!</v>
      </c>
      <c r="O163">
        <v>23</v>
      </c>
      <c r="P163">
        <v>94</v>
      </c>
      <c r="Q163">
        <v>2</v>
      </c>
      <c r="R163">
        <v>23.303419132366326</v>
      </c>
      <c r="V163" s="290">
        <v>40736</v>
      </c>
      <c r="W163" s="178">
        <v>1790</v>
      </c>
      <c r="X163">
        <v>12.75</v>
      </c>
      <c r="Y163">
        <v>94</v>
      </c>
      <c r="Z163">
        <v>0</v>
      </c>
      <c r="AA163">
        <v>10.25</v>
      </c>
      <c r="AB163">
        <v>94</v>
      </c>
      <c r="AC163">
        <v>14</v>
      </c>
      <c r="AD163">
        <v>23</v>
      </c>
      <c r="AE163">
        <v>14</v>
      </c>
    </row>
    <row r="164" spans="1:31" x14ac:dyDescent="0.45">
      <c r="A164" s="290">
        <v>40737</v>
      </c>
      <c r="B164">
        <v>2020</v>
      </c>
      <c r="C164">
        <v>13.75</v>
      </c>
      <c r="D164">
        <v>80</v>
      </c>
      <c r="F164">
        <v>2</v>
      </c>
      <c r="H164" t="e">
        <v>#DIV/0!</v>
      </c>
      <c r="I164">
        <v>10</v>
      </c>
      <c r="J164">
        <v>81</v>
      </c>
      <c r="L164">
        <v>12</v>
      </c>
      <c r="N164" t="e">
        <v>#DIV/0!</v>
      </c>
      <c r="O164">
        <v>23.75</v>
      </c>
      <c r="P164">
        <v>80.5</v>
      </c>
      <c r="Q164">
        <v>14</v>
      </c>
      <c r="R164">
        <v>163.12393392656429</v>
      </c>
      <c r="V164" s="290">
        <v>40737</v>
      </c>
      <c r="W164" s="178">
        <v>2020</v>
      </c>
      <c r="X164">
        <v>13.75</v>
      </c>
      <c r="Y164">
        <v>80</v>
      </c>
      <c r="Z164">
        <v>7</v>
      </c>
      <c r="AA164">
        <v>10</v>
      </c>
      <c r="AB164">
        <v>81</v>
      </c>
      <c r="AC164">
        <v>24</v>
      </c>
      <c r="AD164">
        <v>23.75</v>
      </c>
      <c r="AE164">
        <v>31</v>
      </c>
    </row>
    <row r="165" spans="1:31" x14ac:dyDescent="0.45">
      <c r="A165" s="290">
        <v>40738</v>
      </c>
      <c r="B165">
        <v>2120</v>
      </c>
      <c r="C165">
        <v>12.75</v>
      </c>
      <c r="D165">
        <v>71</v>
      </c>
      <c r="F165">
        <v>5</v>
      </c>
      <c r="H165" t="e">
        <v>#DIV/0!</v>
      </c>
      <c r="I165">
        <v>11.5</v>
      </c>
      <c r="J165">
        <v>40</v>
      </c>
      <c r="L165">
        <v>13</v>
      </c>
      <c r="N165" t="e">
        <v>#DIV/0!</v>
      </c>
      <c r="O165">
        <v>24.25</v>
      </c>
      <c r="P165">
        <v>55.5</v>
      </c>
      <c r="Q165">
        <v>18</v>
      </c>
      <c r="R165">
        <v>209.73077219129692</v>
      </c>
      <c r="V165" s="290">
        <v>40738</v>
      </c>
      <c r="W165" s="178">
        <v>2120</v>
      </c>
      <c r="X165">
        <v>12.75</v>
      </c>
      <c r="Y165">
        <v>71</v>
      </c>
      <c r="Z165">
        <v>9</v>
      </c>
      <c r="AA165">
        <v>11.5</v>
      </c>
      <c r="AB165">
        <v>40</v>
      </c>
      <c r="AC165">
        <v>62</v>
      </c>
      <c r="AD165">
        <v>24.25</v>
      </c>
      <c r="AE165">
        <v>71</v>
      </c>
    </row>
    <row r="166" spans="1:31" x14ac:dyDescent="0.45">
      <c r="A166" s="290">
        <v>40739</v>
      </c>
      <c r="B166">
        <v>1920</v>
      </c>
      <c r="C166">
        <v>13</v>
      </c>
      <c r="D166">
        <v>40</v>
      </c>
      <c r="F166">
        <v>4</v>
      </c>
      <c r="H166" t="e">
        <v>#DIV/0!</v>
      </c>
      <c r="I166">
        <v>10.75</v>
      </c>
      <c r="J166">
        <v>61</v>
      </c>
      <c r="L166">
        <v>7</v>
      </c>
      <c r="N166" t="e">
        <v>#DIV/0!</v>
      </c>
      <c r="O166">
        <v>23.75</v>
      </c>
      <c r="P166">
        <v>50.5</v>
      </c>
      <c r="Q166">
        <v>11</v>
      </c>
      <c r="R166">
        <v>128.1688052280148</v>
      </c>
      <c r="V166" s="290">
        <v>40739</v>
      </c>
      <c r="W166" s="178">
        <v>1920</v>
      </c>
      <c r="X166">
        <v>13</v>
      </c>
      <c r="Y166">
        <v>40</v>
      </c>
      <c r="Z166">
        <v>14</v>
      </c>
      <c r="AA166">
        <v>10.75</v>
      </c>
      <c r="AB166">
        <v>61</v>
      </c>
      <c r="AC166">
        <v>15</v>
      </c>
      <c r="AD166">
        <v>23.75</v>
      </c>
      <c r="AE166">
        <v>29</v>
      </c>
    </row>
    <row r="167" spans="1:31" x14ac:dyDescent="0.45">
      <c r="A167" s="290">
        <v>40740</v>
      </c>
      <c r="B167">
        <v>1970</v>
      </c>
      <c r="C167">
        <v>13.25</v>
      </c>
      <c r="D167">
        <v>70</v>
      </c>
      <c r="F167">
        <v>3</v>
      </c>
      <c r="H167" t="e">
        <v>#DIV/0!</v>
      </c>
      <c r="I167">
        <v>9.5</v>
      </c>
      <c r="J167">
        <v>62</v>
      </c>
      <c r="L167">
        <v>9</v>
      </c>
      <c r="N167" t="e">
        <v>#DIV/0!</v>
      </c>
      <c r="O167">
        <v>22.75</v>
      </c>
      <c r="P167">
        <v>66</v>
      </c>
      <c r="Q167">
        <v>12</v>
      </c>
      <c r="R167">
        <v>139.82051479419795</v>
      </c>
      <c r="V167" s="290">
        <v>40740</v>
      </c>
      <c r="W167" s="178">
        <v>1970</v>
      </c>
      <c r="X167">
        <v>13.25</v>
      </c>
      <c r="Y167">
        <v>70</v>
      </c>
      <c r="Z167">
        <v>8</v>
      </c>
      <c r="AA167">
        <v>9.5</v>
      </c>
      <c r="AB167">
        <v>62</v>
      </c>
      <c r="AC167">
        <v>15</v>
      </c>
      <c r="AD167">
        <v>22.75</v>
      </c>
      <c r="AE167">
        <v>23</v>
      </c>
    </row>
    <row r="168" spans="1:31" x14ac:dyDescent="0.45">
      <c r="A168" s="290">
        <v>40741</v>
      </c>
      <c r="B168">
        <v>2070</v>
      </c>
      <c r="C168">
        <v>14.5</v>
      </c>
      <c r="D168">
        <v>58</v>
      </c>
      <c r="F168">
        <v>2</v>
      </c>
      <c r="H168" t="e">
        <v>#DIV/0!</v>
      </c>
      <c r="I168">
        <v>9.75</v>
      </c>
      <c r="J168">
        <v>72</v>
      </c>
      <c r="L168">
        <v>5</v>
      </c>
      <c r="N168" t="e">
        <v>#DIV/0!</v>
      </c>
      <c r="O168">
        <v>24.25</v>
      </c>
      <c r="P168">
        <v>65</v>
      </c>
      <c r="Q168">
        <v>7</v>
      </c>
      <c r="R168">
        <v>81.561966963282146</v>
      </c>
      <c r="V168" s="290">
        <v>40741</v>
      </c>
      <c r="W168" s="178">
        <v>2070</v>
      </c>
      <c r="X168">
        <v>14.5</v>
      </c>
      <c r="Y168">
        <v>58</v>
      </c>
      <c r="Z168">
        <v>12</v>
      </c>
      <c r="AA168">
        <v>9.75</v>
      </c>
      <c r="AB168">
        <v>72</v>
      </c>
      <c r="AC168">
        <v>19</v>
      </c>
      <c r="AD168">
        <v>24.25</v>
      </c>
      <c r="AE168">
        <v>31</v>
      </c>
    </row>
    <row r="169" spans="1:31" x14ac:dyDescent="0.45">
      <c r="A169" s="290">
        <v>40742</v>
      </c>
      <c r="B169">
        <v>1960</v>
      </c>
      <c r="C169">
        <v>13</v>
      </c>
      <c r="D169">
        <v>73</v>
      </c>
      <c r="F169">
        <v>0</v>
      </c>
      <c r="H169" t="e">
        <v>#DIV/0!</v>
      </c>
      <c r="I169">
        <v>10.5</v>
      </c>
      <c r="J169">
        <v>67</v>
      </c>
      <c r="L169">
        <v>2</v>
      </c>
      <c r="N169" t="e">
        <v>#DIV/0!</v>
      </c>
      <c r="O169">
        <v>23.5</v>
      </c>
      <c r="P169">
        <v>70</v>
      </c>
      <c r="Q169">
        <v>2</v>
      </c>
      <c r="R169">
        <v>23.303419132366326</v>
      </c>
      <c r="V169" s="290">
        <v>40742</v>
      </c>
      <c r="W169" s="178">
        <v>1960</v>
      </c>
      <c r="X169">
        <v>13</v>
      </c>
      <c r="Y169">
        <v>73</v>
      </c>
      <c r="Z169">
        <v>3</v>
      </c>
      <c r="AA169">
        <v>10.5</v>
      </c>
      <c r="AB169">
        <v>67</v>
      </c>
      <c r="AC169">
        <v>17</v>
      </c>
      <c r="AD169">
        <v>23.5</v>
      </c>
      <c r="AE169">
        <v>20</v>
      </c>
    </row>
    <row r="170" spans="1:31" x14ac:dyDescent="0.45">
      <c r="A170" s="290">
        <v>40743</v>
      </c>
      <c r="B170">
        <v>1940</v>
      </c>
      <c r="C170">
        <v>13</v>
      </c>
      <c r="D170">
        <v>49</v>
      </c>
      <c r="F170">
        <v>5</v>
      </c>
      <c r="H170" t="e">
        <v>#DIV/0!</v>
      </c>
      <c r="I170">
        <v>11</v>
      </c>
      <c r="J170">
        <v>57</v>
      </c>
      <c r="L170">
        <v>2</v>
      </c>
      <c r="N170" t="e">
        <v>#DIV/0!</v>
      </c>
      <c r="O170">
        <v>24</v>
      </c>
      <c r="P170">
        <v>53</v>
      </c>
      <c r="Q170">
        <v>7</v>
      </c>
      <c r="R170">
        <v>81.561966963282146</v>
      </c>
      <c r="V170" s="290">
        <v>40743</v>
      </c>
      <c r="W170" s="178">
        <v>1940</v>
      </c>
      <c r="X170">
        <v>13</v>
      </c>
      <c r="Y170">
        <v>49</v>
      </c>
      <c r="Z170">
        <v>9</v>
      </c>
      <c r="AA170">
        <v>11</v>
      </c>
      <c r="AB170">
        <v>57</v>
      </c>
      <c r="AC170">
        <v>18</v>
      </c>
      <c r="AD170">
        <v>24</v>
      </c>
      <c r="AE170">
        <v>27</v>
      </c>
    </row>
    <row r="171" spans="1:31" x14ac:dyDescent="0.45">
      <c r="A171" s="290">
        <v>40744</v>
      </c>
      <c r="B171">
        <v>1870</v>
      </c>
      <c r="C171">
        <v>13.25</v>
      </c>
      <c r="D171">
        <v>62</v>
      </c>
      <c r="F171">
        <v>0</v>
      </c>
      <c r="H171" t="e">
        <v>#DIV/0!</v>
      </c>
      <c r="I171">
        <v>10</v>
      </c>
      <c r="J171">
        <v>69</v>
      </c>
      <c r="L171">
        <v>1</v>
      </c>
      <c r="N171" t="e">
        <v>#DIV/0!</v>
      </c>
      <c r="O171">
        <v>23.25</v>
      </c>
      <c r="P171">
        <v>65.5</v>
      </c>
      <c r="Q171">
        <v>1</v>
      </c>
      <c r="R171">
        <v>11.651709566183163</v>
      </c>
      <c r="V171" s="290">
        <v>40744</v>
      </c>
      <c r="W171" s="178">
        <v>1870</v>
      </c>
      <c r="X171">
        <v>13.25</v>
      </c>
      <c r="Y171">
        <v>62</v>
      </c>
      <c r="Z171">
        <v>4</v>
      </c>
      <c r="AA171">
        <v>10</v>
      </c>
      <c r="AB171">
        <v>69</v>
      </c>
      <c r="AC171">
        <v>11</v>
      </c>
      <c r="AD171">
        <v>23.25</v>
      </c>
      <c r="AE171">
        <v>15</v>
      </c>
    </row>
    <row r="172" spans="1:31" x14ac:dyDescent="0.45">
      <c r="A172" s="290">
        <v>40745</v>
      </c>
      <c r="B172">
        <v>1810</v>
      </c>
      <c r="C172">
        <v>12.5</v>
      </c>
      <c r="D172">
        <v>59</v>
      </c>
      <c r="F172">
        <v>0</v>
      </c>
      <c r="H172" t="e">
        <v>#DIV/0!</v>
      </c>
      <c r="I172">
        <v>10.75</v>
      </c>
      <c r="J172">
        <v>57</v>
      </c>
      <c r="L172">
        <v>11</v>
      </c>
      <c r="N172" t="e">
        <v>#DIV/0!</v>
      </c>
      <c r="O172">
        <v>23.25</v>
      </c>
      <c r="P172">
        <v>58</v>
      </c>
      <c r="Q172">
        <v>11</v>
      </c>
      <c r="R172">
        <v>128.1688052280148</v>
      </c>
      <c r="V172" s="290">
        <v>40745</v>
      </c>
      <c r="W172" s="178">
        <v>1810</v>
      </c>
      <c r="X172">
        <v>12.5</v>
      </c>
      <c r="Y172">
        <v>59</v>
      </c>
      <c r="Z172">
        <v>10</v>
      </c>
      <c r="AA172">
        <v>10.75</v>
      </c>
      <c r="AB172">
        <v>57</v>
      </c>
      <c r="AC172">
        <v>32</v>
      </c>
      <c r="AD172">
        <v>23.25</v>
      </c>
      <c r="AE172">
        <v>42</v>
      </c>
    </row>
    <row r="173" spans="1:31" x14ac:dyDescent="0.45">
      <c r="A173" s="290">
        <v>40746</v>
      </c>
      <c r="B173">
        <v>1820</v>
      </c>
      <c r="C173">
        <v>13.75</v>
      </c>
      <c r="D173">
        <v>58</v>
      </c>
      <c r="F173">
        <v>1</v>
      </c>
      <c r="H173" t="e">
        <v>#DIV/0!</v>
      </c>
      <c r="I173">
        <v>10.5</v>
      </c>
      <c r="J173">
        <v>60</v>
      </c>
      <c r="L173">
        <v>5</v>
      </c>
      <c r="N173" t="e">
        <v>#DIV/0!</v>
      </c>
      <c r="O173">
        <v>24.25</v>
      </c>
      <c r="P173">
        <v>59</v>
      </c>
      <c r="Q173">
        <v>6</v>
      </c>
      <c r="R173">
        <v>69.910257397098974</v>
      </c>
      <c r="V173" s="290">
        <v>40746</v>
      </c>
      <c r="W173" s="178">
        <v>1820</v>
      </c>
      <c r="X173">
        <v>13.75</v>
      </c>
      <c r="Y173">
        <v>58</v>
      </c>
      <c r="Z173">
        <v>13</v>
      </c>
      <c r="AA173">
        <v>10.5</v>
      </c>
      <c r="AB173">
        <v>60</v>
      </c>
      <c r="AC173">
        <v>25</v>
      </c>
      <c r="AD173">
        <v>24.25</v>
      </c>
      <c r="AE173">
        <v>38</v>
      </c>
    </row>
    <row r="174" spans="1:31" x14ac:dyDescent="0.45">
      <c r="A174" s="290">
        <v>40747</v>
      </c>
      <c r="B174">
        <v>1650</v>
      </c>
      <c r="C174">
        <v>13.25</v>
      </c>
      <c r="D174">
        <v>67</v>
      </c>
      <c r="F174">
        <v>0</v>
      </c>
      <c r="H174" t="e">
        <v>#DIV/0!</v>
      </c>
      <c r="I174">
        <v>10.75</v>
      </c>
      <c r="J174">
        <v>68</v>
      </c>
      <c r="L174">
        <v>1</v>
      </c>
      <c r="N174" t="e">
        <v>#DIV/0!</v>
      </c>
      <c r="O174">
        <v>24</v>
      </c>
      <c r="P174">
        <v>67.5</v>
      </c>
      <c r="Q174">
        <v>1</v>
      </c>
      <c r="R174">
        <v>11.651709566183163</v>
      </c>
      <c r="V174" s="290">
        <v>40747</v>
      </c>
      <c r="W174" s="178">
        <v>1650</v>
      </c>
      <c r="X174">
        <v>13.25</v>
      </c>
      <c r="Y174">
        <v>67</v>
      </c>
      <c r="Z174">
        <v>5</v>
      </c>
      <c r="AA174">
        <v>10.75</v>
      </c>
      <c r="AB174">
        <v>68</v>
      </c>
      <c r="AC174">
        <v>16</v>
      </c>
      <c r="AD174">
        <v>24</v>
      </c>
      <c r="AE174">
        <v>21</v>
      </c>
    </row>
    <row r="175" spans="1:31" x14ac:dyDescent="0.45">
      <c r="A175" s="290">
        <v>40748</v>
      </c>
      <c r="B175">
        <v>1670</v>
      </c>
      <c r="C175">
        <v>13.25</v>
      </c>
      <c r="D175">
        <v>55</v>
      </c>
      <c r="F175">
        <v>1</v>
      </c>
      <c r="H175" t="e">
        <v>#DIV/0!</v>
      </c>
      <c r="I175">
        <v>10</v>
      </c>
      <c r="J175">
        <v>53</v>
      </c>
      <c r="L175">
        <v>9</v>
      </c>
      <c r="N175" t="e">
        <v>#DIV/0!</v>
      </c>
      <c r="O175">
        <v>23.25</v>
      </c>
      <c r="P175">
        <v>54</v>
      </c>
      <c r="Q175">
        <v>10</v>
      </c>
      <c r="R175">
        <v>116.51709566183163</v>
      </c>
      <c r="V175" s="290">
        <v>40748</v>
      </c>
      <c r="W175" s="178">
        <v>1670</v>
      </c>
      <c r="X175">
        <v>13.25</v>
      </c>
      <c r="Y175">
        <v>55</v>
      </c>
      <c r="Z175">
        <v>5</v>
      </c>
      <c r="AA175">
        <v>10</v>
      </c>
      <c r="AB175">
        <v>53</v>
      </c>
      <c r="AC175">
        <v>39</v>
      </c>
      <c r="AD175">
        <v>23.25</v>
      </c>
      <c r="AE175">
        <v>44</v>
      </c>
    </row>
    <row r="176" spans="1:31" x14ac:dyDescent="0.45">
      <c r="A176" s="290">
        <v>40749</v>
      </c>
      <c r="B176">
        <v>1870</v>
      </c>
      <c r="C176">
        <v>14.25</v>
      </c>
      <c r="D176">
        <v>39</v>
      </c>
      <c r="F176">
        <v>5</v>
      </c>
      <c r="H176" t="e">
        <v>#DIV/0!</v>
      </c>
      <c r="I176">
        <v>9.75</v>
      </c>
      <c r="J176">
        <v>33</v>
      </c>
      <c r="L176">
        <v>16</v>
      </c>
      <c r="N176" t="e">
        <v>#DIV/0!</v>
      </c>
      <c r="O176">
        <v>24</v>
      </c>
      <c r="P176">
        <v>36</v>
      </c>
      <c r="Q176">
        <v>21</v>
      </c>
      <c r="R176">
        <v>244.68590088984644</v>
      </c>
      <c r="V176" s="290">
        <v>40749</v>
      </c>
      <c r="W176" s="178">
        <v>1870</v>
      </c>
      <c r="X176">
        <v>14.25</v>
      </c>
      <c r="Y176">
        <v>39</v>
      </c>
      <c r="Z176">
        <v>29</v>
      </c>
      <c r="AA176">
        <v>9.75</v>
      </c>
      <c r="AB176">
        <v>33</v>
      </c>
      <c r="AC176">
        <v>177</v>
      </c>
      <c r="AD176">
        <v>24</v>
      </c>
      <c r="AE176">
        <v>206</v>
      </c>
    </row>
    <row r="177" spans="1:31" x14ac:dyDescent="0.45">
      <c r="A177" s="290">
        <v>40750</v>
      </c>
      <c r="B177">
        <v>2000</v>
      </c>
      <c r="C177">
        <v>13.5</v>
      </c>
      <c r="D177">
        <v>27</v>
      </c>
      <c r="F177">
        <v>10</v>
      </c>
      <c r="H177" t="e">
        <v>#DIV/0!</v>
      </c>
      <c r="I177">
        <v>10.5</v>
      </c>
      <c r="J177">
        <v>26.5</v>
      </c>
      <c r="L177">
        <v>28</v>
      </c>
      <c r="N177" t="e">
        <v>#DIV/0!</v>
      </c>
      <c r="O177">
        <v>24</v>
      </c>
      <c r="P177">
        <v>26.75</v>
      </c>
      <c r="Q177">
        <v>38</v>
      </c>
      <c r="R177">
        <v>442.76496351496019</v>
      </c>
      <c r="V177" s="290">
        <v>40750</v>
      </c>
      <c r="W177" s="178">
        <v>2000</v>
      </c>
      <c r="X177">
        <v>13.5</v>
      </c>
      <c r="Y177">
        <v>27</v>
      </c>
      <c r="Z177">
        <v>68</v>
      </c>
      <c r="AA177">
        <v>10.5</v>
      </c>
      <c r="AB177">
        <v>26.5</v>
      </c>
      <c r="AC177">
        <v>341</v>
      </c>
      <c r="AD177">
        <v>24</v>
      </c>
      <c r="AE177">
        <v>409</v>
      </c>
    </row>
    <row r="178" spans="1:31" x14ac:dyDescent="0.45">
      <c r="A178" s="290">
        <v>40751</v>
      </c>
      <c r="B178">
        <v>1840</v>
      </c>
      <c r="C178">
        <v>14.25</v>
      </c>
      <c r="D178">
        <v>26</v>
      </c>
      <c r="F178">
        <v>18</v>
      </c>
      <c r="H178" t="e">
        <v>#DIV/0!</v>
      </c>
      <c r="I178">
        <v>10.5</v>
      </c>
      <c r="J178">
        <v>39</v>
      </c>
      <c r="L178">
        <v>6</v>
      </c>
      <c r="N178" t="e">
        <v>#DIV/0!</v>
      </c>
      <c r="O178">
        <v>24.75</v>
      </c>
      <c r="P178">
        <v>32.5</v>
      </c>
      <c r="Q178">
        <v>24</v>
      </c>
      <c r="R178">
        <v>279.6410295883959</v>
      </c>
      <c r="V178" s="290">
        <v>40751</v>
      </c>
      <c r="W178" s="178">
        <v>1840</v>
      </c>
      <c r="X178">
        <v>14.25</v>
      </c>
      <c r="Y178">
        <v>26</v>
      </c>
      <c r="Z178">
        <v>155</v>
      </c>
      <c r="AA178">
        <v>10.5</v>
      </c>
      <c r="AB178">
        <v>39</v>
      </c>
      <c r="AC178">
        <v>40</v>
      </c>
      <c r="AD178">
        <v>24.75</v>
      </c>
      <c r="AE178">
        <v>195</v>
      </c>
    </row>
    <row r="179" spans="1:31" x14ac:dyDescent="0.45">
      <c r="A179" s="290">
        <v>40752</v>
      </c>
      <c r="B179">
        <v>1670</v>
      </c>
      <c r="C179">
        <v>12.5</v>
      </c>
      <c r="D179">
        <v>30</v>
      </c>
      <c r="F179">
        <v>1</v>
      </c>
      <c r="H179" t="e">
        <v>#DIV/0!</v>
      </c>
      <c r="I179">
        <v>11.5</v>
      </c>
      <c r="J179">
        <v>36</v>
      </c>
      <c r="L179">
        <v>0</v>
      </c>
      <c r="N179" t="e">
        <v>#DIV/0!</v>
      </c>
      <c r="O179">
        <v>24</v>
      </c>
      <c r="P179">
        <v>33</v>
      </c>
      <c r="Q179">
        <v>1</v>
      </c>
      <c r="R179">
        <v>11.651709566183163</v>
      </c>
      <c r="V179" s="290">
        <v>40752</v>
      </c>
      <c r="W179" s="178">
        <v>1670</v>
      </c>
      <c r="X179">
        <v>12.5</v>
      </c>
      <c r="Y179">
        <v>30</v>
      </c>
      <c r="Z179">
        <v>2</v>
      </c>
      <c r="AA179">
        <v>11.5</v>
      </c>
      <c r="AB179">
        <v>36</v>
      </c>
      <c r="AC179">
        <v>2</v>
      </c>
      <c r="AD179">
        <v>24</v>
      </c>
      <c r="AE179">
        <v>4</v>
      </c>
    </row>
    <row r="180" spans="1:31" x14ac:dyDescent="0.45">
      <c r="A180" s="290">
        <v>40753</v>
      </c>
      <c r="B180">
        <v>1680</v>
      </c>
      <c r="C180">
        <v>13.25</v>
      </c>
      <c r="D180">
        <v>37</v>
      </c>
      <c r="F180">
        <v>1</v>
      </c>
      <c r="H180" t="e">
        <v>#DIV/0!</v>
      </c>
      <c r="I180">
        <v>10.25</v>
      </c>
      <c r="J180">
        <v>34</v>
      </c>
      <c r="L180">
        <v>4</v>
      </c>
      <c r="N180" t="e">
        <v>#DIV/0!</v>
      </c>
      <c r="O180">
        <v>23.5</v>
      </c>
      <c r="P180">
        <v>35.5</v>
      </c>
      <c r="Q180">
        <v>5</v>
      </c>
      <c r="R180">
        <v>58.258547830915816</v>
      </c>
      <c r="V180" s="290">
        <v>40753</v>
      </c>
      <c r="W180" s="178">
        <v>1680</v>
      </c>
      <c r="X180">
        <v>13.25</v>
      </c>
      <c r="Y180">
        <v>37</v>
      </c>
      <c r="Z180">
        <v>0</v>
      </c>
      <c r="AA180">
        <v>10.25</v>
      </c>
      <c r="AB180">
        <v>34</v>
      </c>
      <c r="AC180">
        <v>10</v>
      </c>
      <c r="AD180">
        <v>23.5</v>
      </c>
      <c r="AE180">
        <v>10</v>
      </c>
    </row>
    <row r="181" spans="1:31" x14ac:dyDescent="0.45">
      <c r="A181" s="290">
        <v>40754</v>
      </c>
      <c r="B181">
        <v>1690</v>
      </c>
      <c r="C181">
        <v>12.75</v>
      </c>
      <c r="D181">
        <v>32</v>
      </c>
      <c r="F181">
        <v>0</v>
      </c>
      <c r="H181" t="e">
        <v>#DIV/0!</v>
      </c>
      <c r="I181">
        <v>10.25</v>
      </c>
      <c r="J181">
        <v>29</v>
      </c>
      <c r="L181">
        <v>5</v>
      </c>
      <c r="N181" t="e">
        <v>#DIV/0!</v>
      </c>
      <c r="O181">
        <v>23</v>
      </c>
      <c r="P181">
        <v>30.5</v>
      </c>
      <c r="Q181">
        <v>5</v>
      </c>
      <c r="R181">
        <v>58.258547830915816</v>
      </c>
      <c r="V181" s="290">
        <v>40754</v>
      </c>
      <c r="W181" s="178">
        <v>1690</v>
      </c>
      <c r="X181">
        <v>12.75</v>
      </c>
      <c r="Y181">
        <v>32</v>
      </c>
      <c r="Z181">
        <v>8</v>
      </c>
      <c r="AA181">
        <v>10.25</v>
      </c>
      <c r="AB181">
        <v>29</v>
      </c>
      <c r="AC181">
        <v>14</v>
      </c>
      <c r="AD181">
        <v>23</v>
      </c>
      <c r="AE181">
        <v>22</v>
      </c>
    </row>
    <row r="182" spans="1:31" x14ac:dyDescent="0.45">
      <c r="A182" s="290">
        <v>40755</v>
      </c>
      <c r="B182">
        <v>1750</v>
      </c>
      <c r="C182">
        <v>13</v>
      </c>
      <c r="D182">
        <v>18</v>
      </c>
      <c r="F182">
        <v>8</v>
      </c>
      <c r="H182" t="e">
        <v>#DIV/0!</v>
      </c>
      <c r="I182">
        <v>11</v>
      </c>
      <c r="J182">
        <v>31</v>
      </c>
      <c r="L182">
        <v>14</v>
      </c>
      <c r="N182" t="e">
        <v>#DIV/0!</v>
      </c>
      <c r="O182">
        <v>24</v>
      </c>
      <c r="P182">
        <v>24.5</v>
      </c>
      <c r="Q182">
        <v>22</v>
      </c>
      <c r="R182">
        <v>256.33761045602961</v>
      </c>
      <c r="V182" s="290">
        <v>40755</v>
      </c>
      <c r="W182" s="178">
        <v>1750</v>
      </c>
      <c r="X182">
        <v>13</v>
      </c>
      <c r="Y182">
        <v>18</v>
      </c>
      <c r="Z182">
        <v>31</v>
      </c>
      <c r="AA182">
        <v>11</v>
      </c>
      <c r="AB182">
        <v>31</v>
      </c>
      <c r="AC182">
        <v>42</v>
      </c>
      <c r="AD182">
        <v>24</v>
      </c>
      <c r="AE182">
        <v>73</v>
      </c>
    </row>
    <row r="183" spans="1:31" x14ac:dyDescent="0.45">
      <c r="A183" s="290">
        <v>40756</v>
      </c>
      <c r="B183">
        <v>1740</v>
      </c>
      <c r="C183">
        <v>13</v>
      </c>
      <c r="D183">
        <v>24</v>
      </c>
      <c r="F183">
        <v>2</v>
      </c>
      <c r="H183" t="e">
        <v>#DIV/0!</v>
      </c>
      <c r="I183">
        <v>11.25</v>
      </c>
      <c r="J183">
        <v>33</v>
      </c>
      <c r="L183">
        <v>10</v>
      </c>
      <c r="N183" t="e">
        <v>#DIV/0!</v>
      </c>
      <c r="O183">
        <v>24.25</v>
      </c>
      <c r="P183">
        <v>28.5</v>
      </c>
      <c r="Q183">
        <v>12</v>
      </c>
      <c r="R183">
        <v>139.82051479419795</v>
      </c>
      <c r="V183" s="290">
        <v>40756</v>
      </c>
      <c r="W183" s="178">
        <v>1740</v>
      </c>
      <c r="X183">
        <v>13</v>
      </c>
      <c r="Y183">
        <v>24</v>
      </c>
      <c r="Z183">
        <v>12</v>
      </c>
      <c r="AA183">
        <v>11.25</v>
      </c>
      <c r="AB183">
        <v>33</v>
      </c>
      <c r="AC183">
        <v>10</v>
      </c>
      <c r="AD183">
        <v>24.25</v>
      </c>
      <c r="AE183">
        <v>22</v>
      </c>
    </row>
    <row r="184" spans="1:31" x14ac:dyDescent="0.45">
      <c r="A184" s="290">
        <v>40757</v>
      </c>
      <c r="B184">
        <v>1620</v>
      </c>
      <c r="C184">
        <v>12.25</v>
      </c>
      <c r="D184">
        <v>27</v>
      </c>
      <c r="F184">
        <v>1</v>
      </c>
      <c r="H184" t="e">
        <v>#DIV/0!</v>
      </c>
      <c r="I184">
        <v>11</v>
      </c>
      <c r="J184">
        <v>23</v>
      </c>
      <c r="L184">
        <v>3</v>
      </c>
      <c r="N184" t="e">
        <v>#DIV/0!</v>
      </c>
      <c r="O184">
        <v>23.25</v>
      </c>
      <c r="P184">
        <v>25</v>
      </c>
      <c r="Q184">
        <v>4</v>
      </c>
      <c r="R184">
        <v>46.606838264732652</v>
      </c>
      <c r="V184" s="290">
        <v>40757</v>
      </c>
      <c r="W184" s="178">
        <v>1620</v>
      </c>
      <c r="X184">
        <v>12.25</v>
      </c>
      <c r="Y184">
        <v>27</v>
      </c>
      <c r="Z184">
        <v>0</v>
      </c>
      <c r="AA184">
        <v>11</v>
      </c>
      <c r="AB184">
        <v>23</v>
      </c>
      <c r="AC184">
        <v>28</v>
      </c>
      <c r="AD184">
        <v>23.25</v>
      </c>
      <c r="AE184">
        <v>28</v>
      </c>
    </row>
    <row r="185" spans="1:31" x14ac:dyDescent="0.45">
      <c r="A185" s="290">
        <v>40758</v>
      </c>
      <c r="B185">
        <v>1610</v>
      </c>
      <c r="C185">
        <v>12.75</v>
      </c>
      <c r="D185">
        <v>30</v>
      </c>
      <c r="F185">
        <v>3</v>
      </c>
      <c r="H185" t="e">
        <v>#DIV/0!</v>
      </c>
      <c r="I185">
        <v>11.25</v>
      </c>
      <c r="J185">
        <v>30</v>
      </c>
      <c r="L185">
        <v>2</v>
      </c>
      <c r="N185" t="e">
        <v>#DIV/0!</v>
      </c>
      <c r="O185">
        <v>24</v>
      </c>
      <c r="P185">
        <v>30</v>
      </c>
      <c r="Q185">
        <v>5</v>
      </c>
      <c r="R185">
        <v>58.258547830915816</v>
      </c>
      <c r="V185" s="290">
        <v>40758</v>
      </c>
      <c r="W185" s="178">
        <v>1610</v>
      </c>
      <c r="X185">
        <v>12.75</v>
      </c>
      <c r="Y185">
        <v>30</v>
      </c>
      <c r="Z185">
        <v>17</v>
      </c>
      <c r="AA185">
        <v>11.25</v>
      </c>
      <c r="AB185">
        <v>30</v>
      </c>
      <c r="AC185">
        <v>4</v>
      </c>
      <c r="AD185">
        <v>24</v>
      </c>
      <c r="AE185">
        <v>21</v>
      </c>
    </row>
    <row r="186" spans="1:31" x14ac:dyDescent="0.45">
      <c r="A186" s="290">
        <v>40759</v>
      </c>
      <c r="B186">
        <v>1580</v>
      </c>
      <c r="C186">
        <v>13</v>
      </c>
      <c r="D186">
        <v>30</v>
      </c>
      <c r="F186">
        <v>0</v>
      </c>
      <c r="H186" t="e">
        <v>#DIV/0!</v>
      </c>
      <c r="I186">
        <v>11.25</v>
      </c>
      <c r="J186">
        <v>33</v>
      </c>
      <c r="L186">
        <v>2</v>
      </c>
      <c r="N186" t="e">
        <v>#DIV/0!</v>
      </c>
      <c r="O186">
        <v>24.25</v>
      </c>
      <c r="P186">
        <v>31.5</v>
      </c>
      <c r="Q186">
        <v>2</v>
      </c>
      <c r="R186">
        <v>23.303419132366326</v>
      </c>
      <c r="V186" s="290">
        <v>40759</v>
      </c>
      <c r="W186" s="178">
        <v>1580</v>
      </c>
      <c r="X186">
        <v>13</v>
      </c>
      <c r="Y186">
        <v>30</v>
      </c>
      <c r="Z186">
        <v>0</v>
      </c>
      <c r="AA186">
        <v>11.25</v>
      </c>
      <c r="AB186">
        <v>33</v>
      </c>
      <c r="AC186">
        <v>9</v>
      </c>
      <c r="AD186">
        <v>24.25</v>
      </c>
      <c r="AE186">
        <v>9</v>
      </c>
    </row>
    <row r="187" spans="1:31" x14ac:dyDescent="0.45">
      <c r="A187" s="290">
        <v>40760</v>
      </c>
      <c r="B187">
        <v>1550</v>
      </c>
      <c r="C187">
        <v>13.25</v>
      </c>
      <c r="D187">
        <v>34</v>
      </c>
      <c r="F187">
        <v>0</v>
      </c>
      <c r="H187" t="e">
        <v>#DIV/0!</v>
      </c>
      <c r="I187">
        <v>10.25</v>
      </c>
      <c r="J187">
        <v>32</v>
      </c>
      <c r="L187">
        <v>0</v>
      </c>
      <c r="N187" t="e">
        <v>#DIV/0!</v>
      </c>
      <c r="O187">
        <v>23.5</v>
      </c>
      <c r="P187">
        <v>33</v>
      </c>
      <c r="Q187">
        <v>0</v>
      </c>
      <c r="R187">
        <v>0</v>
      </c>
      <c r="V187" s="290">
        <v>40760</v>
      </c>
      <c r="W187" s="178">
        <v>1550</v>
      </c>
      <c r="X187">
        <v>13.25</v>
      </c>
      <c r="Y187">
        <v>34</v>
      </c>
      <c r="Z187">
        <v>1</v>
      </c>
      <c r="AA187">
        <v>10.25</v>
      </c>
      <c r="AB187">
        <v>32</v>
      </c>
      <c r="AC187">
        <v>0</v>
      </c>
      <c r="AD187">
        <v>23.5</v>
      </c>
      <c r="AE187">
        <v>1</v>
      </c>
    </row>
    <row r="188" spans="1:31" x14ac:dyDescent="0.45">
      <c r="A188" s="290">
        <v>40761</v>
      </c>
      <c r="B188">
        <v>1530</v>
      </c>
      <c r="C188">
        <v>13.25</v>
      </c>
      <c r="D188">
        <v>33</v>
      </c>
      <c r="F188">
        <v>1</v>
      </c>
      <c r="H188" t="e">
        <v>#DIV/0!</v>
      </c>
      <c r="I188">
        <v>10.25</v>
      </c>
      <c r="J188">
        <v>19</v>
      </c>
      <c r="L188">
        <v>5</v>
      </c>
      <c r="N188" t="e">
        <v>#DIV/0!</v>
      </c>
      <c r="O188">
        <v>23.5</v>
      </c>
      <c r="P188">
        <v>26</v>
      </c>
      <c r="Q188">
        <v>6</v>
      </c>
      <c r="R188">
        <v>69.910257397098974</v>
      </c>
      <c r="V188" s="290">
        <v>40761</v>
      </c>
      <c r="W188" s="178">
        <v>1530</v>
      </c>
      <c r="X188">
        <v>13.25</v>
      </c>
      <c r="Y188">
        <v>33</v>
      </c>
      <c r="Z188">
        <v>4</v>
      </c>
      <c r="AA188">
        <v>10.25</v>
      </c>
      <c r="AB188">
        <v>19</v>
      </c>
      <c r="AC188">
        <v>27</v>
      </c>
      <c r="AD188">
        <v>23.5</v>
      </c>
      <c r="AE188">
        <v>31</v>
      </c>
    </row>
    <row r="189" spans="1:31" x14ac:dyDescent="0.45">
      <c r="A189" s="290">
        <v>40762</v>
      </c>
      <c r="B189">
        <v>1540</v>
      </c>
      <c r="C189">
        <v>13.25</v>
      </c>
      <c r="D189">
        <v>26</v>
      </c>
      <c r="F189">
        <v>5</v>
      </c>
      <c r="H189" t="e">
        <v>#DIV/0!</v>
      </c>
      <c r="I189">
        <v>10.5</v>
      </c>
      <c r="J189">
        <v>30</v>
      </c>
      <c r="L189">
        <v>1</v>
      </c>
      <c r="N189" t="e">
        <v>#DIV/0!</v>
      </c>
      <c r="O189">
        <v>23.75</v>
      </c>
      <c r="P189">
        <v>28</v>
      </c>
      <c r="Q189">
        <v>6</v>
      </c>
      <c r="R189">
        <v>69.910257397098974</v>
      </c>
      <c r="V189" s="290">
        <v>40762</v>
      </c>
      <c r="W189" s="178">
        <v>1540</v>
      </c>
      <c r="X189">
        <v>13.25</v>
      </c>
      <c r="Y189">
        <v>26</v>
      </c>
      <c r="Z189">
        <v>39</v>
      </c>
      <c r="AA189">
        <v>10.5</v>
      </c>
      <c r="AB189">
        <v>30</v>
      </c>
      <c r="AC189">
        <v>8</v>
      </c>
      <c r="AD189">
        <v>23.75</v>
      </c>
      <c r="AE189">
        <v>47</v>
      </c>
    </row>
    <row r="190" spans="1:31" x14ac:dyDescent="0.45">
      <c r="A190" s="290">
        <v>40763</v>
      </c>
      <c r="B190">
        <v>1460</v>
      </c>
      <c r="C190">
        <v>13</v>
      </c>
      <c r="D190">
        <v>35</v>
      </c>
      <c r="F190">
        <v>0</v>
      </c>
      <c r="H190" t="e">
        <v>#DIV/0!</v>
      </c>
      <c r="I190">
        <v>10.75</v>
      </c>
      <c r="J190">
        <v>34</v>
      </c>
      <c r="L190">
        <v>3</v>
      </c>
      <c r="N190" t="e">
        <v>#DIV/0!</v>
      </c>
      <c r="O190">
        <v>23.75</v>
      </c>
      <c r="P190">
        <v>34.5</v>
      </c>
      <c r="Q190">
        <v>3</v>
      </c>
      <c r="R190">
        <v>34.955128698549487</v>
      </c>
      <c r="V190" s="290">
        <v>40763</v>
      </c>
      <c r="W190" s="178">
        <v>1460</v>
      </c>
      <c r="X190">
        <v>13</v>
      </c>
      <c r="Y190">
        <v>35</v>
      </c>
      <c r="Z190">
        <v>3</v>
      </c>
      <c r="AA190">
        <v>10.75</v>
      </c>
      <c r="AB190">
        <v>34</v>
      </c>
      <c r="AC190">
        <v>1</v>
      </c>
      <c r="AD190">
        <v>23.75</v>
      </c>
      <c r="AE190">
        <v>4</v>
      </c>
    </row>
    <row r="191" spans="1:31" x14ac:dyDescent="0.45">
      <c r="A191" s="290">
        <v>40764</v>
      </c>
      <c r="B191">
        <v>1440</v>
      </c>
      <c r="C191">
        <v>12</v>
      </c>
      <c r="D191">
        <v>35</v>
      </c>
      <c r="F191">
        <v>4</v>
      </c>
      <c r="H191" t="e">
        <v>#DIV/0!</v>
      </c>
      <c r="I191">
        <v>13.25</v>
      </c>
      <c r="J191">
        <v>36</v>
      </c>
      <c r="L191">
        <v>2</v>
      </c>
      <c r="N191" t="e">
        <v>#DIV/0!</v>
      </c>
      <c r="O191">
        <v>25.25</v>
      </c>
      <c r="P191">
        <v>35.5</v>
      </c>
      <c r="Q191">
        <v>6</v>
      </c>
      <c r="R191">
        <v>69.910257397098974</v>
      </c>
      <c r="V191" s="290">
        <v>40764</v>
      </c>
      <c r="W191" s="178">
        <v>1440</v>
      </c>
      <c r="X191">
        <v>12</v>
      </c>
      <c r="Y191">
        <v>35</v>
      </c>
      <c r="Z191">
        <v>10</v>
      </c>
      <c r="AA191">
        <v>13.25</v>
      </c>
      <c r="AB191">
        <v>36</v>
      </c>
      <c r="AC191">
        <v>4</v>
      </c>
      <c r="AD191">
        <v>25.25</v>
      </c>
      <c r="AE191">
        <v>14</v>
      </c>
    </row>
    <row r="192" spans="1:31" x14ac:dyDescent="0.45">
      <c r="A192" s="290">
        <v>40765</v>
      </c>
      <c r="B192">
        <v>1340</v>
      </c>
      <c r="C192">
        <v>10.75</v>
      </c>
      <c r="D192">
        <v>30</v>
      </c>
      <c r="F192">
        <v>1</v>
      </c>
      <c r="H192" t="e">
        <v>#DIV/0!</v>
      </c>
      <c r="I192">
        <v>11.25</v>
      </c>
      <c r="J192">
        <v>24</v>
      </c>
      <c r="L192">
        <v>3</v>
      </c>
      <c r="N192" t="e">
        <v>#DIV/0!</v>
      </c>
      <c r="O192">
        <v>22</v>
      </c>
      <c r="P192">
        <v>27</v>
      </c>
      <c r="Q192">
        <v>4</v>
      </c>
      <c r="R192">
        <v>46.606838264732652</v>
      </c>
      <c r="V192" s="290">
        <v>40765</v>
      </c>
      <c r="W192" s="178">
        <v>1340</v>
      </c>
      <c r="X192">
        <v>10.75</v>
      </c>
      <c r="Y192">
        <v>30</v>
      </c>
      <c r="Z192">
        <v>0</v>
      </c>
      <c r="AA192">
        <v>11.25</v>
      </c>
      <c r="AB192">
        <v>24</v>
      </c>
      <c r="AC192">
        <v>6</v>
      </c>
      <c r="AD192">
        <v>22</v>
      </c>
      <c r="AE192">
        <v>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AH200"/>
  <sheetViews>
    <sheetView workbookViewId="0">
      <selection activeCell="L22" sqref="L22"/>
    </sheetView>
  </sheetViews>
  <sheetFormatPr defaultRowHeight="14.25" x14ac:dyDescent="0.45"/>
  <cols>
    <col min="1" max="1" width="9.73046875" style="290" bestFit="1" customWidth="1"/>
    <col min="20" max="20" width="9.73046875" style="290" bestFit="1" customWidth="1"/>
  </cols>
  <sheetData>
    <row r="3" spans="1:34" x14ac:dyDescent="0.45">
      <c r="A3" s="290" t="s">
        <v>36</v>
      </c>
      <c r="T3" s="290" t="s">
        <v>43</v>
      </c>
    </row>
    <row r="4" spans="1:34" x14ac:dyDescent="0.45">
      <c r="A4" s="290" t="s">
        <v>1</v>
      </c>
      <c r="B4" t="s">
        <v>2</v>
      </c>
      <c r="C4" t="s">
        <v>53</v>
      </c>
      <c r="D4" t="s">
        <v>37</v>
      </c>
      <c r="E4" t="s">
        <v>51</v>
      </c>
      <c r="F4" t="s">
        <v>24</v>
      </c>
      <c r="G4" t="s">
        <v>42</v>
      </c>
      <c r="H4" t="s">
        <v>54</v>
      </c>
      <c r="I4" t="s">
        <v>55</v>
      </c>
      <c r="J4" t="s">
        <v>38</v>
      </c>
      <c r="K4" t="s">
        <v>51</v>
      </c>
      <c r="L4" t="s">
        <v>26</v>
      </c>
      <c r="M4" t="s">
        <v>42</v>
      </c>
      <c r="N4" t="s">
        <v>27</v>
      </c>
      <c r="O4" t="s">
        <v>44</v>
      </c>
      <c r="P4" t="s">
        <v>39</v>
      </c>
      <c r="T4" s="290" t="s">
        <v>1</v>
      </c>
      <c r="U4" t="s">
        <v>2</v>
      </c>
      <c r="V4" t="s">
        <v>33</v>
      </c>
      <c r="W4" t="s">
        <v>37</v>
      </c>
      <c r="X4" t="s">
        <v>24</v>
      </c>
      <c r="Y4" t="s">
        <v>42</v>
      </c>
      <c r="Z4" t="s">
        <v>25</v>
      </c>
      <c r="AA4" t="s">
        <v>34</v>
      </c>
      <c r="AB4" t="s">
        <v>38</v>
      </c>
      <c r="AC4" t="s">
        <v>26</v>
      </c>
      <c r="AD4" t="s">
        <v>19</v>
      </c>
      <c r="AE4" t="s">
        <v>42</v>
      </c>
      <c r="AF4" t="s">
        <v>27</v>
      </c>
      <c r="AG4" t="s">
        <v>21</v>
      </c>
      <c r="AH4" t="s">
        <v>28</v>
      </c>
    </row>
    <row r="5" spans="1:34" x14ac:dyDescent="0.45">
      <c r="A5" s="290">
        <v>40942</v>
      </c>
      <c r="B5">
        <v>2360</v>
      </c>
      <c r="C5" t="s">
        <v>14</v>
      </c>
      <c r="D5" t="s">
        <v>14</v>
      </c>
      <c r="E5" t="s">
        <v>14</v>
      </c>
      <c r="F5" t="s">
        <v>14</v>
      </c>
      <c r="G5" t="s">
        <v>14</v>
      </c>
      <c r="H5" t="s">
        <v>14</v>
      </c>
      <c r="I5" t="s">
        <v>56</v>
      </c>
      <c r="J5">
        <v>193</v>
      </c>
      <c r="L5">
        <v>8</v>
      </c>
      <c r="M5">
        <v>4.7399481865284969E-2</v>
      </c>
      <c r="N5">
        <v>168.77821624162397</v>
      </c>
      <c r="O5">
        <v>193</v>
      </c>
      <c r="P5">
        <v>8</v>
      </c>
      <c r="T5" s="290">
        <v>40942</v>
      </c>
      <c r="U5">
        <v>2360</v>
      </c>
      <c r="V5" t="s">
        <v>14</v>
      </c>
      <c r="W5" t="s">
        <v>14</v>
      </c>
      <c r="AA5" t="s">
        <v>56</v>
      </c>
      <c r="AB5">
        <v>193</v>
      </c>
      <c r="AC5">
        <v>1</v>
      </c>
      <c r="AH5">
        <v>1</v>
      </c>
    </row>
    <row r="6" spans="1:34" x14ac:dyDescent="0.45">
      <c r="A6" s="290">
        <v>40943</v>
      </c>
      <c r="B6">
        <v>2090</v>
      </c>
      <c r="C6" t="s">
        <v>57</v>
      </c>
      <c r="D6">
        <v>190</v>
      </c>
      <c r="F6">
        <v>0</v>
      </c>
      <c r="H6">
        <v>0</v>
      </c>
      <c r="I6" t="s">
        <v>58</v>
      </c>
      <c r="J6">
        <v>228</v>
      </c>
      <c r="L6">
        <v>3</v>
      </c>
      <c r="M6">
        <v>4.6355701754385963E-2</v>
      </c>
      <c r="N6">
        <v>64.71695792451581</v>
      </c>
      <c r="O6">
        <v>209</v>
      </c>
      <c r="P6">
        <v>3</v>
      </c>
      <c r="T6" s="290">
        <v>40943</v>
      </c>
      <c r="U6">
        <v>2090</v>
      </c>
      <c r="V6" t="s">
        <v>57</v>
      </c>
      <c r="W6">
        <v>190</v>
      </c>
      <c r="X6">
        <v>0</v>
      </c>
      <c r="AA6" t="s">
        <v>58</v>
      </c>
      <c r="AB6">
        <v>228</v>
      </c>
      <c r="AC6">
        <v>0</v>
      </c>
      <c r="AH6">
        <v>0</v>
      </c>
    </row>
    <row r="7" spans="1:34" x14ac:dyDescent="0.45">
      <c r="A7" s="290">
        <v>40944</v>
      </c>
      <c r="B7">
        <v>1870</v>
      </c>
      <c r="C7" t="s">
        <v>59</v>
      </c>
      <c r="D7">
        <v>228</v>
      </c>
      <c r="F7">
        <v>0</v>
      </c>
      <c r="H7">
        <v>0</v>
      </c>
      <c r="I7" t="s">
        <v>56</v>
      </c>
      <c r="J7">
        <v>230</v>
      </c>
      <c r="L7">
        <v>0</v>
      </c>
      <c r="M7">
        <v>4.6305652173913039E-2</v>
      </c>
      <c r="N7">
        <v>0</v>
      </c>
      <c r="O7">
        <v>229</v>
      </c>
      <c r="P7">
        <v>0</v>
      </c>
      <c r="T7" s="290">
        <v>40944</v>
      </c>
      <c r="U7">
        <v>1870</v>
      </c>
      <c r="V7" t="s">
        <v>59</v>
      </c>
      <c r="W7">
        <v>228</v>
      </c>
      <c r="X7">
        <v>0</v>
      </c>
      <c r="AA7" t="s">
        <v>56</v>
      </c>
      <c r="AB7">
        <v>230</v>
      </c>
      <c r="AC7">
        <v>0</v>
      </c>
      <c r="AH7">
        <v>0</v>
      </c>
    </row>
    <row r="8" spans="1:34" x14ac:dyDescent="0.45">
      <c r="A8" s="290">
        <v>40945</v>
      </c>
      <c r="B8">
        <v>1710</v>
      </c>
      <c r="C8" t="s">
        <v>60</v>
      </c>
      <c r="D8">
        <v>245</v>
      </c>
      <c r="F8">
        <v>1</v>
      </c>
      <c r="H8">
        <v>17.878929410269933</v>
      </c>
      <c r="I8" t="s">
        <v>56</v>
      </c>
      <c r="J8">
        <v>240</v>
      </c>
      <c r="L8">
        <v>1</v>
      </c>
      <c r="M8">
        <v>4.6067916666666667E-2</v>
      </c>
      <c r="N8">
        <v>21.707081030724563</v>
      </c>
      <c r="O8">
        <v>242.5</v>
      </c>
      <c r="P8">
        <v>2</v>
      </c>
      <c r="T8" s="290">
        <v>40945</v>
      </c>
      <c r="U8">
        <v>1710</v>
      </c>
      <c r="V8" t="s">
        <v>60</v>
      </c>
      <c r="W8">
        <v>245</v>
      </c>
      <c r="X8">
        <v>0</v>
      </c>
      <c r="AA8" t="s">
        <v>56</v>
      </c>
      <c r="AB8">
        <v>240</v>
      </c>
      <c r="AC8">
        <v>0</v>
      </c>
      <c r="AH8">
        <v>0</v>
      </c>
    </row>
    <row r="9" spans="1:34" x14ac:dyDescent="0.45">
      <c r="A9" s="290">
        <v>40946</v>
      </c>
      <c r="B9">
        <v>1580</v>
      </c>
      <c r="C9" t="s">
        <v>61</v>
      </c>
      <c r="D9">
        <v>240</v>
      </c>
      <c r="F9">
        <v>0</v>
      </c>
      <c r="H9">
        <v>0</v>
      </c>
      <c r="I9" t="s">
        <v>62</v>
      </c>
      <c r="J9">
        <v>231</v>
      </c>
      <c r="L9">
        <v>0</v>
      </c>
      <c r="M9">
        <v>4.6280952380952381E-2</v>
      </c>
      <c r="N9">
        <v>0</v>
      </c>
      <c r="O9">
        <v>235.5</v>
      </c>
      <c r="P9">
        <v>0</v>
      </c>
      <c r="T9" s="290">
        <v>40946</v>
      </c>
      <c r="U9">
        <v>1580</v>
      </c>
      <c r="V9" t="s">
        <v>61</v>
      </c>
      <c r="W9">
        <v>240</v>
      </c>
      <c r="X9">
        <v>0</v>
      </c>
      <c r="AA9" t="s">
        <v>62</v>
      </c>
      <c r="AB9">
        <v>231</v>
      </c>
      <c r="AC9">
        <v>0</v>
      </c>
      <c r="AH9">
        <v>0</v>
      </c>
    </row>
    <row r="10" spans="1:34" x14ac:dyDescent="0.45">
      <c r="A10" s="290">
        <v>40947</v>
      </c>
      <c r="B10">
        <v>1570</v>
      </c>
      <c r="C10" t="s">
        <v>57</v>
      </c>
      <c r="D10">
        <v>220</v>
      </c>
      <c r="F10">
        <v>0</v>
      </c>
      <c r="H10">
        <v>0</v>
      </c>
      <c r="I10" t="s">
        <v>58</v>
      </c>
      <c r="J10">
        <v>220</v>
      </c>
      <c r="L10">
        <v>1</v>
      </c>
      <c r="M10">
        <v>4.6564999999999995E-2</v>
      </c>
      <c r="N10">
        <v>21.475357027810588</v>
      </c>
      <c r="O10">
        <v>220</v>
      </c>
      <c r="P10">
        <v>1</v>
      </c>
      <c r="T10" s="290">
        <v>40947</v>
      </c>
      <c r="U10">
        <v>1570</v>
      </c>
      <c r="V10" t="s">
        <v>57</v>
      </c>
      <c r="W10">
        <v>220</v>
      </c>
      <c r="X10">
        <v>0</v>
      </c>
      <c r="AA10" t="s">
        <v>58</v>
      </c>
      <c r="AB10">
        <v>220</v>
      </c>
      <c r="AC10">
        <v>0</v>
      </c>
      <c r="AH10">
        <v>0</v>
      </c>
    </row>
    <row r="11" spans="1:34" x14ac:dyDescent="0.45">
      <c r="A11" s="290">
        <v>40948</v>
      </c>
      <c r="B11">
        <v>1560</v>
      </c>
      <c r="C11" t="s">
        <v>63</v>
      </c>
      <c r="D11">
        <v>220</v>
      </c>
      <c r="F11">
        <v>0</v>
      </c>
      <c r="H11">
        <v>0</v>
      </c>
      <c r="I11" t="s">
        <v>58</v>
      </c>
      <c r="J11">
        <v>230</v>
      </c>
      <c r="L11">
        <v>1</v>
      </c>
      <c r="M11">
        <v>4.6305652173913039E-2</v>
      </c>
      <c r="N11">
        <v>21.595635803686282</v>
      </c>
      <c r="O11">
        <v>225</v>
      </c>
      <c r="P11">
        <v>1</v>
      </c>
      <c r="T11" s="290">
        <v>40948</v>
      </c>
      <c r="U11">
        <v>1560</v>
      </c>
      <c r="V11" t="s">
        <v>63</v>
      </c>
      <c r="W11">
        <v>220</v>
      </c>
      <c r="X11">
        <v>0</v>
      </c>
      <c r="AA11" t="s">
        <v>58</v>
      </c>
      <c r="AB11">
        <v>230</v>
      </c>
      <c r="AC11">
        <v>0</v>
      </c>
      <c r="AH11">
        <v>0</v>
      </c>
    </row>
    <row r="12" spans="1:34" x14ac:dyDescent="0.45">
      <c r="A12" s="290">
        <v>40949</v>
      </c>
      <c r="B12">
        <v>1660</v>
      </c>
      <c r="C12" t="s">
        <v>63</v>
      </c>
      <c r="D12">
        <v>230</v>
      </c>
      <c r="F12">
        <v>0</v>
      </c>
      <c r="H12">
        <v>0</v>
      </c>
      <c r="I12" t="s">
        <v>64</v>
      </c>
      <c r="J12">
        <v>235</v>
      </c>
      <c r="L12">
        <v>1</v>
      </c>
      <c r="M12">
        <v>4.6184255319148937E-2</v>
      </c>
      <c r="N12">
        <v>21.652400652336155</v>
      </c>
      <c r="O12">
        <v>232.5</v>
      </c>
      <c r="P12">
        <v>1</v>
      </c>
      <c r="T12" s="290">
        <v>40949</v>
      </c>
      <c r="U12">
        <v>1660</v>
      </c>
      <c r="V12" t="s">
        <v>63</v>
      </c>
      <c r="W12">
        <v>230</v>
      </c>
      <c r="X12">
        <v>0</v>
      </c>
      <c r="AA12" t="s">
        <v>64</v>
      </c>
      <c r="AB12">
        <v>235</v>
      </c>
      <c r="AC12">
        <v>0</v>
      </c>
      <c r="AH12">
        <v>0</v>
      </c>
    </row>
    <row r="13" spans="1:34" x14ac:dyDescent="0.45">
      <c r="A13" s="290">
        <v>40950</v>
      </c>
      <c r="B13">
        <v>1710</v>
      </c>
      <c r="C13" t="s">
        <v>65</v>
      </c>
      <c r="D13">
        <v>240</v>
      </c>
      <c r="F13">
        <v>0</v>
      </c>
      <c r="H13">
        <v>0</v>
      </c>
      <c r="I13" t="s">
        <v>64</v>
      </c>
      <c r="J13">
        <v>233</v>
      </c>
      <c r="L13">
        <v>1</v>
      </c>
      <c r="M13">
        <v>4.6232188841201713E-2</v>
      </c>
      <c r="N13">
        <v>21.629951448649756</v>
      </c>
      <c r="O13">
        <v>236.5</v>
      </c>
      <c r="P13">
        <v>1</v>
      </c>
      <c r="T13" s="290">
        <v>40950</v>
      </c>
      <c r="U13">
        <v>1710</v>
      </c>
      <c r="V13" t="s">
        <v>65</v>
      </c>
      <c r="W13">
        <v>240</v>
      </c>
      <c r="X13">
        <v>0</v>
      </c>
      <c r="AA13" t="s">
        <v>64</v>
      </c>
      <c r="AB13">
        <v>233</v>
      </c>
      <c r="AC13">
        <v>0</v>
      </c>
      <c r="AH13">
        <v>0</v>
      </c>
    </row>
    <row r="14" spans="1:34" x14ac:dyDescent="0.45">
      <c r="A14" s="290">
        <v>40951</v>
      </c>
      <c r="B14">
        <v>1600</v>
      </c>
      <c r="C14" t="s">
        <v>66</v>
      </c>
      <c r="D14">
        <v>233</v>
      </c>
      <c r="F14">
        <v>0</v>
      </c>
      <c r="H14">
        <v>0</v>
      </c>
      <c r="I14" t="s">
        <v>67</v>
      </c>
      <c r="J14">
        <v>234</v>
      </c>
      <c r="L14">
        <v>2</v>
      </c>
      <c r="M14">
        <v>4.6208119658119655E-2</v>
      </c>
      <c r="N14">
        <v>43.282436394240108</v>
      </c>
      <c r="O14">
        <v>233.5</v>
      </c>
      <c r="P14">
        <v>2</v>
      </c>
      <c r="T14" s="290">
        <v>40951</v>
      </c>
      <c r="U14">
        <v>1600</v>
      </c>
      <c r="V14" t="s">
        <v>66</v>
      </c>
      <c r="W14">
        <v>233</v>
      </c>
      <c r="X14">
        <v>0</v>
      </c>
      <c r="AA14" t="s">
        <v>67</v>
      </c>
      <c r="AB14">
        <v>234</v>
      </c>
      <c r="AC14">
        <v>0</v>
      </c>
      <c r="AH14">
        <v>0</v>
      </c>
    </row>
    <row r="15" spans="1:34" x14ac:dyDescent="0.45">
      <c r="A15" s="290">
        <v>40952</v>
      </c>
      <c r="B15">
        <v>1550</v>
      </c>
      <c r="C15" t="s">
        <v>68</v>
      </c>
      <c r="D15">
        <v>226</v>
      </c>
      <c r="F15">
        <v>0</v>
      </c>
      <c r="H15">
        <v>0</v>
      </c>
      <c r="I15" t="s">
        <v>69</v>
      </c>
      <c r="J15">
        <v>231</v>
      </c>
      <c r="L15">
        <v>6</v>
      </c>
      <c r="M15">
        <v>4.6280952380952381E-2</v>
      </c>
      <c r="N15">
        <v>129.64296738347568</v>
      </c>
      <c r="O15">
        <v>228.5</v>
      </c>
      <c r="P15">
        <v>6</v>
      </c>
      <c r="T15" s="290">
        <v>40952</v>
      </c>
      <c r="U15">
        <v>1550</v>
      </c>
      <c r="V15" t="s">
        <v>68</v>
      </c>
      <c r="W15">
        <v>226</v>
      </c>
      <c r="X15">
        <v>0</v>
      </c>
      <c r="AA15" t="s">
        <v>69</v>
      </c>
      <c r="AB15">
        <v>231</v>
      </c>
      <c r="AC15">
        <v>0</v>
      </c>
      <c r="AH15">
        <v>0</v>
      </c>
    </row>
    <row r="16" spans="1:34" x14ac:dyDescent="0.45">
      <c r="A16" s="290">
        <v>40953</v>
      </c>
      <c r="B16">
        <v>1460</v>
      </c>
      <c r="C16" t="s">
        <v>70</v>
      </c>
      <c r="D16">
        <v>225</v>
      </c>
      <c r="F16">
        <v>1</v>
      </c>
      <c r="H16">
        <v>17.878929410269933</v>
      </c>
      <c r="I16" t="s">
        <v>71</v>
      </c>
      <c r="J16">
        <v>215</v>
      </c>
      <c r="L16">
        <v>10</v>
      </c>
      <c r="M16">
        <v>4.6703720930232555E-2</v>
      </c>
      <c r="N16">
        <v>214.11570215012003</v>
      </c>
      <c r="O16">
        <v>220</v>
      </c>
      <c r="P16">
        <v>11</v>
      </c>
      <c r="T16" s="290">
        <v>40953</v>
      </c>
      <c r="U16">
        <v>1460</v>
      </c>
      <c r="V16" t="s">
        <v>70</v>
      </c>
      <c r="W16">
        <v>225</v>
      </c>
      <c r="X16">
        <v>0</v>
      </c>
      <c r="AA16" t="s">
        <v>71</v>
      </c>
      <c r="AB16">
        <v>215</v>
      </c>
      <c r="AC16">
        <v>0</v>
      </c>
      <c r="AH16">
        <v>0</v>
      </c>
    </row>
    <row r="17" spans="1:34" x14ac:dyDescent="0.45">
      <c r="A17" s="290">
        <v>40954</v>
      </c>
      <c r="B17">
        <v>1340</v>
      </c>
      <c r="C17" t="s">
        <v>57</v>
      </c>
      <c r="D17">
        <v>213</v>
      </c>
      <c r="F17">
        <v>1</v>
      </c>
      <c r="H17">
        <v>17.878929410269933</v>
      </c>
      <c r="I17" t="s">
        <v>72</v>
      </c>
      <c r="J17">
        <v>214</v>
      </c>
      <c r="L17">
        <v>2</v>
      </c>
      <c r="M17">
        <v>4.6732242990654205E-2</v>
      </c>
      <c r="N17">
        <v>42.797004209705321</v>
      </c>
      <c r="O17">
        <v>213.5</v>
      </c>
      <c r="P17">
        <v>3</v>
      </c>
      <c r="T17" s="290">
        <v>40954</v>
      </c>
      <c r="U17">
        <v>1340</v>
      </c>
      <c r="V17" t="s">
        <v>57</v>
      </c>
      <c r="W17">
        <v>213</v>
      </c>
      <c r="X17">
        <v>0</v>
      </c>
      <c r="AA17" t="s">
        <v>72</v>
      </c>
      <c r="AB17">
        <v>214</v>
      </c>
      <c r="AC17">
        <v>0</v>
      </c>
      <c r="AH17">
        <v>0</v>
      </c>
    </row>
    <row r="18" spans="1:34" x14ac:dyDescent="0.45">
      <c r="A18" s="290">
        <v>40955</v>
      </c>
      <c r="B18">
        <v>1280</v>
      </c>
      <c r="C18" t="s">
        <v>73</v>
      </c>
      <c r="D18">
        <v>209</v>
      </c>
      <c r="F18">
        <v>0</v>
      </c>
      <c r="H18">
        <v>0</v>
      </c>
      <c r="I18" t="s">
        <v>74</v>
      </c>
      <c r="J18">
        <v>210</v>
      </c>
      <c r="L18">
        <v>3</v>
      </c>
      <c r="M18">
        <v>4.6849047619047617E-2</v>
      </c>
      <c r="N18">
        <v>64.035453279530003</v>
      </c>
      <c r="O18">
        <v>209.5</v>
      </c>
      <c r="P18">
        <v>3</v>
      </c>
      <c r="T18" s="290">
        <v>40955</v>
      </c>
      <c r="U18">
        <v>1280</v>
      </c>
      <c r="V18" t="s">
        <v>73</v>
      </c>
      <c r="W18">
        <v>209</v>
      </c>
      <c r="X18">
        <v>0</v>
      </c>
      <c r="AA18" t="s">
        <v>74</v>
      </c>
      <c r="AB18">
        <v>210</v>
      </c>
      <c r="AC18">
        <v>0</v>
      </c>
      <c r="AH18">
        <v>0</v>
      </c>
    </row>
    <row r="19" spans="1:34" x14ac:dyDescent="0.45">
      <c r="A19" s="290">
        <v>40956</v>
      </c>
      <c r="B19">
        <v>1320</v>
      </c>
      <c r="C19" t="s">
        <v>75</v>
      </c>
      <c r="D19">
        <v>133</v>
      </c>
      <c r="F19">
        <v>0</v>
      </c>
      <c r="H19">
        <v>0</v>
      </c>
      <c r="I19" t="s">
        <v>76</v>
      </c>
      <c r="J19">
        <v>107</v>
      </c>
      <c r="L19">
        <v>25</v>
      </c>
      <c r="M19">
        <v>5.2864485981308405E-2</v>
      </c>
      <c r="N19">
        <v>472.90727481658274</v>
      </c>
      <c r="O19">
        <v>120</v>
      </c>
      <c r="P19">
        <v>25</v>
      </c>
      <c r="T19" s="290">
        <v>40956</v>
      </c>
      <c r="U19">
        <v>1320</v>
      </c>
      <c r="V19" t="s">
        <v>75</v>
      </c>
      <c r="W19">
        <v>133</v>
      </c>
      <c r="X19">
        <v>0</v>
      </c>
      <c r="AA19" t="s">
        <v>76</v>
      </c>
      <c r="AB19">
        <v>107</v>
      </c>
      <c r="AC19">
        <v>0</v>
      </c>
      <c r="AH19">
        <v>0</v>
      </c>
    </row>
    <row r="20" spans="1:34" x14ac:dyDescent="0.45">
      <c r="A20" s="290">
        <v>40957</v>
      </c>
      <c r="B20">
        <v>1810</v>
      </c>
      <c r="C20" t="s">
        <v>77</v>
      </c>
      <c r="D20">
        <v>136</v>
      </c>
      <c r="F20">
        <v>8</v>
      </c>
      <c r="H20">
        <v>143.03143528215946</v>
      </c>
      <c r="I20" t="s">
        <v>78</v>
      </c>
      <c r="J20">
        <v>170</v>
      </c>
      <c r="L20">
        <v>29</v>
      </c>
      <c r="M20">
        <v>4.8319411764705882E-2</v>
      </c>
      <c r="N20">
        <v>600.17286926457518</v>
      </c>
      <c r="O20">
        <v>153</v>
      </c>
      <c r="P20">
        <v>37</v>
      </c>
      <c r="T20" s="290">
        <v>40957</v>
      </c>
      <c r="U20">
        <v>1810</v>
      </c>
      <c r="V20" t="s">
        <v>77</v>
      </c>
      <c r="W20">
        <v>136</v>
      </c>
      <c r="X20">
        <v>0</v>
      </c>
      <c r="AA20" t="s">
        <v>78</v>
      </c>
      <c r="AB20">
        <v>170</v>
      </c>
      <c r="AC20">
        <v>0</v>
      </c>
      <c r="AH20">
        <v>0</v>
      </c>
    </row>
    <row r="21" spans="1:34" x14ac:dyDescent="0.45">
      <c r="A21" s="290">
        <v>40958</v>
      </c>
      <c r="B21">
        <v>1770</v>
      </c>
      <c r="C21" t="s">
        <v>68</v>
      </c>
      <c r="D21">
        <v>180</v>
      </c>
      <c r="F21">
        <v>4</v>
      </c>
      <c r="H21">
        <v>71.515717641079732</v>
      </c>
      <c r="I21" t="s">
        <v>62</v>
      </c>
      <c r="J21">
        <v>221</v>
      </c>
      <c r="L21">
        <v>16</v>
      </c>
      <c r="M21">
        <v>4.6538009049773753E-2</v>
      </c>
      <c r="N21">
        <v>343.80499567326859</v>
      </c>
      <c r="O21">
        <v>200.5</v>
      </c>
      <c r="P21">
        <v>20</v>
      </c>
      <c r="T21" s="290">
        <v>40958</v>
      </c>
      <c r="U21">
        <v>1770</v>
      </c>
      <c r="V21" t="s">
        <v>68</v>
      </c>
      <c r="W21">
        <v>180</v>
      </c>
      <c r="X21">
        <v>0</v>
      </c>
      <c r="AA21" t="s">
        <v>62</v>
      </c>
      <c r="AB21">
        <v>221</v>
      </c>
      <c r="AC21">
        <v>0</v>
      </c>
      <c r="AH21">
        <v>0</v>
      </c>
    </row>
    <row r="22" spans="1:34" x14ac:dyDescent="0.45">
      <c r="A22" s="290">
        <v>40959</v>
      </c>
      <c r="B22">
        <v>1580</v>
      </c>
      <c r="C22" t="s">
        <v>61</v>
      </c>
      <c r="D22">
        <v>223</v>
      </c>
      <c r="F22">
        <v>1</v>
      </c>
      <c r="H22">
        <v>17.878929410269933</v>
      </c>
      <c r="I22" t="s">
        <v>79</v>
      </c>
      <c r="J22">
        <v>213</v>
      </c>
      <c r="L22">
        <v>3</v>
      </c>
      <c r="M22">
        <v>4.6761032863849764E-2</v>
      </c>
      <c r="N22">
        <v>64.155982369654922</v>
      </c>
      <c r="O22">
        <v>218</v>
      </c>
      <c r="P22">
        <v>4</v>
      </c>
      <c r="T22" s="290">
        <v>40959</v>
      </c>
      <c r="U22">
        <v>1580</v>
      </c>
      <c r="V22" t="s">
        <v>61</v>
      </c>
      <c r="W22">
        <v>223</v>
      </c>
      <c r="X22">
        <v>0</v>
      </c>
      <c r="AA22" t="s">
        <v>79</v>
      </c>
      <c r="AB22">
        <v>213</v>
      </c>
      <c r="AC22">
        <v>0</v>
      </c>
      <c r="AH22">
        <v>0</v>
      </c>
    </row>
    <row r="23" spans="1:34" x14ac:dyDescent="0.45">
      <c r="A23" s="290">
        <v>40960</v>
      </c>
      <c r="B23">
        <v>3130</v>
      </c>
      <c r="C23" t="s">
        <v>80</v>
      </c>
      <c r="D23">
        <v>17</v>
      </c>
      <c r="F23">
        <v>8</v>
      </c>
      <c r="H23">
        <v>143.03143528215946</v>
      </c>
      <c r="I23" t="s">
        <v>81</v>
      </c>
      <c r="J23">
        <v>136</v>
      </c>
      <c r="L23">
        <v>47</v>
      </c>
      <c r="M23">
        <v>5.0249264705882354E-2</v>
      </c>
      <c r="N23">
        <v>935.33706960886173</v>
      </c>
      <c r="O23">
        <v>76.5</v>
      </c>
      <c r="P23">
        <v>55</v>
      </c>
      <c r="T23" s="290">
        <v>40960</v>
      </c>
      <c r="U23">
        <v>3130</v>
      </c>
      <c r="V23" t="s">
        <v>80</v>
      </c>
      <c r="W23">
        <v>17</v>
      </c>
      <c r="X23">
        <v>0</v>
      </c>
      <c r="AA23" t="s">
        <v>81</v>
      </c>
      <c r="AB23">
        <v>136</v>
      </c>
      <c r="AC23">
        <v>0</v>
      </c>
      <c r="AH23">
        <v>0</v>
      </c>
    </row>
    <row r="24" spans="1:34" x14ac:dyDescent="0.45">
      <c r="A24" s="290">
        <v>40961</v>
      </c>
      <c r="B24">
        <v>10000</v>
      </c>
      <c r="C24" t="s">
        <v>81</v>
      </c>
      <c r="D24">
        <v>24</v>
      </c>
      <c r="F24">
        <v>39</v>
      </c>
      <c r="H24">
        <v>697.27824700052736</v>
      </c>
      <c r="I24" t="s">
        <v>81</v>
      </c>
      <c r="J24">
        <v>136</v>
      </c>
      <c r="L24">
        <v>47</v>
      </c>
      <c r="M24">
        <v>5.0249264705882354E-2</v>
      </c>
      <c r="N24">
        <v>935.33706960886173</v>
      </c>
      <c r="O24">
        <v>80</v>
      </c>
      <c r="P24">
        <v>86</v>
      </c>
      <c r="T24" s="290">
        <v>40961</v>
      </c>
      <c r="U24">
        <v>10000</v>
      </c>
      <c r="V24" t="s">
        <v>81</v>
      </c>
      <c r="W24">
        <v>24</v>
      </c>
      <c r="X24">
        <v>0</v>
      </c>
      <c r="AA24" t="s">
        <v>81</v>
      </c>
      <c r="AB24">
        <v>136</v>
      </c>
      <c r="AC24">
        <v>0</v>
      </c>
      <c r="AH24">
        <v>0</v>
      </c>
    </row>
    <row r="25" spans="1:34" x14ac:dyDescent="0.45">
      <c r="A25" s="290">
        <v>40962</v>
      </c>
      <c r="B25">
        <v>5590</v>
      </c>
      <c r="C25" t="s">
        <v>82</v>
      </c>
      <c r="D25">
        <v>30</v>
      </c>
      <c r="F25">
        <v>70</v>
      </c>
      <c r="H25">
        <v>1251.5250587188953</v>
      </c>
      <c r="I25" t="s">
        <v>83</v>
      </c>
      <c r="J25">
        <v>58</v>
      </c>
      <c r="L25">
        <v>91</v>
      </c>
      <c r="M25">
        <v>6.3225862068965522E-2</v>
      </c>
      <c r="N25">
        <v>1439.284448201576</v>
      </c>
      <c r="O25">
        <v>44</v>
      </c>
      <c r="P25">
        <v>161</v>
      </c>
      <c r="T25" s="290">
        <v>40962</v>
      </c>
      <c r="U25">
        <v>5590</v>
      </c>
      <c r="V25" t="s">
        <v>82</v>
      </c>
      <c r="W25">
        <v>30</v>
      </c>
      <c r="X25">
        <v>0</v>
      </c>
      <c r="AA25" t="s">
        <v>83</v>
      </c>
      <c r="AB25">
        <v>58</v>
      </c>
      <c r="AC25">
        <v>0</v>
      </c>
      <c r="AH25">
        <v>0</v>
      </c>
    </row>
    <row r="26" spans="1:34" x14ac:dyDescent="0.45">
      <c r="A26" s="290">
        <v>40963</v>
      </c>
      <c r="B26">
        <v>3460</v>
      </c>
      <c r="C26" t="s">
        <v>84</v>
      </c>
      <c r="D26">
        <v>62</v>
      </c>
      <c r="F26">
        <v>13</v>
      </c>
      <c r="H26">
        <v>232.42608233350913</v>
      </c>
      <c r="I26" t="s">
        <v>85</v>
      </c>
      <c r="J26">
        <v>125</v>
      </c>
      <c r="L26">
        <v>29</v>
      </c>
      <c r="M26">
        <v>5.1098399999999995E-2</v>
      </c>
      <c r="N26">
        <v>567.53244719991233</v>
      </c>
      <c r="O26">
        <v>93.5</v>
      </c>
      <c r="P26">
        <v>42</v>
      </c>
      <c r="T26" s="290">
        <v>40963</v>
      </c>
      <c r="U26">
        <v>3460</v>
      </c>
      <c r="V26" t="s">
        <v>84</v>
      </c>
      <c r="W26">
        <v>62</v>
      </c>
      <c r="X26">
        <v>0</v>
      </c>
      <c r="AA26" t="s">
        <v>85</v>
      </c>
      <c r="AB26">
        <v>125</v>
      </c>
      <c r="AC26">
        <v>0</v>
      </c>
      <c r="AH26">
        <v>0</v>
      </c>
    </row>
    <row r="27" spans="1:34" x14ac:dyDescent="0.45">
      <c r="A27" s="290">
        <v>40964</v>
      </c>
      <c r="B27">
        <v>2980</v>
      </c>
      <c r="C27" t="s">
        <v>86</v>
      </c>
      <c r="D27">
        <v>192</v>
      </c>
      <c r="F27">
        <v>2</v>
      </c>
      <c r="H27">
        <v>35.757858820539866</v>
      </c>
      <c r="I27" t="s">
        <v>87</v>
      </c>
      <c r="J27">
        <v>192</v>
      </c>
      <c r="L27">
        <v>33</v>
      </c>
      <c r="M27">
        <v>4.7434895833333331E-2</v>
      </c>
      <c r="N27">
        <v>695.69036508372221</v>
      </c>
      <c r="O27">
        <v>192</v>
      </c>
      <c r="P27">
        <v>35</v>
      </c>
      <c r="T27" s="290">
        <v>40964</v>
      </c>
      <c r="U27">
        <v>2980</v>
      </c>
      <c r="V27" t="s">
        <v>86</v>
      </c>
      <c r="W27">
        <v>192</v>
      </c>
      <c r="X27">
        <v>0</v>
      </c>
      <c r="AA27" t="s">
        <v>87</v>
      </c>
      <c r="AB27">
        <v>192</v>
      </c>
      <c r="AC27">
        <v>0</v>
      </c>
      <c r="AH27">
        <v>0</v>
      </c>
    </row>
    <row r="28" spans="1:34" x14ac:dyDescent="0.45">
      <c r="A28" s="290">
        <v>40965</v>
      </c>
      <c r="B28">
        <v>2350</v>
      </c>
      <c r="C28" t="s">
        <v>88</v>
      </c>
      <c r="D28">
        <v>135</v>
      </c>
      <c r="F28">
        <v>7</v>
      </c>
      <c r="H28">
        <v>125.15250587188953</v>
      </c>
      <c r="I28" t="s">
        <v>89</v>
      </c>
      <c r="J28">
        <v>118</v>
      </c>
      <c r="L28">
        <v>22</v>
      </c>
      <c r="M28">
        <v>5.1721186440677962E-2</v>
      </c>
      <c r="N28">
        <v>425.35760515148041</v>
      </c>
      <c r="O28">
        <v>126.5</v>
      </c>
      <c r="P28">
        <v>29</v>
      </c>
      <c r="T28" s="290">
        <v>40965</v>
      </c>
      <c r="U28">
        <v>2350</v>
      </c>
      <c r="V28" t="s">
        <v>88</v>
      </c>
      <c r="W28">
        <v>135</v>
      </c>
      <c r="X28">
        <v>0</v>
      </c>
      <c r="AA28" t="s">
        <v>89</v>
      </c>
      <c r="AB28">
        <v>118</v>
      </c>
      <c r="AC28">
        <v>0</v>
      </c>
      <c r="AH28">
        <v>0</v>
      </c>
    </row>
    <row r="29" spans="1:34" x14ac:dyDescent="0.45">
      <c r="A29" s="290">
        <v>40966</v>
      </c>
      <c r="B29">
        <v>2030</v>
      </c>
      <c r="C29" t="s">
        <v>90</v>
      </c>
      <c r="D29">
        <v>134</v>
      </c>
      <c r="F29">
        <v>12</v>
      </c>
      <c r="H29">
        <v>214.5471529232392</v>
      </c>
      <c r="I29" t="s">
        <v>71</v>
      </c>
      <c r="J29">
        <v>163</v>
      </c>
      <c r="L29">
        <v>6</v>
      </c>
      <c r="M29">
        <v>4.8650920245398771E-2</v>
      </c>
      <c r="N29">
        <v>123.32757468379971</v>
      </c>
      <c r="O29">
        <v>148.5</v>
      </c>
      <c r="P29">
        <v>18</v>
      </c>
      <c r="T29" s="290">
        <v>40966</v>
      </c>
      <c r="U29">
        <v>2030</v>
      </c>
      <c r="V29" t="s">
        <v>90</v>
      </c>
      <c r="W29">
        <v>134</v>
      </c>
      <c r="X29">
        <v>0</v>
      </c>
      <c r="AA29" t="s">
        <v>71</v>
      </c>
      <c r="AB29">
        <v>163</v>
      </c>
      <c r="AC29">
        <v>0</v>
      </c>
      <c r="AH29">
        <v>0</v>
      </c>
    </row>
    <row r="30" spans="1:34" x14ac:dyDescent="0.45">
      <c r="A30" s="290">
        <v>40967</v>
      </c>
      <c r="B30">
        <v>1820</v>
      </c>
      <c r="C30" t="s">
        <v>88</v>
      </c>
      <c r="D30">
        <v>136</v>
      </c>
      <c r="F30">
        <v>4</v>
      </c>
      <c r="H30">
        <v>71.515717641079732</v>
      </c>
      <c r="I30" t="s">
        <v>91</v>
      </c>
      <c r="J30">
        <v>181</v>
      </c>
      <c r="L30">
        <v>3</v>
      </c>
      <c r="M30">
        <v>4.7850276243093917E-2</v>
      </c>
      <c r="N30">
        <v>62.695562816797334</v>
      </c>
      <c r="O30">
        <v>158.5</v>
      </c>
      <c r="P30">
        <v>7</v>
      </c>
      <c r="T30" s="290">
        <v>40967</v>
      </c>
      <c r="U30">
        <v>1820</v>
      </c>
      <c r="V30" t="s">
        <v>88</v>
      </c>
      <c r="W30">
        <v>136</v>
      </c>
      <c r="X30">
        <v>0</v>
      </c>
      <c r="AA30" t="s">
        <v>91</v>
      </c>
      <c r="AB30">
        <v>181</v>
      </c>
      <c r="AC30">
        <v>0</v>
      </c>
      <c r="AH30">
        <v>0</v>
      </c>
    </row>
    <row r="31" spans="1:34" x14ac:dyDescent="0.45">
      <c r="A31" s="290">
        <v>40968</v>
      </c>
      <c r="B31">
        <v>1690</v>
      </c>
      <c r="C31" t="s">
        <v>73</v>
      </c>
      <c r="D31">
        <v>165</v>
      </c>
      <c r="F31">
        <v>1</v>
      </c>
      <c r="H31">
        <v>17.878929410269933</v>
      </c>
      <c r="I31" t="s">
        <v>92</v>
      </c>
      <c r="J31">
        <v>213</v>
      </c>
      <c r="L31">
        <v>6</v>
      </c>
      <c r="M31">
        <v>4.6761032863849764E-2</v>
      </c>
      <c r="N31">
        <v>128.31196473930984</v>
      </c>
      <c r="O31">
        <v>189</v>
      </c>
      <c r="P31">
        <v>7</v>
      </c>
      <c r="T31" s="290">
        <v>40968</v>
      </c>
      <c r="U31">
        <v>1690</v>
      </c>
      <c r="V31" t="s">
        <v>73</v>
      </c>
      <c r="W31">
        <v>165</v>
      </c>
      <c r="X31">
        <v>0</v>
      </c>
      <c r="AA31" t="s">
        <v>92</v>
      </c>
      <c r="AB31">
        <v>213</v>
      </c>
      <c r="AC31">
        <v>0</v>
      </c>
      <c r="AH31">
        <v>0</v>
      </c>
    </row>
    <row r="32" spans="1:34" x14ac:dyDescent="0.45">
      <c r="A32" s="290">
        <v>40969</v>
      </c>
      <c r="B32">
        <v>1590</v>
      </c>
      <c r="C32" t="s">
        <v>93</v>
      </c>
      <c r="D32">
        <v>210</v>
      </c>
      <c r="F32">
        <v>6</v>
      </c>
      <c r="H32">
        <v>107.2735764616196</v>
      </c>
      <c r="I32" t="s">
        <v>74</v>
      </c>
      <c r="J32">
        <v>212</v>
      </c>
      <c r="L32">
        <v>6</v>
      </c>
      <c r="M32">
        <v>4.679009433962264E-2</v>
      </c>
      <c r="N32">
        <v>128.23226977166189</v>
      </c>
      <c r="O32">
        <v>211</v>
      </c>
      <c r="P32">
        <v>12</v>
      </c>
      <c r="T32" s="290">
        <v>40969</v>
      </c>
      <c r="U32">
        <v>1590</v>
      </c>
      <c r="V32" t="s">
        <v>93</v>
      </c>
      <c r="W32">
        <v>210</v>
      </c>
      <c r="X32">
        <v>0</v>
      </c>
      <c r="AA32" t="s">
        <v>74</v>
      </c>
      <c r="AB32">
        <v>212</v>
      </c>
      <c r="AC32">
        <v>0</v>
      </c>
      <c r="AH32">
        <v>0</v>
      </c>
    </row>
    <row r="33" spans="1:34" x14ac:dyDescent="0.45">
      <c r="A33" s="290">
        <v>40970</v>
      </c>
      <c r="B33">
        <v>1480</v>
      </c>
      <c r="C33" t="s">
        <v>94</v>
      </c>
      <c r="D33">
        <v>192</v>
      </c>
      <c r="F33">
        <v>1</v>
      </c>
      <c r="H33">
        <v>17.878929410269933</v>
      </c>
      <c r="I33" t="s">
        <v>95</v>
      </c>
      <c r="J33">
        <v>174</v>
      </c>
      <c r="L33">
        <v>4</v>
      </c>
      <c r="M33">
        <v>4.8141954022988501E-2</v>
      </c>
      <c r="N33">
        <v>83.087612066804354</v>
      </c>
      <c r="O33">
        <v>183</v>
      </c>
      <c r="P33">
        <v>5</v>
      </c>
      <c r="T33" s="290">
        <v>40970</v>
      </c>
      <c r="U33">
        <v>1480</v>
      </c>
      <c r="V33" t="s">
        <v>94</v>
      </c>
      <c r="W33">
        <v>192</v>
      </c>
      <c r="X33">
        <v>0</v>
      </c>
      <c r="AA33" t="s">
        <v>95</v>
      </c>
      <c r="AB33">
        <v>174</v>
      </c>
      <c r="AC33">
        <v>0</v>
      </c>
      <c r="AH33">
        <v>0</v>
      </c>
    </row>
    <row r="34" spans="1:34" x14ac:dyDescent="0.45">
      <c r="A34" s="290">
        <v>40971</v>
      </c>
      <c r="B34">
        <v>1680</v>
      </c>
      <c r="C34" t="s">
        <v>96</v>
      </c>
      <c r="D34">
        <v>174</v>
      </c>
      <c r="F34">
        <v>2</v>
      </c>
      <c r="H34">
        <v>35.757858820539866</v>
      </c>
      <c r="I34" t="s">
        <v>71</v>
      </c>
      <c r="J34">
        <v>174</v>
      </c>
      <c r="L34">
        <v>1</v>
      </c>
      <c r="M34">
        <v>4.8141954022988501E-2</v>
      </c>
      <c r="N34">
        <v>20.771903016701089</v>
      </c>
      <c r="O34">
        <v>174</v>
      </c>
      <c r="P34">
        <v>3</v>
      </c>
      <c r="T34" s="290">
        <v>40971</v>
      </c>
      <c r="U34">
        <v>1680</v>
      </c>
      <c r="V34" t="s">
        <v>96</v>
      </c>
      <c r="W34">
        <v>174</v>
      </c>
      <c r="X34">
        <v>0</v>
      </c>
      <c r="AA34" t="s">
        <v>71</v>
      </c>
      <c r="AB34">
        <v>174</v>
      </c>
      <c r="AC34">
        <v>0</v>
      </c>
      <c r="AH34">
        <v>0</v>
      </c>
    </row>
    <row r="35" spans="1:34" x14ac:dyDescent="0.45">
      <c r="A35" s="290">
        <v>40972</v>
      </c>
      <c r="B35">
        <v>1740</v>
      </c>
      <c r="C35" t="s">
        <v>97</v>
      </c>
      <c r="D35">
        <v>186</v>
      </c>
      <c r="F35">
        <v>10</v>
      </c>
      <c r="H35">
        <v>178.78929410269933</v>
      </c>
      <c r="I35" t="s">
        <v>83</v>
      </c>
      <c r="J35">
        <v>224</v>
      </c>
      <c r="L35">
        <v>3</v>
      </c>
      <c r="M35">
        <v>4.6458482142857138E-2</v>
      </c>
      <c r="N35">
        <v>64.57378419671943</v>
      </c>
      <c r="O35">
        <v>205</v>
      </c>
      <c r="P35">
        <v>13</v>
      </c>
      <c r="T35" s="290">
        <v>40972</v>
      </c>
      <c r="U35">
        <v>1740</v>
      </c>
      <c r="V35" t="s">
        <v>97</v>
      </c>
      <c r="W35">
        <v>186</v>
      </c>
      <c r="X35">
        <v>0</v>
      </c>
      <c r="AA35" t="s">
        <v>83</v>
      </c>
      <c r="AB35">
        <v>224</v>
      </c>
      <c r="AC35">
        <v>0</v>
      </c>
      <c r="AH35">
        <v>0</v>
      </c>
    </row>
    <row r="36" spans="1:34" x14ac:dyDescent="0.45">
      <c r="A36" s="290">
        <v>40973</v>
      </c>
      <c r="B36">
        <v>1740</v>
      </c>
      <c r="C36" t="s">
        <v>98</v>
      </c>
      <c r="D36">
        <v>193</v>
      </c>
      <c r="F36">
        <v>3</v>
      </c>
      <c r="H36">
        <v>53.636788230809799</v>
      </c>
      <c r="I36" t="s">
        <v>89</v>
      </c>
      <c r="J36">
        <v>209</v>
      </c>
      <c r="L36">
        <v>4</v>
      </c>
      <c r="M36">
        <v>4.6878947368421048E-2</v>
      </c>
      <c r="N36">
        <v>85.326147973503993</v>
      </c>
      <c r="O36">
        <v>201</v>
      </c>
      <c r="P36">
        <v>7</v>
      </c>
      <c r="T36" s="290">
        <v>40973</v>
      </c>
      <c r="U36">
        <v>1740</v>
      </c>
      <c r="V36" t="s">
        <v>98</v>
      </c>
      <c r="W36">
        <v>193</v>
      </c>
      <c r="X36">
        <v>0</v>
      </c>
      <c r="AA36" t="s">
        <v>89</v>
      </c>
      <c r="AB36">
        <v>209</v>
      </c>
      <c r="AC36">
        <v>0</v>
      </c>
      <c r="AH36">
        <v>0</v>
      </c>
    </row>
    <row r="37" spans="1:34" x14ac:dyDescent="0.45">
      <c r="A37" s="290">
        <v>40974</v>
      </c>
      <c r="B37">
        <v>1680</v>
      </c>
      <c r="C37" t="s">
        <v>99</v>
      </c>
      <c r="D37">
        <v>206</v>
      </c>
      <c r="F37">
        <v>8</v>
      </c>
      <c r="H37">
        <v>143.03143528215946</v>
      </c>
      <c r="I37" t="s">
        <v>87</v>
      </c>
      <c r="J37">
        <v>211</v>
      </c>
      <c r="L37">
        <v>20</v>
      </c>
      <c r="M37">
        <v>4.6819431279620849E-2</v>
      </c>
      <c r="N37">
        <v>427.17306582716702</v>
      </c>
      <c r="O37">
        <v>208.5</v>
      </c>
      <c r="P37">
        <v>28</v>
      </c>
      <c r="T37" s="290">
        <v>40974</v>
      </c>
      <c r="U37">
        <v>1680</v>
      </c>
      <c r="V37" t="s">
        <v>99</v>
      </c>
      <c r="W37">
        <v>206</v>
      </c>
      <c r="X37">
        <v>0</v>
      </c>
      <c r="AA37" t="s">
        <v>87</v>
      </c>
      <c r="AB37">
        <v>211</v>
      </c>
      <c r="AC37">
        <v>0</v>
      </c>
      <c r="AH37">
        <v>0</v>
      </c>
    </row>
    <row r="38" spans="1:34" x14ac:dyDescent="0.45">
      <c r="A38" s="290">
        <v>40975</v>
      </c>
      <c r="B38">
        <v>1510</v>
      </c>
      <c r="C38" t="s">
        <v>100</v>
      </c>
      <c r="D38">
        <v>216</v>
      </c>
      <c r="F38">
        <v>1</v>
      </c>
      <c r="H38">
        <v>17.878929410269933</v>
      </c>
      <c r="I38" t="s">
        <v>101</v>
      </c>
      <c r="J38">
        <v>206</v>
      </c>
      <c r="L38">
        <v>12</v>
      </c>
      <c r="M38">
        <v>4.6970388349514558E-2</v>
      </c>
      <c r="N38">
        <v>255.48011037732928</v>
      </c>
      <c r="O38">
        <v>211</v>
      </c>
      <c r="P38">
        <v>13</v>
      </c>
      <c r="T38" s="290">
        <v>40975</v>
      </c>
      <c r="U38">
        <v>1510</v>
      </c>
      <c r="V38" t="s">
        <v>100</v>
      </c>
      <c r="W38">
        <v>216</v>
      </c>
      <c r="X38">
        <v>0</v>
      </c>
      <c r="AA38" t="s">
        <v>101</v>
      </c>
      <c r="AB38">
        <v>206</v>
      </c>
      <c r="AC38">
        <v>0</v>
      </c>
      <c r="AH38">
        <v>0</v>
      </c>
    </row>
    <row r="39" spans="1:34" x14ac:dyDescent="0.45">
      <c r="A39" s="290">
        <v>40976</v>
      </c>
      <c r="B39">
        <v>1420</v>
      </c>
      <c r="C39" t="s">
        <v>102</v>
      </c>
      <c r="D39">
        <v>199</v>
      </c>
      <c r="F39">
        <v>1</v>
      </c>
      <c r="H39">
        <v>17.878929410269933</v>
      </c>
      <c r="I39" t="s">
        <v>72</v>
      </c>
      <c r="J39">
        <v>205</v>
      </c>
      <c r="L39">
        <v>16</v>
      </c>
      <c r="M39">
        <v>4.700146341463414E-2</v>
      </c>
      <c r="N39">
        <v>340.41493259161626</v>
      </c>
      <c r="O39">
        <v>202</v>
      </c>
      <c r="P39">
        <v>17</v>
      </c>
      <c r="T39" s="290">
        <v>40976</v>
      </c>
      <c r="U39">
        <v>1420</v>
      </c>
      <c r="V39" t="s">
        <v>102</v>
      </c>
      <c r="W39">
        <v>199</v>
      </c>
      <c r="X39">
        <v>0</v>
      </c>
      <c r="AA39" t="s">
        <v>72</v>
      </c>
      <c r="AB39">
        <v>205</v>
      </c>
      <c r="AC39">
        <v>0</v>
      </c>
      <c r="AH39">
        <v>0</v>
      </c>
    </row>
    <row r="40" spans="1:34" x14ac:dyDescent="0.45">
      <c r="A40" s="290">
        <v>40977</v>
      </c>
      <c r="B40">
        <v>1390</v>
      </c>
      <c r="C40" t="s">
        <v>73</v>
      </c>
      <c r="D40">
        <v>205</v>
      </c>
      <c r="F40">
        <v>1</v>
      </c>
      <c r="H40">
        <v>17.878929410269933</v>
      </c>
      <c r="I40" t="s">
        <v>71</v>
      </c>
      <c r="J40">
        <v>213</v>
      </c>
      <c r="L40">
        <v>0</v>
      </c>
      <c r="M40">
        <v>4.6761032863849764E-2</v>
      </c>
      <c r="N40">
        <v>0</v>
      </c>
      <c r="O40">
        <v>209</v>
      </c>
      <c r="P40">
        <v>1</v>
      </c>
      <c r="T40" s="290">
        <v>40977</v>
      </c>
      <c r="U40">
        <v>1390</v>
      </c>
      <c r="V40" t="s">
        <v>73</v>
      </c>
      <c r="W40">
        <v>205</v>
      </c>
      <c r="X40">
        <v>0</v>
      </c>
      <c r="AA40" t="s">
        <v>71</v>
      </c>
      <c r="AB40">
        <v>213</v>
      </c>
      <c r="AC40">
        <v>0</v>
      </c>
      <c r="AH40">
        <v>0</v>
      </c>
    </row>
    <row r="41" spans="1:34" x14ac:dyDescent="0.45">
      <c r="A41" s="290">
        <v>40978</v>
      </c>
      <c r="B41">
        <v>1410</v>
      </c>
      <c r="C41" t="s">
        <v>103</v>
      </c>
      <c r="D41">
        <v>160</v>
      </c>
      <c r="F41">
        <v>0</v>
      </c>
      <c r="H41">
        <v>0</v>
      </c>
      <c r="I41" t="s">
        <v>104</v>
      </c>
      <c r="J41">
        <v>203</v>
      </c>
      <c r="L41">
        <v>3</v>
      </c>
      <c r="M41">
        <v>4.7064532019704432E-2</v>
      </c>
      <c r="N41">
        <v>63.742267717524413</v>
      </c>
      <c r="O41">
        <v>181.5</v>
      </c>
      <c r="P41">
        <v>3</v>
      </c>
      <c r="T41" s="290">
        <v>40978</v>
      </c>
      <c r="U41">
        <v>1410</v>
      </c>
      <c r="V41" t="s">
        <v>103</v>
      </c>
      <c r="W41">
        <v>160</v>
      </c>
      <c r="X41">
        <v>0</v>
      </c>
      <c r="AA41" t="s">
        <v>104</v>
      </c>
      <c r="AB41">
        <v>203</v>
      </c>
      <c r="AC41">
        <v>0</v>
      </c>
      <c r="AH41">
        <v>0</v>
      </c>
    </row>
    <row r="42" spans="1:34" x14ac:dyDescent="0.45">
      <c r="A42" s="290">
        <v>40979</v>
      </c>
      <c r="B42">
        <v>1670</v>
      </c>
      <c r="C42" t="s">
        <v>105</v>
      </c>
      <c r="D42">
        <v>163</v>
      </c>
      <c r="F42">
        <v>2</v>
      </c>
      <c r="H42">
        <v>35.757858820539866</v>
      </c>
      <c r="I42" t="s">
        <v>106</v>
      </c>
      <c r="J42">
        <v>215</v>
      </c>
      <c r="L42">
        <v>29</v>
      </c>
      <c r="M42">
        <v>4.6703720930232555E-2</v>
      </c>
      <c r="N42">
        <v>620.93553623534808</v>
      </c>
      <c r="O42">
        <v>189</v>
      </c>
      <c r="P42">
        <v>31</v>
      </c>
      <c r="T42" s="290">
        <v>40979</v>
      </c>
      <c r="U42">
        <v>1670</v>
      </c>
      <c r="V42" t="s">
        <v>105</v>
      </c>
      <c r="W42">
        <v>163</v>
      </c>
      <c r="X42">
        <v>0</v>
      </c>
      <c r="AA42" t="s">
        <v>106</v>
      </c>
      <c r="AB42">
        <v>215</v>
      </c>
      <c r="AC42">
        <v>0</v>
      </c>
      <c r="AH42">
        <v>0</v>
      </c>
    </row>
    <row r="43" spans="1:34" x14ac:dyDescent="0.45">
      <c r="A43" s="290">
        <v>40980</v>
      </c>
      <c r="B43">
        <v>1650</v>
      </c>
      <c r="C43" t="s">
        <v>107</v>
      </c>
      <c r="D43">
        <v>174</v>
      </c>
      <c r="F43">
        <v>2</v>
      </c>
      <c r="H43">
        <v>35.757858820539866</v>
      </c>
      <c r="I43" t="s">
        <v>108</v>
      </c>
      <c r="J43">
        <v>96</v>
      </c>
      <c r="L43">
        <v>11</v>
      </c>
      <c r="M43">
        <v>5.4269791666666664E-2</v>
      </c>
      <c r="N43">
        <v>202.69103053801416</v>
      </c>
      <c r="O43">
        <v>135</v>
      </c>
      <c r="P43">
        <v>13</v>
      </c>
      <c r="T43" s="290">
        <v>40980</v>
      </c>
      <c r="U43">
        <v>1650</v>
      </c>
      <c r="V43" t="s">
        <v>107</v>
      </c>
      <c r="W43">
        <v>174</v>
      </c>
      <c r="X43">
        <v>0</v>
      </c>
      <c r="AA43" t="s">
        <v>108</v>
      </c>
      <c r="AB43">
        <v>96</v>
      </c>
      <c r="AC43">
        <v>0</v>
      </c>
      <c r="AH43">
        <v>0</v>
      </c>
    </row>
    <row r="44" spans="1:34" x14ac:dyDescent="0.45">
      <c r="A44" s="290">
        <v>40981</v>
      </c>
      <c r="B44">
        <v>1970</v>
      </c>
      <c r="C44" t="s">
        <v>109</v>
      </c>
      <c r="D44">
        <v>144</v>
      </c>
      <c r="F44">
        <v>9</v>
      </c>
      <c r="H44">
        <v>160.9103646924294</v>
      </c>
      <c r="I44" t="s">
        <v>91</v>
      </c>
      <c r="J44">
        <v>182</v>
      </c>
      <c r="L44">
        <v>19</v>
      </c>
      <c r="M44">
        <v>4.7810439560439559E-2</v>
      </c>
      <c r="N44">
        <v>397.40274665287598</v>
      </c>
      <c r="O44">
        <v>163</v>
      </c>
      <c r="P44">
        <v>28</v>
      </c>
      <c r="T44" s="290">
        <v>40981</v>
      </c>
      <c r="U44">
        <v>1970</v>
      </c>
      <c r="V44" t="s">
        <v>109</v>
      </c>
      <c r="W44">
        <v>144</v>
      </c>
      <c r="X44">
        <v>0</v>
      </c>
      <c r="AA44" t="s">
        <v>91</v>
      </c>
      <c r="AB44">
        <v>182</v>
      </c>
      <c r="AC44">
        <v>0</v>
      </c>
      <c r="AH44">
        <v>0</v>
      </c>
    </row>
    <row r="45" spans="1:34" x14ac:dyDescent="0.45">
      <c r="A45" s="290">
        <v>40982</v>
      </c>
      <c r="B45">
        <v>1750</v>
      </c>
      <c r="C45" t="s">
        <v>110</v>
      </c>
      <c r="D45">
        <v>184</v>
      </c>
      <c r="F45">
        <v>2</v>
      </c>
      <c r="H45">
        <v>35.757858820539866</v>
      </c>
      <c r="I45" t="s">
        <v>111</v>
      </c>
      <c r="J45">
        <v>120</v>
      </c>
      <c r="L45">
        <v>8</v>
      </c>
      <c r="M45">
        <v>5.1535833333333329E-2</v>
      </c>
      <c r="N45">
        <v>155.2317966463464</v>
      </c>
      <c r="O45">
        <v>152</v>
      </c>
      <c r="P45">
        <v>10</v>
      </c>
      <c r="T45" s="290">
        <v>40982</v>
      </c>
      <c r="U45">
        <v>1750</v>
      </c>
      <c r="V45" t="s">
        <v>110</v>
      </c>
      <c r="W45">
        <v>184</v>
      </c>
      <c r="X45">
        <v>0</v>
      </c>
      <c r="AA45" t="s">
        <v>111</v>
      </c>
      <c r="AB45">
        <v>120</v>
      </c>
      <c r="AC45">
        <v>0</v>
      </c>
      <c r="AH45">
        <v>0</v>
      </c>
    </row>
    <row r="46" spans="1:34" x14ac:dyDescent="0.45">
      <c r="A46" s="290">
        <v>40983</v>
      </c>
      <c r="B46">
        <v>2670</v>
      </c>
      <c r="C46" t="s">
        <v>112</v>
      </c>
      <c r="D46">
        <v>29</v>
      </c>
      <c r="F46">
        <v>10</v>
      </c>
      <c r="H46">
        <v>178.78929410269933</v>
      </c>
      <c r="I46" t="s">
        <v>113</v>
      </c>
      <c r="J46">
        <v>29</v>
      </c>
      <c r="L46">
        <v>84</v>
      </c>
      <c r="M46">
        <v>8.5851724137931032E-2</v>
      </c>
      <c r="N46">
        <v>978.43113628147978</v>
      </c>
      <c r="O46">
        <v>29</v>
      </c>
      <c r="P46">
        <v>94</v>
      </c>
      <c r="T46" s="290">
        <v>40983</v>
      </c>
      <c r="U46">
        <v>2670</v>
      </c>
      <c r="V46" t="s">
        <v>112</v>
      </c>
      <c r="W46">
        <v>29</v>
      </c>
      <c r="X46">
        <v>0</v>
      </c>
      <c r="AA46" t="s">
        <v>113</v>
      </c>
      <c r="AB46">
        <v>29</v>
      </c>
      <c r="AC46">
        <v>0</v>
      </c>
      <c r="AH46">
        <v>0</v>
      </c>
    </row>
    <row r="47" spans="1:34" x14ac:dyDescent="0.45">
      <c r="A47" s="290">
        <v>40984</v>
      </c>
      <c r="B47">
        <v>3970</v>
      </c>
      <c r="C47" t="s">
        <v>114</v>
      </c>
      <c r="D47">
        <v>52</v>
      </c>
      <c r="F47">
        <v>23</v>
      </c>
      <c r="H47">
        <v>411.21537643620849</v>
      </c>
      <c r="I47" t="s">
        <v>115</v>
      </c>
      <c r="J47">
        <v>85</v>
      </c>
      <c r="L47">
        <v>31</v>
      </c>
      <c r="M47">
        <v>5.6038823529411766E-2</v>
      </c>
      <c r="N47">
        <v>553.18791594062941</v>
      </c>
      <c r="O47">
        <v>68.5</v>
      </c>
      <c r="P47">
        <v>54</v>
      </c>
      <c r="T47" s="290">
        <v>40984</v>
      </c>
      <c r="U47">
        <v>3970</v>
      </c>
      <c r="V47" t="s">
        <v>114</v>
      </c>
      <c r="W47">
        <v>52</v>
      </c>
      <c r="X47">
        <v>0</v>
      </c>
      <c r="AA47" t="s">
        <v>115</v>
      </c>
      <c r="AB47">
        <v>85</v>
      </c>
      <c r="AC47">
        <v>0</v>
      </c>
      <c r="AH47">
        <v>0</v>
      </c>
    </row>
    <row r="48" spans="1:34" x14ac:dyDescent="0.45">
      <c r="A48" s="290">
        <v>40985</v>
      </c>
      <c r="B48">
        <v>3090</v>
      </c>
      <c r="C48" t="s">
        <v>116</v>
      </c>
      <c r="D48">
        <v>85</v>
      </c>
      <c r="F48">
        <v>32</v>
      </c>
      <c r="H48">
        <v>572.12574112863786</v>
      </c>
      <c r="I48" t="s">
        <v>117</v>
      </c>
      <c r="J48">
        <v>121</v>
      </c>
      <c r="L48">
        <v>21</v>
      </c>
      <c r="M48">
        <v>5.1445454545454544E-2</v>
      </c>
      <c r="N48">
        <v>408.19932850326916</v>
      </c>
      <c r="O48">
        <v>103</v>
      </c>
      <c r="P48">
        <v>53</v>
      </c>
      <c r="T48" s="290">
        <v>40985</v>
      </c>
      <c r="U48">
        <v>3090</v>
      </c>
      <c r="V48" t="s">
        <v>116</v>
      </c>
      <c r="W48">
        <v>85</v>
      </c>
      <c r="X48">
        <v>0</v>
      </c>
      <c r="AA48" t="s">
        <v>117</v>
      </c>
      <c r="AB48">
        <v>121</v>
      </c>
      <c r="AC48">
        <v>0</v>
      </c>
      <c r="AH48">
        <v>0</v>
      </c>
    </row>
    <row r="49" spans="1:34" x14ac:dyDescent="0.45">
      <c r="A49" s="290">
        <v>40986</v>
      </c>
      <c r="B49">
        <v>2610</v>
      </c>
      <c r="C49" t="s">
        <v>112</v>
      </c>
      <c r="D49">
        <v>136</v>
      </c>
      <c r="F49">
        <v>17</v>
      </c>
      <c r="H49">
        <v>303.94179997458889</v>
      </c>
      <c r="I49" t="s">
        <v>118</v>
      </c>
      <c r="J49">
        <v>148</v>
      </c>
      <c r="L49">
        <v>8</v>
      </c>
      <c r="M49">
        <v>4.9466891891891893E-2</v>
      </c>
      <c r="N49">
        <v>161.72433104314925</v>
      </c>
      <c r="O49">
        <v>142</v>
      </c>
      <c r="P49">
        <v>25</v>
      </c>
      <c r="T49" s="290">
        <v>40986</v>
      </c>
      <c r="U49">
        <v>2610</v>
      </c>
      <c r="V49" t="s">
        <v>112</v>
      </c>
      <c r="W49">
        <v>136</v>
      </c>
      <c r="X49">
        <v>0</v>
      </c>
      <c r="AA49" t="s">
        <v>118</v>
      </c>
      <c r="AB49">
        <v>148</v>
      </c>
      <c r="AC49">
        <v>0</v>
      </c>
      <c r="AH49">
        <v>0</v>
      </c>
    </row>
    <row r="50" spans="1:34" x14ac:dyDescent="0.45">
      <c r="A50" s="290">
        <v>40987</v>
      </c>
      <c r="B50">
        <v>2170</v>
      </c>
      <c r="C50" t="s">
        <v>119</v>
      </c>
      <c r="D50">
        <v>166</v>
      </c>
      <c r="F50">
        <v>2</v>
      </c>
      <c r="H50">
        <v>35.757858820539866</v>
      </c>
      <c r="I50" t="s">
        <v>120</v>
      </c>
      <c r="J50">
        <v>183</v>
      </c>
      <c r="L50">
        <v>1</v>
      </c>
      <c r="M50">
        <v>4.7771038251366117E-2</v>
      </c>
      <c r="N50">
        <v>20.933185390238044</v>
      </c>
      <c r="O50">
        <v>174.5</v>
      </c>
      <c r="P50">
        <v>3</v>
      </c>
      <c r="T50" s="290">
        <v>40987</v>
      </c>
      <c r="U50">
        <v>2170</v>
      </c>
      <c r="V50" t="s">
        <v>119</v>
      </c>
      <c r="W50">
        <v>166</v>
      </c>
      <c r="X50">
        <v>0</v>
      </c>
      <c r="AA50" t="s">
        <v>120</v>
      </c>
      <c r="AB50">
        <v>183</v>
      </c>
      <c r="AC50">
        <v>0</v>
      </c>
      <c r="AH50">
        <v>0</v>
      </c>
    </row>
    <row r="51" spans="1:34" x14ac:dyDescent="0.45">
      <c r="A51" s="290">
        <v>40988</v>
      </c>
      <c r="B51">
        <v>2020</v>
      </c>
      <c r="C51" t="s">
        <v>121</v>
      </c>
      <c r="D51">
        <v>160</v>
      </c>
      <c r="F51">
        <v>4</v>
      </c>
      <c r="H51">
        <v>71.515717641079732</v>
      </c>
      <c r="I51" t="s">
        <v>122</v>
      </c>
      <c r="J51">
        <v>190</v>
      </c>
      <c r="L51">
        <v>6</v>
      </c>
      <c r="M51">
        <v>4.7506842105263153E-2</v>
      </c>
      <c r="N51">
        <v>126.29759702203562</v>
      </c>
      <c r="O51">
        <v>175</v>
      </c>
      <c r="P51">
        <v>10</v>
      </c>
      <c r="T51" s="290">
        <v>40988</v>
      </c>
      <c r="U51">
        <v>2020</v>
      </c>
      <c r="V51" t="s">
        <v>121</v>
      </c>
      <c r="W51">
        <v>160</v>
      </c>
      <c r="X51">
        <v>0</v>
      </c>
      <c r="AA51" t="s">
        <v>122</v>
      </c>
      <c r="AB51">
        <v>190</v>
      </c>
      <c r="AC51">
        <v>0</v>
      </c>
      <c r="AH51">
        <v>0</v>
      </c>
    </row>
    <row r="52" spans="1:34" x14ac:dyDescent="0.45">
      <c r="A52" s="290">
        <v>40989</v>
      </c>
      <c r="B52">
        <v>1930</v>
      </c>
      <c r="C52" t="s">
        <v>123</v>
      </c>
      <c r="D52">
        <v>209</v>
      </c>
      <c r="F52">
        <v>3</v>
      </c>
      <c r="H52">
        <v>53.636788230809799</v>
      </c>
      <c r="I52" t="s">
        <v>124</v>
      </c>
      <c r="J52">
        <v>188</v>
      </c>
      <c r="L52">
        <v>8</v>
      </c>
      <c r="M52">
        <v>4.7580319148936165E-2</v>
      </c>
      <c r="N52">
        <v>168.13674525717994</v>
      </c>
      <c r="O52">
        <v>198.5</v>
      </c>
      <c r="P52">
        <v>11</v>
      </c>
      <c r="T52" s="290">
        <v>40989</v>
      </c>
      <c r="U52">
        <v>1930</v>
      </c>
      <c r="V52" t="s">
        <v>123</v>
      </c>
      <c r="W52">
        <v>209</v>
      </c>
      <c r="X52">
        <v>0</v>
      </c>
      <c r="AA52" t="s">
        <v>124</v>
      </c>
      <c r="AB52">
        <v>188</v>
      </c>
      <c r="AC52">
        <v>0</v>
      </c>
      <c r="AH52">
        <v>0</v>
      </c>
    </row>
    <row r="53" spans="1:34" x14ac:dyDescent="0.45">
      <c r="A53" s="290">
        <v>40990</v>
      </c>
      <c r="B53">
        <v>1850</v>
      </c>
      <c r="C53" t="s">
        <v>125</v>
      </c>
      <c r="D53">
        <v>205</v>
      </c>
      <c r="F53">
        <v>6</v>
      </c>
      <c r="H53">
        <v>107.2735764616196</v>
      </c>
      <c r="I53" t="s">
        <v>124</v>
      </c>
      <c r="J53">
        <v>200</v>
      </c>
      <c r="L53">
        <v>25</v>
      </c>
      <c r="M53">
        <v>4.7161499999999995E-2</v>
      </c>
      <c r="N53">
        <v>530.09340245751309</v>
      </c>
      <c r="O53">
        <v>202.5</v>
      </c>
      <c r="P53">
        <v>31</v>
      </c>
      <c r="T53" s="290">
        <v>40990</v>
      </c>
      <c r="U53">
        <v>1850</v>
      </c>
      <c r="V53" t="s">
        <v>125</v>
      </c>
      <c r="W53">
        <v>205</v>
      </c>
      <c r="X53">
        <v>0</v>
      </c>
      <c r="AA53" t="s">
        <v>124</v>
      </c>
      <c r="AB53">
        <v>200</v>
      </c>
      <c r="AC53">
        <v>0</v>
      </c>
      <c r="AH53">
        <v>0</v>
      </c>
    </row>
    <row r="54" spans="1:34" x14ac:dyDescent="0.45">
      <c r="A54" s="290">
        <v>40991</v>
      </c>
      <c r="B54">
        <v>1730</v>
      </c>
      <c r="C54" t="s">
        <v>125</v>
      </c>
      <c r="D54">
        <v>215</v>
      </c>
      <c r="F54">
        <v>3</v>
      </c>
      <c r="H54">
        <v>53.636788230809799</v>
      </c>
      <c r="I54" t="s">
        <v>126</v>
      </c>
      <c r="J54">
        <v>221</v>
      </c>
      <c r="L54">
        <v>7</v>
      </c>
      <c r="M54">
        <v>4.6538009049773753E-2</v>
      </c>
      <c r="N54">
        <v>150.41468560705502</v>
      </c>
      <c r="O54">
        <v>218</v>
      </c>
      <c r="P54">
        <v>10</v>
      </c>
      <c r="T54" s="290">
        <v>40991</v>
      </c>
      <c r="U54">
        <v>1730</v>
      </c>
      <c r="V54" t="s">
        <v>125</v>
      </c>
      <c r="W54">
        <v>215</v>
      </c>
      <c r="X54">
        <v>0</v>
      </c>
      <c r="AA54" t="s">
        <v>126</v>
      </c>
      <c r="AB54">
        <v>221</v>
      </c>
      <c r="AC54">
        <v>0</v>
      </c>
      <c r="AH54">
        <v>0</v>
      </c>
    </row>
    <row r="55" spans="1:34" x14ac:dyDescent="0.45">
      <c r="A55" s="290">
        <v>40992</v>
      </c>
      <c r="B55">
        <v>1600</v>
      </c>
      <c r="C55" t="s">
        <v>127</v>
      </c>
      <c r="D55">
        <v>222</v>
      </c>
      <c r="F55">
        <v>1</v>
      </c>
      <c r="H55">
        <v>17.878929410269933</v>
      </c>
      <c r="I55" t="s">
        <v>128</v>
      </c>
      <c r="J55">
        <v>225</v>
      </c>
      <c r="L55">
        <v>3</v>
      </c>
      <c r="M55">
        <v>4.6432444444444443E-2</v>
      </c>
      <c r="N55">
        <v>64.609994926918915</v>
      </c>
      <c r="O55">
        <v>223.5</v>
      </c>
      <c r="P55">
        <v>4</v>
      </c>
      <c r="T55" s="290">
        <v>40992</v>
      </c>
      <c r="U55">
        <v>1600</v>
      </c>
      <c r="V55" t="s">
        <v>127</v>
      </c>
      <c r="W55">
        <v>222</v>
      </c>
      <c r="X55">
        <v>0</v>
      </c>
      <c r="AA55" t="s">
        <v>128</v>
      </c>
      <c r="AB55">
        <v>225</v>
      </c>
      <c r="AC55">
        <v>0</v>
      </c>
      <c r="AH55">
        <v>0</v>
      </c>
    </row>
    <row r="56" spans="1:34" x14ac:dyDescent="0.45">
      <c r="A56" s="290">
        <v>40993</v>
      </c>
      <c r="B56">
        <v>1550</v>
      </c>
      <c r="C56" t="s">
        <v>129</v>
      </c>
      <c r="D56">
        <v>223</v>
      </c>
      <c r="F56">
        <v>0</v>
      </c>
      <c r="H56">
        <v>0</v>
      </c>
      <c r="I56" t="s">
        <v>130</v>
      </c>
      <c r="J56">
        <v>222</v>
      </c>
      <c r="L56">
        <v>5</v>
      </c>
      <c r="M56">
        <v>4.6511261261261261E-2</v>
      </c>
      <c r="N56">
        <v>107.50084741658999</v>
      </c>
      <c r="O56">
        <v>222.5</v>
      </c>
      <c r="P56">
        <v>5</v>
      </c>
      <c r="T56" s="290">
        <v>40993</v>
      </c>
      <c r="U56">
        <v>1550</v>
      </c>
      <c r="V56" t="s">
        <v>129</v>
      </c>
      <c r="W56">
        <v>223</v>
      </c>
      <c r="X56">
        <v>0</v>
      </c>
      <c r="AA56" t="s">
        <v>130</v>
      </c>
      <c r="AB56">
        <v>222</v>
      </c>
      <c r="AC56">
        <v>0</v>
      </c>
      <c r="AH56">
        <v>0</v>
      </c>
    </row>
    <row r="57" spans="1:34" x14ac:dyDescent="0.45">
      <c r="A57" s="290">
        <v>40994</v>
      </c>
      <c r="B57">
        <v>1540</v>
      </c>
      <c r="C57" t="s">
        <v>125</v>
      </c>
      <c r="D57">
        <v>222</v>
      </c>
      <c r="F57">
        <v>6</v>
      </c>
      <c r="H57">
        <v>107.2735764616196</v>
      </c>
      <c r="I57" t="s">
        <v>131</v>
      </c>
      <c r="J57">
        <v>222</v>
      </c>
      <c r="L57">
        <v>12</v>
      </c>
      <c r="M57">
        <v>4.6511261261261261E-2</v>
      </c>
      <c r="N57">
        <v>258.00203379981599</v>
      </c>
      <c r="O57">
        <v>222</v>
      </c>
      <c r="P57">
        <v>18</v>
      </c>
      <c r="T57" s="290">
        <v>40994</v>
      </c>
      <c r="U57">
        <v>1540</v>
      </c>
      <c r="V57" t="s">
        <v>125</v>
      </c>
      <c r="W57">
        <v>222</v>
      </c>
      <c r="X57">
        <v>0</v>
      </c>
      <c r="AA57" t="s">
        <v>131</v>
      </c>
      <c r="AB57">
        <v>222</v>
      </c>
      <c r="AC57">
        <v>0</v>
      </c>
      <c r="AH57">
        <v>0</v>
      </c>
    </row>
    <row r="58" spans="1:34" x14ac:dyDescent="0.45">
      <c r="A58" s="290">
        <v>40995</v>
      </c>
      <c r="B58">
        <v>1510</v>
      </c>
      <c r="C58" t="s">
        <v>129</v>
      </c>
      <c r="D58">
        <v>220</v>
      </c>
      <c r="F58">
        <v>7</v>
      </c>
      <c r="H58">
        <v>125.15250587188953</v>
      </c>
      <c r="I58" t="s">
        <v>130</v>
      </c>
      <c r="J58">
        <v>220</v>
      </c>
      <c r="L58">
        <v>15</v>
      </c>
      <c r="M58">
        <v>4.6564999999999995E-2</v>
      </c>
      <c r="N58">
        <v>322.13035541715885</v>
      </c>
      <c r="O58">
        <v>220</v>
      </c>
      <c r="P58">
        <v>22</v>
      </c>
      <c r="T58" s="290">
        <v>40995</v>
      </c>
      <c r="U58">
        <v>1510</v>
      </c>
      <c r="V58" t="s">
        <v>129</v>
      </c>
      <c r="W58">
        <v>220</v>
      </c>
      <c r="X58">
        <v>0</v>
      </c>
      <c r="AA58" t="s">
        <v>130</v>
      </c>
      <c r="AB58">
        <v>220</v>
      </c>
      <c r="AC58">
        <v>0</v>
      </c>
      <c r="AH58">
        <v>0</v>
      </c>
    </row>
    <row r="59" spans="1:34" x14ac:dyDescent="0.45">
      <c r="A59" s="290">
        <v>40996</v>
      </c>
      <c r="B59">
        <v>1540</v>
      </c>
      <c r="C59" t="s">
        <v>132</v>
      </c>
      <c r="D59">
        <v>196</v>
      </c>
      <c r="F59">
        <v>1</v>
      </c>
      <c r="H59">
        <v>17.878929410269933</v>
      </c>
      <c r="I59" t="s">
        <v>133</v>
      </c>
      <c r="J59">
        <v>222</v>
      </c>
      <c r="L59">
        <v>0</v>
      </c>
      <c r="M59">
        <v>4.6511261261261261E-2</v>
      </c>
      <c r="N59">
        <v>0</v>
      </c>
      <c r="O59">
        <v>209</v>
      </c>
      <c r="P59">
        <v>1</v>
      </c>
      <c r="T59" s="290">
        <v>40996</v>
      </c>
      <c r="U59">
        <v>1540</v>
      </c>
      <c r="V59" t="s">
        <v>132</v>
      </c>
      <c r="W59">
        <v>196</v>
      </c>
      <c r="X59">
        <v>0</v>
      </c>
      <c r="AA59" t="s">
        <v>133</v>
      </c>
      <c r="AB59">
        <v>222</v>
      </c>
      <c r="AC59">
        <v>0</v>
      </c>
      <c r="AH59">
        <v>0</v>
      </c>
    </row>
    <row r="60" spans="1:34" x14ac:dyDescent="0.45">
      <c r="A60" s="290">
        <v>40997</v>
      </c>
      <c r="B60">
        <v>1670</v>
      </c>
      <c r="C60" t="s">
        <v>134</v>
      </c>
      <c r="D60">
        <v>171</v>
      </c>
      <c r="F60">
        <v>0</v>
      </c>
      <c r="H60">
        <v>0</v>
      </c>
      <c r="I60" t="s">
        <v>135</v>
      </c>
      <c r="J60">
        <v>71</v>
      </c>
      <c r="L60">
        <v>0</v>
      </c>
      <c r="M60">
        <v>5.9083098591549296E-2</v>
      </c>
      <c r="N60">
        <v>0</v>
      </c>
      <c r="O60">
        <v>121</v>
      </c>
      <c r="P60">
        <v>0</v>
      </c>
      <c r="T60" s="290">
        <v>40997</v>
      </c>
      <c r="U60">
        <v>1670</v>
      </c>
      <c r="V60" t="s">
        <v>134</v>
      </c>
      <c r="W60">
        <v>171</v>
      </c>
      <c r="X60">
        <v>0</v>
      </c>
      <c r="AA60" t="s">
        <v>135</v>
      </c>
      <c r="AB60">
        <v>71</v>
      </c>
      <c r="AC60">
        <v>0</v>
      </c>
      <c r="AH60">
        <v>0</v>
      </c>
    </row>
    <row r="61" spans="1:34" x14ac:dyDescent="0.45">
      <c r="A61" s="290">
        <v>40998</v>
      </c>
      <c r="B61">
        <v>2840</v>
      </c>
      <c r="C61" t="s">
        <v>136</v>
      </c>
      <c r="D61">
        <v>65</v>
      </c>
      <c r="F61">
        <v>23</v>
      </c>
      <c r="H61">
        <v>411.21537643620849</v>
      </c>
      <c r="I61" t="s">
        <v>137</v>
      </c>
      <c r="J61">
        <v>122</v>
      </c>
      <c r="L61">
        <v>25</v>
      </c>
      <c r="M61">
        <v>5.1356557377049181E-2</v>
      </c>
      <c r="N61">
        <v>486.79275397015402</v>
      </c>
      <c r="O61">
        <v>93.5</v>
      </c>
      <c r="P61">
        <v>48</v>
      </c>
      <c r="T61" s="290">
        <v>40998</v>
      </c>
      <c r="U61">
        <v>2840</v>
      </c>
      <c r="V61" t="s">
        <v>136</v>
      </c>
      <c r="W61">
        <v>65</v>
      </c>
      <c r="X61">
        <v>0</v>
      </c>
      <c r="AA61" t="s">
        <v>137</v>
      </c>
      <c r="AB61">
        <v>122</v>
      </c>
      <c r="AC61">
        <v>0</v>
      </c>
      <c r="AH61">
        <v>0</v>
      </c>
    </row>
    <row r="62" spans="1:34" x14ac:dyDescent="0.45">
      <c r="A62" s="290">
        <v>40999</v>
      </c>
      <c r="B62">
        <v>2620</v>
      </c>
      <c r="C62" t="s">
        <v>138</v>
      </c>
      <c r="D62">
        <v>152</v>
      </c>
      <c r="F62">
        <v>20</v>
      </c>
      <c r="H62">
        <v>357.57858820539866</v>
      </c>
      <c r="I62" t="s">
        <v>139</v>
      </c>
      <c r="J62">
        <v>150</v>
      </c>
      <c r="L62">
        <v>8</v>
      </c>
      <c r="M62">
        <v>4.9348666666666666E-2</v>
      </c>
      <c r="N62">
        <v>162.11177606959998</v>
      </c>
      <c r="O62">
        <v>151</v>
      </c>
      <c r="P62">
        <v>28</v>
      </c>
      <c r="T62" s="290">
        <v>40999</v>
      </c>
      <c r="U62">
        <v>2620</v>
      </c>
      <c r="V62" t="s">
        <v>138</v>
      </c>
      <c r="W62">
        <v>152</v>
      </c>
      <c r="X62">
        <v>0</v>
      </c>
      <c r="AA62" t="s">
        <v>139</v>
      </c>
      <c r="AB62">
        <v>150</v>
      </c>
      <c r="AC62">
        <v>0</v>
      </c>
      <c r="AH62">
        <v>0</v>
      </c>
    </row>
    <row r="63" spans="1:34" x14ac:dyDescent="0.45">
      <c r="A63" s="290">
        <v>41000</v>
      </c>
      <c r="B63">
        <v>2400</v>
      </c>
      <c r="C63" t="s">
        <v>140</v>
      </c>
      <c r="D63">
        <v>167</v>
      </c>
      <c r="F63">
        <v>7</v>
      </c>
      <c r="H63">
        <v>125.15250587188953</v>
      </c>
      <c r="I63" t="s">
        <v>141</v>
      </c>
      <c r="J63">
        <v>192</v>
      </c>
      <c r="L63">
        <v>11</v>
      </c>
      <c r="M63">
        <v>4.7434895833333331E-2</v>
      </c>
      <c r="N63">
        <v>231.89678836124074</v>
      </c>
      <c r="O63">
        <v>179.5</v>
      </c>
      <c r="P63">
        <v>18</v>
      </c>
      <c r="T63" s="290">
        <v>41000</v>
      </c>
      <c r="U63">
        <v>2400</v>
      </c>
      <c r="V63" t="s">
        <v>140</v>
      </c>
      <c r="W63">
        <v>167</v>
      </c>
      <c r="X63">
        <v>0</v>
      </c>
      <c r="AA63" t="s">
        <v>141</v>
      </c>
      <c r="AB63">
        <v>192</v>
      </c>
      <c r="AC63">
        <v>0</v>
      </c>
      <c r="AH63">
        <v>0</v>
      </c>
    </row>
    <row r="64" spans="1:34" x14ac:dyDescent="0.45">
      <c r="A64" s="290">
        <v>41001</v>
      </c>
      <c r="B64">
        <v>2060</v>
      </c>
      <c r="C64" t="s">
        <v>142</v>
      </c>
      <c r="D64">
        <v>215</v>
      </c>
      <c r="F64">
        <v>5</v>
      </c>
      <c r="H64">
        <v>89.394647051349665</v>
      </c>
      <c r="I64" t="s">
        <v>143</v>
      </c>
      <c r="J64">
        <v>233</v>
      </c>
      <c r="L64">
        <v>0</v>
      </c>
      <c r="M64">
        <v>4.6232188841201713E-2</v>
      </c>
      <c r="N64">
        <v>0</v>
      </c>
      <c r="O64">
        <v>224</v>
      </c>
      <c r="P64">
        <v>5</v>
      </c>
      <c r="T64" s="290">
        <v>41001</v>
      </c>
      <c r="U64">
        <v>2060</v>
      </c>
      <c r="V64" t="s">
        <v>142</v>
      </c>
      <c r="W64">
        <v>215</v>
      </c>
      <c r="X64">
        <v>0</v>
      </c>
      <c r="AA64" t="s">
        <v>143</v>
      </c>
      <c r="AB64">
        <v>233</v>
      </c>
      <c r="AC64">
        <v>0</v>
      </c>
      <c r="AH64">
        <v>0</v>
      </c>
    </row>
    <row r="65" spans="1:34" x14ac:dyDescent="0.45">
      <c r="A65" s="290">
        <v>41002</v>
      </c>
      <c r="B65">
        <v>1920</v>
      </c>
      <c r="C65" t="s">
        <v>144</v>
      </c>
      <c r="D65">
        <v>244</v>
      </c>
      <c r="F65">
        <v>0</v>
      </c>
      <c r="H65">
        <v>0</v>
      </c>
      <c r="I65" t="s">
        <v>145</v>
      </c>
      <c r="J65">
        <v>247</v>
      </c>
      <c r="L65">
        <v>0</v>
      </c>
      <c r="M65">
        <v>4.5912955465587039E-2</v>
      </c>
      <c r="N65">
        <v>0</v>
      </c>
      <c r="O65">
        <v>245.5</v>
      </c>
      <c r="P65">
        <v>0</v>
      </c>
      <c r="T65" s="290">
        <v>41002</v>
      </c>
      <c r="U65">
        <v>1920</v>
      </c>
      <c r="V65" t="s">
        <v>144</v>
      </c>
      <c r="W65">
        <v>244</v>
      </c>
      <c r="X65">
        <v>0</v>
      </c>
      <c r="AA65" t="s">
        <v>145</v>
      </c>
      <c r="AB65">
        <v>247</v>
      </c>
      <c r="AC65">
        <v>0</v>
      </c>
      <c r="AH65">
        <v>0</v>
      </c>
    </row>
    <row r="66" spans="1:34" x14ac:dyDescent="0.45">
      <c r="A66" s="290">
        <v>41003</v>
      </c>
      <c r="B66">
        <v>1840</v>
      </c>
      <c r="C66" t="s">
        <v>146</v>
      </c>
      <c r="D66">
        <v>223</v>
      </c>
      <c r="F66">
        <v>0</v>
      </c>
      <c r="H66">
        <v>0</v>
      </c>
      <c r="I66" t="s">
        <v>147</v>
      </c>
      <c r="J66">
        <v>217</v>
      </c>
      <c r="L66">
        <v>1</v>
      </c>
      <c r="M66">
        <v>4.6647465437788013E-2</v>
      </c>
      <c r="N66">
        <v>21.437391948629294</v>
      </c>
      <c r="O66">
        <v>220</v>
      </c>
      <c r="P66">
        <v>1</v>
      </c>
      <c r="T66" s="290">
        <v>41003</v>
      </c>
      <c r="U66">
        <v>1840</v>
      </c>
      <c r="V66" t="s">
        <v>146</v>
      </c>
      <c r="W66">
        <v>223</v>
      </c>
      <c r="X66">
        <v>0</v>
      </c>
      <c r="AA66" t="s">
        <v>147</v>
      </c>
      <c r="AB66">
        <v>217</v>
      </c>
      <c r="AC66">
        <v>0</v>
      </c>
      <c r="AH66">
        <v>0</v>
      </c>
    </row>
    <row r="67" spans="1:34" x14ac:dyDescent="0.45">
      <c r="A67" s="290">
        <v>41004</v>
      </c>
      <c r="B67">
        <v>1700</v>
      </c>
      <c r="C67" t="s">
        <v>148</v>
      </c>
      <c r="D67">
        <v>219</v>
      </c>
      <c r="F67">
        <v>4</v>
      </c>
      <c r="H67">
        <v>71.515717641079732</v>
      </c>
      <c r="I67" t="s">
        <v>149</v>
      </c>
      <c r="J67">
        <v>217</v>
      </c>
      <c r="L67">
        <v>5</v>
      </c>
      <c r="M67">
        <v>4.6647465437788013E-2</v>
      </c>
      <c r="N67">
        <v>107.18695974314647</v>
      </c>
      <c r="O67">
        <v>218</v>
      </c>
      <c r="P67">
        <v>9</v>
      </c>
      <c r="T67" s="290">
        <v>41004</v>
      </c>
      <c r="U67">
        <v>1700</v>
      </c>
      <c r="V67" t="s">
        <v>148</v>
      </c>
      <c r="W67">
        <v>219</v>
      </c>
      <c r="X67">
        <v>0</v>
      </c>
      <c r="AA67" t="s">
        <v>149</v>
      </c>
      <c r="AB67">
        <v>217</v>
      </c>
      <c r="AC67">
        <v>0</v>
      </c>
      <c r="AH67">
        <v>0</v>
      </c>
    </row>
    <row r="68" spans="1:34" x14ac:dyDescent="0.45">
      <c r="A68" s="290">
        <v>41005</v>
      </c>
      <c r="B68">
        <v>1600</v>
      </c>
      <c r="C68" t="s">
        <v>150</v>
      </c>
      <c r="D68">
        <v>214</v>
      </c>
      <c r="F68">
        <v>1</v>
      </c>
      <c r="H68">
        <v>17.878929410269933</v>
      </c>
      <c r="I68" t="s">
        <v>118</v>
      </c>
      <c r="J68">
        <v>215</v>
      </c>
      <c r="L68">
        <v>5</v>
      </c>
      <c r="M68">
        <v>4.6703720930232555E-2</v>
      </c>
      <c r="N68">
        <v>107.05785107506001</v>
      </c>
      <c r="O68">
        <v>214.5</v>
      </c>
      <c r="P68">
        <v>6</v>
      </c>
      <c r="T68" s="290">
        <v>41005</v>
      </c>
      <c r="U68">
        <v>1600</v>
      </c>
      <c r="V68" t="s">
        <v>150</v>
      </c>
      <c r="W68">
        <v>214</v>
      </c>
      <c r="X68">
        <v>0</v>
      </c>
      <c r="AA68" t="s">
        <v>118</v>
      </c>
      <c r="AB68">
        <v>215</v>
      </c>
      <c r="AC68">
        <v>0</v>
      </c>
      <c r="AH68">
        <v>0</v>
      </c>
    </row>
    <row r="69" spans="1:34" x14ac:dyDescent="0.45">
      <c r="A69" s="290">
        <v>41006</v>
      </c>
      <c r="B69">
        <v>1470</v>
      </c>
      <c r="C69" t="s">
        <v>151</v>
      </c>
      <c r="D69">
        <v>212</v>
      </c>
      <c r="F69">
        <v>4</v>
      </c>
      <c r="H69">
        <v>71.515717641079732</v>
      </c>
      <c r="I69" t="s">
        <v>152</v>
      </c>
      <c r="J69">
        <v>212</v>
      </c>
      <c r="L69">
        <v>6</v>
      </c>
      <c r="M69">
        <v>4.679009433962264E-2</v>
      </c>
      <c r="N69">
        <v>128.23226977166189</v>
      </c>
      <c r="O69">
        <v>212</v>
      </c>
      <c r="P69">
        <v>10</v>
      </c>
      <c r="T69" s="290">
        <v>41006</v>
      </c>
      <c r="U69">
        <v>1470</v>
      </c>
      <c r="V69" t="s">
        <v>151</v>
      </c>
      <c r="W69">
        <v>212</v>
      </c>
      <c r="X69">
        <v>0</v>
      </c>
      <c r="AA69" t="s">
        <v>152</v>
      </c>
      <c r="AB69">
        <v>212</v>
      </c>
      <c r="AC69">
        <v>1</v>
      </c>
      <c r="AH69">
        <v>1</v>
      </c>
    </row>
    <row r="70" spans="1:34" x14ac:dyDescent="0.45">
      <c r="A70" s="290">
        <v>41007</v>
      </c>
      <c r="B70">
        <v>1360</v>
      </c>
      <c r="C70" t="s">
        <v>153</v>
      </c>
      <c r="D70">
        <v>209</v>
      </c>
      <c r="F70">
        <v>1</v>
      </c>
      <c r="H70">
        <v>17.878929410269933</v>
      </c>
      <c r="I70" t="s">
        <v>139</v>
      </c>
      <c r="J70">
        <v>207</v>
      </c>
      <c r="L70">
        <v>1</v>
      </c>
      <c r="M70">
        <v>4.6939613526570043E-2</v>
      </c>
      <c r="N70">
        <v>21.30396747800134</v>
      </c>
      <c r="O70">
        <v>208</v>
      </c>
      <c r="P70">
        <v>2</v>
      </c>
      <c r="T70" s="290">
        <v>41007</v>
      </c>
      <c r="U70">
        <v>1360</v>
      </c>
      <c r="V70" t="s">
        <v>153</v>
      </c>
      <c r="W70">
        <v>209</v>
      </c>
      <c r="X70">
        <v>0</v>
      </c>
      <c r="AA70" t="s">
        <v>139</v>
      </c>
      <c r="AB70">
        <v>207</v>
      </c>
      <c r="AC70">
        <v>0</v>
      </c>
      <c r="AH70">
        <v>0</v>
      </c>
    </row>
    <row r="71" spans="1:34" x14ac:dyDescent="0.45">
      <c r="A71" s="290">
        <v>41008</v>
      </c>
      <c r="B71">
        <v>1310</v>
      </c>
      <c r="C71" t="s">
        <v>140</v>
      </c>
      <c r="D71">
        <v>205</v>
      </c>
      <c r="F71">
        <v>3</v>
      </c>
      <c r="H71">
        <v>53.636788230809799</v>
      </c>
      <c r="I71" t="s">
        <v>154</v>
      </c>
      <c r="J71">
        <v>207</v>
      </c>
      <c r="L71">
        <v>2</v>
      </c>
      <c r="M71">
        <v>4.6939613526570043E-2</v>
      </c>
      <c r="N71">
        <v>42.60793495600268</v>
      </c>
      <c r="O71">
        <v>206</v>
      </c>
      <c r="P71">
        <v>5</v>
      </c>
      <c r="T71" s="290">
        <v>41008</v>
      </c>
      <c r="U71">
        <v>1310</v>
      </c>
      <c r="V71" t="s">
        <v>140</v>
      </c>
      <c r="W71">
        <v>205</v>
      </c>
      <c r="X71">
        <v>0</v>
      </c>
      <c r="AA71" t="s">
        <v>154</v>
      </c>
      <c r="AB71">
        <v>207</v>
      </c>
      <c r="AC71">
        <v>0</v>
      </c>
      <c r="AH71">
        <v>0</v>
      </c>
    </row>
    <row r="72" spans="1:34" x14ac:dyDescent="0.45">
      <c r="A72" s="290">
        <v>41009</v>
      </c>
      <c r="B72">
        <v>1330</v>
      </c>
      <c r="C72" t="s">
        <v>155</v>
      </c>
      <c r="D72">
        <v>207</v>
      </c>
      <c r="F72">
        <v>1</v>
      </c>
      <c r="H72">
        <v>17.878929410269933</v>
      </c>
      <c r="I72" t="s">
        <v>154</v>
      </c>
      <c r="J72">
        <v>206</v>
      </c>
      <c r="L72">
        <v>6</v>
      </c>
      <c r="M72">
        <v>4.6970388349514558E-2</v>
      </c>
      <c r="N72">
        <v>127.74005518866464</v>
      </c>
      <c r="O72">
        <v>206.5</v>
      </c>
      <c r="P72">
        <v>7</v>
      </c>
      <c r="T72" s="290">
        <v>41009</v>
      </c>
      <c r="U72">
        <v>1330</v>
      </c>
      <c r="V72" t="s">
        <v>155</v>
      </c>
      <c r="W72">
        <v>207</v>
      </c>
      <c r="X72">
        <v>0</v>
      </c>
      <c r="AA72" t="s">
        <v>154</v>
      </c>
      <c r="AB72">
        <v>206</v>
      </c>
      <c r="AC72">
        <v>0</v>
      </c>
      <c r="AH72">
        <v>0</v>
      </c>
    </row>
    <row r="73" spans="1:34" x14ac:dyDescent="0.45">
      <c r="A73" s="290">
        <v>41010</v>
      </c>
      <c r="B73">
        <v>1510</v>
      </c>
      <c r="C73" t="s">
        <v>156</v>
      </c>
      <c r="D73">
        <v>210</v>
      </c>
      <c r="F73">
        <v>0</v>
      </c>
      <c r="H73">
        <v>0</v>
      </c>
      <c r="I73" t="s">
        <v>133</v>
      </c>
      <c r="J73">
        <v>227</v>
      </c>
      <c r="L73">
        <v>11</v>
      </c>
      <c r="M73">
        <v>4.6381057268722464E-2</v>
      </c>
      <c r="N73">
        <v>237.16578809896947</v>
      </c>
      <c r="O73">
        <v>218.5</v>
      </c>
      <c r="P73">
        <v>11</v>
      </c>
      <c r="T73" s="290">
        <v>41010</v>
      </c>
      <c r="U73">
        <v>1510</v>
      </c>
      <c r="V73" t="s">
        <v>156</v>
      </c>
      <c r="W73">
        <v>210</v>
      </c>
      <c r="X73">
        <v>0</v>
      </c>
      <c r="AA73" t="s">
        <v>133</v>
      </c>
      <c r="AB73">
        <v>227</v>
      </c>
      <c r="AC73">
        <v>0</v>
      </c>
      <c r="AH73">
        <v>0</v>
      </c>
    </row>
    <row r="74" spans="1:34" x14ac:dyDescent="0.45">
      <c r="A74" s="290">
        <v>41011</v>
      </c>
      <c r="B74">
        <v>1660</v>
      </c>
      <c r="C74" t="s">
        <v>157</v>
      </c>
      <c r="D74">
        <v>212</v>
      </c>
      <c r="F74">
        <v>4</v>
      </c>
      <c r="H74">
        <v>71.515717641079732</v>
      </c>
      <c r="I74" t="s">
        <v>14</v>
      </c>
      <c r="J74">
        <v>220</v>
      </c>
      <c r="L74">
        <v>5</v>
      </c>
      <c r="M74">
        <v>4.6564999999999995E-2</v>
      </c>
      <c r="N74">
        <v>107.37678513905294</v>
      </c>
      <c r="O74">
        <v>216</v>
      </c>
      <c r="P74">
        <v>9</v>
      </c>
      <c r="T74" s="290">
        <v>41011</v>
      </c>
      <c r="U74">
        <v>1660</v>
      </c>
      <c r="V74" t="s">
        <v>157</v>
      </c>
      <c r="W74">
        <v>212</v>
      </c>
      <c r="X74">
        <v>0</v>
      </c>
      <c r="AA74" t="s">
        <v>14</v>
      </c>
      <c r="AB74">
        <v>220</v>
      </c>
      <c r="AC74">
        <v>0</v>
      </c>
      <c r="AH74">
        <v>0</v>
      </c>
    </row>
    <row r="75" spans="1:34" x14ac:dyDescent="0.45">
      <c r="A75" s="290">
        <v>41012</v>
      </c>
      <c r="B75">
        <v>1540</v>
      </c>
      <c r="C75" t="s">
        <v>158</v>
      </c>
      <c r="D75">
        <v>210</v>
      </c>
      <c r="F75">
        <v>9</v>
      </c>
      <c r="H75">
        <v>160.9103646924294</v>
      </c>
      <c r="I75" t="s">
        <v>14</v>
      </c>
      <c r="J75">
        <v>212</v>
      </c>
      <c r="L75">
        <v>5</v>
      </c>
      <c r="M75">
        <v>4.679009433962264E-2</v>
      </c>
      <c r="N75">
        <v>106.86022480971823</v>
      </c>
      <c r="O75">
        <v>211</v>
      </c>
      <c r="P75">
        <v>14</v>
      </c>
      <c r="T75" s="290">
        <v>41012</v>
      </c>
      <c r="U75">
        <v>1540</v>
      </c>
      <c r="V75" t="s">
        <v>158</v>
      </c>
      <c r="W75">
        <v>210</v>
      </c>
      <c r="X75">
        <v>0</v>
      </c>
      <c r="AA75" t="s">
        <v>14</v>
      </c>
      <c r="AB75">
        <v>212</v>
      </c>
      <c r="AC75">
        <v>0</v>
      </c>
      <c r="AH75">
        <v>0</v>
      </c>
    </row>
    <row r="76" spans="1:34" x14ac:dyDescent="0.45">
      <c r="A76" s="290">
        <v>41013</v>
      </c>
      <c r="B76">
        <v>1410</v>
      </c>
      <c r="C76" t="s">
        <v>140</v>
      </c>
      <c r="D76">
        <v>209</v>
      </c>
      <c r="F76">
        <v>5</v>
      </c>
      <c r="H76">
        <v>89.394647051349665</v>
      </c>
      <c r="I76" t="s">
        <v>154</v>
      </c>
      <c r="J76">
        <v>209</v>
      </c>
      <c r="L76">
        <v>0</v>
      </c>
      <c r="M76">
        <v>4.6878947368421048E-2</v>
      </c>
      <c r="N76">
        <v>0</v>
      </c>
      <c r="O76">
        <v>209</v>
      </c>
      <c r="P76">
        <v>5</v>
      </c>
      <c r="T76" s="290">
        <v>41013</v>
      </c>
      <c r="U76">
        <v>1410</v>
      </c>
      <c r="V76" t="s">
        <v>140</v>
      </c>
      <c r="W76">
        <v>209</v>
      </c>
      <c r="X76">
        <v>0</v>
      </c>
      <c r="AA76" t="s">
        <v>154</v>
      </c>
      <c r="AB76">
        <v>209</v>
      </c>
      <c r="AC76">
        <v>0</v>
      </c>
      <c r="AH76">
        <v>0</v>
      </c>
    </row>
    <row r="77" spans="1:34" x14ac:dyDescent="0.45">
      <c r="A77" s="290">
        <v>41014</v>
      </c>
      <c r="B77">
        <v>1320</v>
      </c>
      <c r="C77" t="s">
        <v>159</v>
      </c>
      <c r="D77">
        <v>204</v>
      </c>
      <c r="F77">
        <v>0</v>
      </c>
      <c r="H77">
        <v>0</v>
      </c>
      <c r="I77" t="s">
        <v>160</v>
      </c>
      <c r="J77">
        <v>220</v>
      </c>
      <c r="L77">
        <v>0</v>
      </c>
      <c r="M77">
        <v>4.6564999999999995E-2</v>
      </c>
      <c r="N77">
        <v>0</v>
      </c>
      <c r="O77">
        <v>212</v>
      </c>
      <c r="P77">
        <v>0</v>
      </c>
      <c r="T77" s="290">
        <v>41014</v>
      </c>
      <c r="U77">
        <v>1320</v>
      </c>
      <c r="V77" t="s">
        <v>159</v>
      </c>
      <c r="W77">
        <v>204</v>
      </c>
      <c r="X77">
        <v>0</v>
      </c>
      <c r="AA77" t="s">
        <v>160</v>
      </c>
      <c r="AB77">
        <v>220</v>
      </c>
      <c r="AC77">
        <v>0</v>
      </c>
      <c r="AH77">
        <v>0</v>
      </c>
    </row>
    <row r="78" spans="1:34" x14ac:dyDescent="0.45">
      <c r="A78" s="290">
        <v>41015</v>
      </c>
      <c r="B78">
        <v>1640</v>
      </c>
      <c r="C78" t="s">
        <v>161</v>
      </c>
      <c r="D78">
        <v>163</v>
      </c>
      <c r="F78">
        <v>1</v>
      </c>
      <c r="H78">
        <v>17.878929410269933</v>
      </c>
      <c r="I78" t="s">
        <v>162</v>
      </c>
      <c r="J78">
        <v>230</v>
      </c>
      <c r="L78">
        <v>8</v>
      </c>
      <c r="M78">
        <v>4.6305652173913039E-2</v>
      </c>
      <c r="N78">
        <v>172.76508642949025</v>
      </c>
      <c r="O78">
        <v>196.5</v>
      </c>
      <c r="P78">
        <v>9</v>
      </c>
      <c r="T78" s="290">
        <v>41015</v>
      </c>
      <c r="U78">
        <v>1640</v>
      </c>
      <c r="V78" t="s">
        <v>161</v>
      </c>
      <c r="W78">
        <v>163</v>
      </c>
      <c r="X78">
        <v>0</v>
      </c>
      <c r="AA78" t="s">
        <v>162</v>
      </c>
      <c r="AB78">
        <v>230</v>
      </c>
      <c r="AC78">
        <v>3</v>
      </c>
      <c r="AH78">
        <v>3</v>
      </c>
    </row>
    <row r="79" spans="1:34" x14ac:dyDescent="0.45">
      <c r="A79" s="290">
        <v>41016</v>
      </c>
      <c r="B79">
        <v>1990</v>
      </c>
      <c r="C79" t="s">
        <v>98</v>
      </c>
      <c r="D79">
        <v>230</v>
      </c>
      <c r="F79">
        <v>0</v>
      </c>
      <c r="H79">
        <v>0</v>
      </c>
      <c r="I79" t="s">
        <v>163</v>
      </c>
      <c r="J79">
        <v>230</v>
      </c>
      <c r="L79">
        <v>0</v>
      </c>
      <c r="M79">
        <v>4.6305652173913039E-2</v>
      </c>
      <c r="N79">
        <v>0</v>
      </c>
      <c r="O79">
        <v>230</v>
      </c>
      <c r="P79">
        <v>0</v>
      </c>
      <c r="T79" s="290">
        <v>41016</v>
      </c>
      <c r="U79">
        <v>1990</v>
      </c>
      <c r="V79" t="s">
        <v>98</v>
      </c>
      <c r="W79">
        <v>230</v>
      </c>
      <c r="X79">
        <v>0</v>
      </c>
      <c r="AA79" t="s">
        <v>163</v>
      </c>
      <c r="AB79">
        <v>230</v>
      </c>
      <c r="AC79">
        <v>0</v>
      </c>
      <c r="AH79">
        <v>0</v>
      </c>
    </row>
    <row r="80" spans="1:34" x14ac:dyDescent="0.45">
      <c r="A80" s="290">
        <v>41017</v>
      </c>
      <c r="B80">
        <v>1790</v>
      </c>
      <c r="C80" t="s">
        <v>164</v>
      </c>
      <c r="D80">
        <v>225</v>
      </c>
      <c r="F80">
        <v>1</v>
      </c>
      <c r="H80">
        <v>17.878929410269933</v>
      </c>
      <c r="I80" t="s">
        <v>165</v>
      </c>
      <c r="J80">
        <v>218</v>
      </c>
      <c r="L80">
        <v>1</v>
      </c>
      <c r="M80">
        <v>4.6619724770642197E-2</v>
      </c>
      <c r="N80">
        <v>21.450148084737926</v>
      </c>
      <c r="O80">
        <v>221.5</v>
      </c>
      <c r="P80">
        <v>2</v>
      </c>
      <c r="T80" s="290">
        <v>41017</v>
      </c>
      <c r="U80">
        <v>1790</v>
      </c>
      <c r="V80" t="s">
        <v>164</v>
      </c>
      <c r="W80">
        <v>225</v>
      </c>
      <c r="X80">
        <v>0</v>
      </c>
      <c r="AA80" t="s">
        <v>165</v>
      </c>
      <c r="AB80">
        <v>218</v>
      </c>
      <c r="AC80">
        <v>0</v>
      </c>
      <c r="AH80">
        <v>0</v>
      </c>
    </row>
    <row r="81" spans="1:34" x14ac:dyDescent="0.45">
      <c r="A81" s="290">
        <v>41018</v>
      </c>
      <c r="B81">
        <v>1710</v>
      </c>
      <c r="C81" t="s">
        <v>166</v>
      </c>
      <c r="D81">
        <v>223</v>
      </c>
      <c r="F81">
        <v>0</v>
      </c>
      <c r="H81">
        <v>0</v>
      </c>
      <c r="I81" t="s">
        <v>113</v>
      </c>
      <c r="J81">
        <v>136</v>
      </c>
      <c r="L81">
        <v>0</v>
      </c>
      <c r="M81">
        <v>5.0249264705882354E-2</v>
      </c>
      <c r="N81">
        <v>0</v>
      </c>
      <c r="O81">
        <v>179.5</v>
      </c>
      <c r="P81">
        <v>0</v>
      </c>
      <c r="T81" s="290">
        <v>41018</v>
      </c>
      <c r="U81">
        <v>1710</v>
      </c>
      <c r="V81" t="s">
        <v>166</v>
      </c>
      <c r="W81">
        <v>223</v>
      </c>
      <c r="X81">
        <v>0</v>
      </c>
      <c r="AA81" t="s">
        <v>113</v>
      </c>
      <c r="AB81">
        <v>136</v>
      </c>
      <c r="AC81">
        <v>2</v>
      </c>
      <c r="AH81">
        <v>2</v>
      </c>
    </row>
    <row r="82" spans="1:34" x14ac:dyDescent="0.45">
      <c r="A82" s="290">
        <v>41019</v>
      </c>
      <c r="B82">
        <v>4760</v>
      </c>
      <c r="C82" t="s">
        <v>167</v>
      </c>
      <c r="D82">
        <v>141</v>
      </c>
      <c r="F82">
        <v>0</v>
      </c>
      <c r="H82">
        <v>0</v>
      </c>
      <c r="I82" t="s">
        <v>168</v>
      </c>
      <c r="J82">
        <v>136</v>
      </c>
      <c r="L82">
        <v>7</v>
      </c>
      <c r="M82">
        <v>5.0249264705882354E-2</v>
      </c>
      <c r="N82">
        <v>139.30552100557514</v>
      </c>
      <c r="O82">
        <v>138.5</v>
      </c>
      <c r="P82">
        <v>7</v>
      </c>
      <c r="T82" s="290">
        <v>41019</v>
      </c>
      <c r="U82">
        <v>4760</v>
      </c>
      <c r="V82" t="s">
        <v>167</v>
      </c>
      <c r="W82">
        <v>141</v>
      </c>
      <c r="X82">
        <v>0</v>
      </c>
      <c r="AA82" t="s">
        <v>168</v>
      </c>
      <c r="AB82">
        <v>136</v>
      </c>
      <c r="AC82">
        <v>14</v>
      </c>
      <c r="AH82">
        <v>14</v>
      </c>
    </row>
    <row r="83" spans="1:34" x14ac:dyDescent="0.45">
      <c r="A83" s="290">
        <v>41020</v>
      </c>
      <c r="B83">
        <v>4710</v>
      </c>
      <c r="C83" t="s">
        <v>167</v>
      </c>
      <c r="D83">
        <v>58</v>
      </c>
      <c r="F83">
        <v>0</v>
      </c>
      <c r="H83">
        <v>0</v>
      </c>
      <c r="I83" t="s">
        <v>168</v>
      </c>
      <c r="J83">
        <v>136</v>
      </c>
      <c r="L83">
        <v>13</v>
      </c>
      <c r="M83">
        <v>5.0249264705882354E-2</v>
      </c>
      <c r="N83">
        <v>258.71025329606812</v>
      </c>
      <c r="O83">
        <v>97</v>
      </c>
      <c r="P83">
        <v>13</v>
      </c>
      <c r="T83" s="290">
        <v>41020</v>
      </c>
      <c r="U83">
        <v>4710</v>
      </c>
      <c r="V83" t="s">
        <v>167</v>
      </c>
      <c r="W83">
        <v>58</v>
      </c>
      <c r="X83">
        <v>0</v>
      </c>
      <c r="AA83" t="s">
        <v>168</v>
      </c>
      <c r="AB83">
        <v>136</v>
      </c>
      <c r="AC83">
        <v>26</v>
      </c>
      <c r="AH83">
        <v>26</v>
      </c>
    </row>
    <row r="84" spans="1:34" x14ac:dyDescent="0.45">
      <c r="A84" s="290">
        <v>41021</v>
      </c>
      <c r="B84">
        <v>3750</v>
      </c>
      <c r="C84" t="s">
        <v>167</v>
      </c>
      <c r="D84">
        <v>64</v>
      </c>
      <c r="F84">
        <v>6</v>
      </c>
      <c r="H84">
        <v>107.2735764616196</v>
      </c>
      <c r="I84" t="s">
        <v>168</v>
      </c>
      <c r="J84">
        <v>54</v>
      </c>
      <c r="L84">
        <v>5</v>
      </c>
      <c r="M84">
        <v>6.4901851851851849E-2</v>
      </c>
      <c r="N84">
        <v>77.039404228607296</v>
      </c>
      <c r="O84">
        <v>59</v>
      </c>
      <c r="P84">
        <v>11</v>
      </c>
      <c r="T84" s="290">
        <v>41021</v>
      </c>
      <c r="U84">
        <v>3750</v>
      </c>
      <c r="V84" t="s">
        <v>167</v>
      </c>
      <c r="W84">
        <v>64</v>
      </c>
      <c r="X84">
        <v>7</v>
      </c>
      <c r="AA84" t="s">
        <v>168</v>
      </c>
      <c r="AB84">
        <v>54</v>
      </c>
      <c r="AC84">
        <v>3</v>
      </c>
      <c r="AH84">
        <v>10</v>
      </c>
    </row>
    <row r="85" spans="1:34" x14ac:dyDescent="0.45">
      <c r="A85" s="290">
        <v>41022</v>
      </c>
      <c r="B85">
        <v>4000</v>
      </c>
      <c r="C85" t="s">
        <v>169</v>
      </c>
      <c r="D85">
        <v>70</v>
      </c>
      <c r="F85">
        <v>12</v>
      </c>
      <c r="H85">
        <v>214.5471529232392</v>
      </c>
      <c r="I85" t="s">
        <v>168</v>
      </c>
      <c r="J85">
        <v>46</v>
      </c>
      <c r="L85">
        <v>11</v>
      </c>
      <c r="M85">
        <v>6.9128260869565222E-2</v>
      </c>
      <c r="N85">
        <v>159.12450077046446</v>
      </c>
      <c r="O85">
        <v>58</v>
      </c>
      <c r="P85">
        <v>23</v>
      </c>
      <c r="T85" s="290">
        <v>41022</v>
      </c>
      <c r="U85">
        <v>4000</v>
      </c>
      <c r="V85" t="s">
        <v>169</v>
      </c>
      <c r="W85">
        <v>70</v>
      </c>
      <c r="X85">
        <v>14</v>
      </c>
      <c r="AA85" t="s">
        <v>168</v>
      </c>
      <c r="AB85">
        <v>46</v>
      </c>
      <c r="AC85">
        <v>9</v>
      </c>
      <c r="AH85">
        <v>23</v>
      </c>
    </row>
    <row r="86" spans="1:34" x14ac:dyDescent="0.45">
      <c r="A86" s="290">
        <v>41023</v>
      </c>
      <c r="B86">
        <v>4200</v>
      </c>
      <c r="C86" t="s">
        <v>148</v>
      </c>
      <c r="D86">
        <v>88</v>
      </c>
      <c r="F86">
        <v>38</v>
      </c>
      <c r="H86">
        <v>679.39931759025751</v>
      </c>
      <c r="I86" t="s">
        <v>168</v>
      </c>
      <c r="J86">
        <v>82</v>
      </c>
      <c r="L86">
        <v>7</v>
      </c>
      <c r="M86">
        <v>5.6603658536585361E-2</v>
      </c>
      <c r="N86">
        <v>123.66691802219111</v>
      </c>
      <c r="O86">
        <v>85</v>
      </c>
      <c r="P86">
        <v>45</v>
      </c>
      <c r="T86" s="290">
        <v>41023</v>
      </c>
      <c r="U86">
        <v>4200</v>
      </c>
      <c r="V86" t="s">
        <v>148</v>
      </c>
      <c r="W86">
        <v>88</v>
      </c>
      <c r="X86">
        <v>4</v>
      </c>
      <c r="AA86" t="s">
        <v>168</v>
      </c>
      <c r="AB86">
        <v>82</v>
      </c>
      <c r="AC86">
        <v>8</v>
      </c>
      <c r="AH86">
        <v>12</v>
      </c>
    </row>
    <row r="87" spans="1:34" x14ac:dyDescent="0.45">
      <c r="A87" s="290">
        <v>41024</v>
      </c>
      <c r="B87">
        <v>3650</v>
      </c>
      <c r="C87" t="s">
        <v>167</v>
      </c>
      <c r="D87">
        <v>105</v>
      </c>
      <c r="F87">
        <v>0</v>
      </c>
      <c r="H87">
        <v>0</v>
      </c>
      <c r="I87" t="s">
        <v>168</v>
      </c>
      <c r="J87">
        <v>82</v>
      </c>
      <c r="L87">
        <v>3</v>
      </c>
      <c r="M87">
        <v>5.6603658536585361E-2</v>
      </c>
      <c r="N87">
        <v>53.000107723796191</v>
      </c>
      <c r="O87">
        <v>93.5</v>
      </c>
      <c r="P87">
        <v>3</v>
      </c>
      <c r="T87" s="290">
        <v>41024</v>
      </c>
      <c r="U87">
        <v>3650</v>
      </c>
      <c r="V87" t="s">
        <v>167</v>
      </c>
      <c r="W87">
        <v>105</v>
      </c>
      <c r="X87">
        <v>22</v>
      </c>
      <c r="AA87" t="s">
        <v>168</v>
      </c>
      <c r="AB87">
        <v>82</v>
      </c>
      <c r="AC87">
        <v>6</v>
      </c>
      <c r="AH87">
        <v>28</v>
      </c>
    </row>
    <row r="88" spans="1:34" x14ac:dyDescent="0.45">
      <c r="A88" s="290">
        <v>41025</v>
      </c>
      <c r="B88">
        <v>4150</v>
      </c>
      <c r="C88" t="s">
        <v>167</v>
      </c>
      <c r="D88">
        <v>56</v>
      </c>
      <c r="F88">
        <v>26</v>
      </c>
      <c r="H88">
        <v>464.85216466701826</v>
      </c>
      <c r="I88" t="s">
        <v>168</v>
      </c>
      <c r="J88">
        <v>82</v>
      </c>
      <c r="L88">
        <v>44</v>
      </c>
      <c r="M88">
        <v>5.6603658536585361E-2</v>
      </c>
      <c r="N88">
        <v>777.33491328234413</v>
      </c>
      <c r="O88">
        <v>69</v>
      </c>
      <c r="P88">
        <v>70</v>
      </c>
      <c r="T88" s="290">
        <v>41025</v>
      </c>
      <c r="U88">
        <v>4150</v>
      </c>
      <c r="V88" t="s">
        <v>167</v>
      </c>
      <c r="W88">
        <v>56</v>
      </c>
      <c r="X88">
        <v>34</v>
      </c>
      <c r="AA88" t="s">
        <v>168</v>
      </c>
      <c r="AB88">
        <v>82</v>
      </c>
      <c r="AC88">
        <v>44</v>
      </c>
      <c r="AH88">
        <v>78</v>
      </c>
    </row>
    <row r="89" spans="1:34" x14ac:dyDescent="0.45">
      <c r="A89" s="290">
        <v>41026</v>
      </c>
      <c r="B89">
        <v>3670</v>
      </c>
      <c r="C89" t="s">
        <v>167</v>
      </c>
      <c r="D89">
        <v>100</v>
      </c>
      <c r="F89">
        <v>26</v>
      </c>
      <c r="H89">
        <v>464.85216466701826</v>
      </c>
      <c r="I89" t="s">
        <v>168</v>
      </c>
      <c r="J89">
        <v>118</v>
      </c>
      <c r="L89">
        <v>18</v>
      </c>
      <c r="M89">
        <v>5.1721186440677962E-2</v>
      </c>
      <c r="N89">
        <v>348.01985876030216</v>
      </c>
      <c r="O89">
        <v>109</v>
      </c>
      <c r="P89">
        <v>44</v>
      </c>
      <c r="T89" s="290">
        <v>41026</v>
      </c>
      <c r="U89">
        <v>3670</v>
      </c>
      <c r="V89" t="s">
        <v>167</v>
      </c>
      <c r="W89">
        <v>100</v>
      </c>
      <c r="X89">
        <v>82</v>
      </c>
      <c r="AA89" t="s">
        <v>168</v>
      </c>
      <c r="AB89">
        <v>118</v>
      </c>
      <c r="AC89">
        <v>30</v>
      </c>
      <c r="AH89">
        <v>112</v>
      </c>
    </row>
    <row r="90" spans="1:34" x14ac:dyDescent="0.45">
      <c r="A90" s="290">
        <v>41027</v>
      </c>
      <c r="B90">
        <v>2860</v>
      </c>
      <c r="C90" t="s">
        <v>99</v>
      </c>
      <c r="D90">
        <v>136</v>
      </c>
      <c r="F90">
        <v>5</v>
      </c>
      <c r="H90">
        <v>89.394647051349665</v>
      </c>
      <c r="I90" t="s">
        <v>95</v>
      </c>
      <c r="J90">
        <v>149</v>
      </c>
      <c r="L90">
        <v>4</v>
      </c>
      <c r="M90">
        <v>4.9407382550335568E-2</v>
      </c>
      <c r="N90">
        <v>80.959560970971381</v>
      </c>
      <c r="O90">
        <v>142.5</v>
      </c>
      <c r="P90">
        <v>9</v>
      </c>
      <c r="T90" s="290">
        <v>41027</v>
      </c>
      <c r="U90">
        <v>2860</v>
      </c>
      <c r="V90" t="s">
        <v>99</v>
      </c>
      <c r="W90">
        <v>136</v>
      </c>
      <c r="X90">
        <v>14</v>
      </c>
      <c r="AA90" t="s">
        <v>95</v>
      </c>
      <c r="AB90">
        <v>149</v>
      </c>
      <c r="AC90">
        <v>10</v>
      </c>
      <c r="AH90">
        <v>24</v>
      </c>
    </row>
    <row r="91" spans="1:34" x14ac:dyDescent="0.45">
      <c r="A91" s="290">
        <v>41028</v>
      </c>
      <c r="B91">
        <v>2490</v>
      </c>
      <c r="C91" t="s">
        <v>170</v>
      </c>
      <c r="D91">
        <v>170</v>
      </c>
      <c r="F91">
        <v>8</v>
      </c>
      <c r="H91">
        <v>143.03143528215946</v>
      </c>
      <c r="I91" t="s">
        <v>115</v>
      </c>
      <c r="J91">
        <v>142</v>
      </c>
      <c r="L91">
        <v>7</v>
      </c>
      <c r="M91">
        <v>4.9841549295774647E-2</v>
      </c>
      <c r="N91">
        <v>140.44507241257506</v>
      </c>
      <c r="O91">
        <v>156</v>
      </c>
      <c r="P91">
        <v>15</v>
      </c>
      <c r="T91" s="290">
        <v>41028</v>
      </c>
      <c r="U91">
        <v>2490</v>
      </c>
      <c r="V91" t="s">
        <v>170</v>
      </c>
      <c r="W91">
        <v>170</v>
      </c>
      <c r="X91">
        <v>12</v>
      </c>
      <c r="AA91" t="s">
        <v>115</v>
      </c>
      <c r="AB91">
        <v>142</v>
      </c>
      <c r="AC91">
        <v>13</v>
      </c>
      <c r="AH91">
        <v>25</v>
      </c>
    </row>
    <row r="92" spans="1:34" x14ac:dyDescent="0.45">
      <c r="A92" s="290">
        <v>41029</v>
      </c>
      <c r="B92">
        <v>3170</v>
      </c>
      <c r="C92" t="s">
        <v>171</v>
      </c>
      <c r="D92">
        <v>92</v>
      </c>
      <c r="F92">
        <v>30</v>
      </c>
      <c r="H92">
        <v>536.36788230809805</v>
      </c>
      <c r="I92" t="s">
        <v>168</v>
      </c>
      <c r="J92">
        <v>139</v>
      </c>
      <c r="L92">
        <v>28</v>
      </c>
      <c r="M92">
        <v>5.0041007194244605E-2</v>
      </c>
      <c r="N92">
        <v>559.54109579194039</v>
      </c>
      <c r="O92">
        <v>115.5</v>
      </c>
      <c r="P92">
        <v>58</v>
      </c>
      <c r="T92" s="290">
        <v>41029</v>
      </c>
      <c r="U92">
        <v>3170</v>
      </c>
      <c r="V92" t="s">
        <v>171</v>
      </c>
      <c r="W92">
        <v>92</v>
      </c>
      <c r="X92">
        <v>86</v>
      </c>
      <c r="AA92" t="s">
        <v>168</v>
      </c>
      <c r="AB92">
        <v>139</v>
      </c>
      <c r="AC92">
        <v>27</v>
      </c>
      <c r="AH92">
        <v>113</v>
      </c>
    </row>
    <row r="93" spans="1:34" x14ac:dyDescent="0.45">
      <c r="A93" s="290">
        <v>41030</v>
      </c>
      <c r="B93">
        <v>3980</v>
      </c>
      <c r="C93" t="s">
        <v>167</v>
      </c>
      <c r="D93">
        <v>74</v>
      </c>
      <c r="F93">
        <v>37</v>
      </c>
      <c r="H93">
        <v>661.52038817998755</v>
      </c>
      <c r="I93" t="s">
        <v>168</v>
      </c>
      <c r="J93">
        <v>139</v>
      </c>
      <c r="L93">
        <v>48</v>
      </c>
      <c r="M93">
        <v>5.0041007194244605E-2</v>
      </c>
      <c r="N93">
        <v>959.21330707189782</v>
      </c>
      <c r="O93">
        <v>106.5</v>
      </c>
      <c r="P93">
        <v>85</v>
      </c>
      <c r="T93" s="290">
        <v>41030</v>
      </c>
      <c r="U93">
        <v>3980</v>
      </c>
      <c r="V93" t="s">
        <v>167</v>
      </c>
      <c r="W93">
        <v>74</v>
      </c>
      <c r="X93">
        <v>95</v>
      </c>
      <c r="AA93" t="s">
        <v>168</v>
      </c>
      <c r="AB93">
        <v>139</v>
      </c>
      <c r="AC93">
        <v>40</v>
      </c>
      <c r="AH93">
        <v>135</v>
      </c>
    </row>
    <row r="94" spans="1:34" x14ac:dyDescent="0.45">
      <c r="A94" s="290">
        <v>41031</v>
      </c>
      <c r="B94">
        <v>3610</v>
      </c>
      <c r="C94" t="s">
        <v>167</v>
      </c>
      <c r="D94">
        <v>142</v>
      </c>
      <c r="F94">
        <v>43</v>
      </c>
      <c r="H94">
        <v>768.79396464160709</v>
      </c>
      <c r="I94" t="s">
        <v>168</v>
      </c>
      <c r="J94">
        <v>135</v>
      </c>
      <c r="L94">
        <v>12</v>
      </c>
      <c r="M94">
        <v>5.0320740740740735E-2</v>
      </c>
      <c r="N94">
        <v>238.47025745955577</v>
      </c>
      <c r="O94">
        <v>138.5</v>
      </c>
      <c r="P94">
        <v>55</v>
      </c>
      <c r="T94" s="290">
        <v>41031</v>
      </c>
      <c r="U94">
        <v>3610</v>
      </c>
      <c r="V94" t="s">
        <v>167</v>
      </c>
      <c r="W94">
        <v>142</v>
      </c>
      <c r="X94">
        <v>104</v>
      </c>
      <c r="AA94" t="s">
        <v>168</v>
      </c>
      <c r="AB94">
        <v>135</v>
      </c>
      <c r="AC94">
        <v>31</v>
      </c>
      <c r="AH94">
        <v>135</v>
      </c>
    </row>
    <row r="95" spans="1:34" x14ac:dyDescent="0.45">
      <c r="A95" s="290">
        <v>41032</v>
      </c>
      <c r="B95">
        <v>3397</v>
      </c>
      <c r="C95" t="s">
        <v>170</v>
      </c>
      <c r="D95">
        <v>112</v>
      </c>
      <c r="F95">
        <v>6</v>
      </c>
      <c r="H95">
        <v>107.2735764616196</v>
      </c>
      <c r="I95" t="s">
        <v>172</v>
      </c>
      <c r="J95">
        <v>54</v>
      </c>
      <c r="L95">
        <v>28</v>
      </c>
      <c r="M95">
        <v>6.4901851851851849E-2</v>
      </c>
      <c r="N95">
        <v>431.4206636802009</v>
      </c>
      <c r="O95">
        <v>83</v>
      </c>
      <c r="P95">
        <v>34</v>
      </c>
      <c r="T95" s="290">
        <v>41032</v>
      </c>
      <c r="U95">
        <v>3397</v>
      </c>
      <c r="V95" t="s">
        <v>170</v>
      </c>
      <c r="W95">
        <v>112</v>
      </c>
      <c r="X95">
        <v>21</v>
      </c>
      <c r="AA95" t="s">
        <v>172</v>
      </c>
      <c r="AB95">
        <v>54</v>
      </c>
      <c r="AC95">
        <v>56</v>
      </c>
      <c r="AH95">
        <v>77</v>
      </c>
    </row>
    <row r="96" spans="1:34" x14ac:dyDescent="0.45">
      <c r="A96" s="290">
        <v>41033</v>
      </c>
      <c r="B96">
        <v>4470</v>
      </c>
      <c r="C96" t="s">
        <v>167</v>
      </c>
      <c r="D96">
        <v>53</v>
      </c>
      <c r="F96">
        <v>3</v>
      </c>
      <c r="H96">
        <v>53.636788230809799</v>
      </c>
      <c r="I96" t="s">
        <v>168</v>
      </c>
      <c r="J96">
        <v>129</v>
      </c>
      <c r="L96">
        <v>38</v>
      </c>
      <c r="M96">
        <v>5.0772868217054262E-2</v>
      </c>
      <c r="N96">
        <v>748.43122585767287</v>
      </c>
      <c r="O96">
        <v>91</v>
      </c>
      <c r="P96">
        <v>41</v>
      </c>
      <c r="T96" s="290">
        <v>41033</v>
      </c>
      <c r="U96">
        <v>4470</v>
      </c>
      <c r="V96" t="s">
        <v>167</v>
      </c>
      <c r="W96">
        <v>53</v>
      </c>
      <c r="X96">
        <v>36</v>
      </c>
      <c r="AA96" t="s">
        <v>168</v>
      </c>
      <c r="AB96">
        <v>129</v>
      </c>
      <c r="AC96">
        <v>59</v>
      </c>
      <c r="AH96">
        <v>95</v>
      </c>
    </row>
    <row r="97" spans="1:34" x14ac:dyDescent="0.45">
      <c r="A97" s="290">
        <v>41034</v>
      </c>
      <c r="B97">
        <v>3630</v>
      </c>
      <c r="C97" t="s">
        <v>173</v>
      </c>
      <c r="D97">
        <v>129</v>
      </c>
      <c r="F97">
        <v>30</v>
      </c>
      <c r="H97">
        <v>536.36788230809805</v>
      </c>
      <c r="I97" t="s">
        <v>174</v>
      </c>
      <c r="J97">
        <v>181</v>
      </c>
      <c r="L97">
        <v>12</v>
      </c>
      <c r="M97">
        <v>4.7850276243093917E-2</v>
      </c>
      <c r="N97">
        <v>250.78225126718934</v>
      </c>
      <c r="O97">
        <v>155</v>
      </c>
      <c r="P97">
        <v>42</v>
      </c>
      <c r="T97" s="290">
        <v>41034</v>
      </c>
      <c r="U97">
        <v>3630</v>
      </c>
      <c r="V97" t="s">
        <v>173</v>
      </c>
      <c r="W97">
        <v>129</v>
      </c>
      <c r="X97">
        <v>19</v>
      </c>
      <c r="AA97" t="s">
        <v>174</v>
      </c>
      <c r="AB97">
        <v>181</v>
      </c>
      <c r="AC97">
        <v>28</v>
      </c>
      <c r="AH97">
        <v>47</v>
      </c>
    </row>
    <row r="98" spans="1:34" x14ac:dyDescent="0.45">
      <c r="A98" s="290">
        <v>41035</v>
      </c>
      <c r="B98">
        <v>2980</v>
      </c>
      <c r="C98" t="s">
        <v>175</v>
      </c>
      <c r="D98">
        <v>165</v>
      </c>
      <c r="F98">
        <v>0</v>
      </c>
      <c r="H98">
        <v>0</v>
      </c>
      <c r="I98" t="s">
        <v>172</v>
      </c>
      <c r="J98">
        <v>169</v>
      </c>
      <c r="L98">
        <v>5</v>
      </c>
      <c r="M98">
        <v>4.8365088757396445E-2</v>
      </c>
      <c r="N98">
        <v>103.38035406241973</v>
      </c>
      <c r="O98">
        <v>167</v>
      </c>
      <c r="P98">
        <v>5</v>
      </c>
      <c r="T98" s="290">
        <v>41035</v>
      </c>
      <c r="U98">
        <v>2980</v>
      </c>
      <c r="V98" t="s">
        <v>175</v>
      </c>
      <c r="W98">
        <v>165</v>
      </c>
      <c r="X98">
        <v>5</v>
      </c>
      <c r="AA98" t="s">
        <v>172</v>
      </c>
      <c r="AB98">
        <v>169</v>
      </c>
      <c r="AC98">
        <v>38</v>
      </c>
      <c r="AH98">
        <v>43</v>
      </c>
    </row>
    <row r="99" spans="1:34" x14ac:dyDescent="0.45">
      <c r="A99" s="290">
        <v>41036</v>
      </c>
      <c r="B99">
        <v>2630</v>
      </c>
      <c r="C99" t="s">
        <v>176</v>
      </c>
      <c r="D99">
        <v>191</v>
      </c>
      <c r="F99">
        <v>2</v>
      </c>
      <c r="H99">
        <v>35.757858820539866</v>
      </c>
      <c r="I99" t="s">
        <v>177</v>
      </c>
      <c r="J99">
        <v>186</v>
      </c>
      <c r="L99">
        <v>10</v>
      </c>
      <c r="M99">
        <v>4.7655376344086023E-2</v>
      </c>
      <c r="N99">
        <v>209.83991245388597</v>
      </c>
      <c r="O99">
        <v>188.5</v>
      </c>
      <c r="P99">
        <v>12</v>
      </c>
      <c r="T99" s="290">
        <v>41036</v>
      </c>
      <c r="U99">
        <v>2630</v>
      </c>
      <c r="V99" t="s">
        <v>176</v>
      </c>
      <c r="W99">
        <v>191</v>
      </c>
      <c r="X99">
        <v>12</v>
      </c>
      <c r="AA99" t="s">
        <v>177</v>
      </c>
      <c r="AB99">
        <v>186</v>
      </c>
      <c r="AC99">
        <v>25</v>
      </c>
      <c r="AH99">
        <v>37</v>
      </c>
    </row>
    <row r="100" spans="1:34" x14ac:dyDescent="0.45">
      <c r="A100" s="290">
        <v>41037</v>
      </c>
      <c r="B100">
        <v>2630</v>
      </c>
      <c r="C100" t="s">
        <v>178</v>
      </c>
      <c r="D100">
        <v>174</v>
      </c>
      <c r="F100">
        <v>5</v>
      </c>
      <c r="H100">
        <v>89.394647051349665</v>
      </c>
      <c r="I100" t="s">
        <v>179</v>
      </c>
      <c r="J100">
        <v>170</v>
      </c>
      <c r="L100">
        <v>6</v>
      </c>
      <c r="M100">
        <v>4.8319411764705882E-2</v>
      </c>
      <c r="N100">
        <v>124.17369708922246</v>
      </c>
      <c r="O100">
        <v>172</v>
      </c>
      <c r="P100">
        <v>11</v>
      </c>
      <c r="T100" s="290">
        <v>41037</v>
      </c>
      <c r="U100">
        <v>2630</v>
      </c>
      <c r="V100" t="s">
        <v>178</v>
      </c>
      <c r="W100">
        <v>174</v>
      </c>
      <c r="X100">
        <v>5</v>
      </c>
      <c r="AA100" t="s">
        <v>179</v>
      </c>
      <c r="AB100">
        <v>170</v>
      </c>
      <c r="AC100">
        <v>30</v>
      </c>
      <c r="AH100">
        <v>35</v>
      </c>
    </row>
    <row r="101" spans="1:34" x14ac:dyDescent="0.45">
      <c r="A101" s="290">
        <v>41038</v>
      </c>
      <c r="B101">
        <v>2750</v>
      </c>
      <c r="C101" t="s">
        <v>180</v>
      </c>
      <c r="D101">
        <v>227</v>
      </c>
      <c r="F101">
        <v>9</v>
      </c>
      <c r="H101">
        <v>160.9103646924294</v>
      </c>
      <c r="I101" t="s">
        <v>147</v>
      </c>
      <c r="J101">
        <v>212</v>
      </c>
      <c r="L101">
        <v>11</v>
      </c>
      <c r="M101">
        <v>4.679009433962264E-2</v>
      </c>
      <c r="N101">
        <v>235.09249458138012</v>
      </c>
      <c r="O101">
        <v>219.5</v>
      </c>
      <c r="P101">
        <v>20</v>
      </c>
      <c r="T101" s="290">
        <v>41038</v>
      </c>
      <c r="U101">
        <v>2750</v>
      </c>
      <c r="V101" t="s">
        <v>180</v>
      </c>
      <c r="W101">
        <v>227</v>
      </c>
      <c r="X101">
        <v>22</v>
      </c>
      <c r="AA101" t="s">
        <v>147</v>
      </c>
      <c r="AB101">
        <v>212</v>
      </c>
      <c r="AC101">
        <v>69</v>
      </c>
      <c r="AH101">
        <v>91</v>
      </c>
    </row>
    <row r="102" spans="1:34" x14ac:dyDescent="0.45">
      <c r="A102" s="290">
        <v>41039</v>
      </c>
      <c r="B102">
        <v>2390</v>
      </c>
      <c r="C102" t="s">
        <v>114</v>
      </c>
      <c r="D102">
        <v>227</v>
      </c>
      <c r="F102">
        <v>7</v>
      </c>
      <c r="H102">
        <v>125.15250587188953</v>
      </c>
      <c r="I102" t="s">
        <v>181</v>
      </c>
      <c r="J102">
        <v>238</v>
      </c>
      <c r="L102">
        <v>16</v>
      </c>
      <c r="M102">
        <v>4.6113865546218484E-2</v>
      </c>
      <c r="N102">
        <v>346.96722581115438</v>
      </c>
      <c r="O102">
        <v>232.5</v>
      </c>
      <c r="P102">
        <v>23</v>
      </c>
      <c r="T102" s="290">
        <v>41039</v>
      </c>
      <c r="U102">
        <v>2390</v>
      </c>
      <c r="V102" t="s">
        <v>114</v>
      </c>
      <c r="W102">
        <v>227</v>
      </c>
      <c r="X102">
        <v>29</v>
      </c>
      <c r="AA102" t="s">
        <v>181</v>
      </c>
      <c r="AB102">
        <v>238</v>
      </c>
      <c r="AC102">
        <v>70</v>
      </c>
      <c r="AH102">
        <v>99</v>
      </c>
    </row>
    <row r="103" spans="1:34" x14ac:dyDescent="0.45">
      <c r="A103" s="290">
        <v>41040</v>
      </c>
      <c r="B103">
        <v>2050</v>
      </c>
      <c r="C103" t="s">
        <v>146</v>
      </c>
      <c r="D103">
        <v>240</v>
      </c>
      <c r="F103">
        <v>1</v>
      </c>
      <c r="H103">
        <v>17.878929410269933</v>
      </c>
      <c r="I103" t="s">
        <v>182</v>
      </c>
      <c r="J103">
        <v>236</v>
      </c>
      <c r="L103">
        <v>15</v>
      </c>
      <c r="M103">
        <v>4.6160593220338983E-2</v>
      </c>
      <c r="N103">
        <v>324.95249635116903</v>
      </c>
      <c r="O103">
        <v>238</v>
      </c>
      <c r="P103">
        <v>16</v>
      </c>
      <c r="T103" s="290">
        <v>41040</v>
      </c>
      <c r="U103">
        <v>2050</v>
      </c>
      <c r="V103" t="s">
        <v>146</v>
      </c>
      <c r="W103">
        <v>240</v>
      </c>
      <c r="X103">
        <v>11</v>
      </c>
      <c r="AA103" t="s">
        <v>182</v>
      </c>
      <c r="AB103">
        <v>236</v>
      </c>
      <c r="AC103">
        <v>40</v>
      </c>
      <c r="AH103">
        <v>51</v>
      </c>
    </row>
    <row r="104" spans="1:34" x14ac:dyDescent="0.45">
      <c r="A104" s="290">
        <v>41041</v>
      </c>
      <c r="B104">
        <v>1880</v>
      </c>
      <c r="C104" t="s">
        <v>136</v>
      </c>
      <c r="D104">
        <v>228</v>
      </c>
      <c r="F104">
        <v>3</v>
      </c>
      <c r="H104">
        <v>53.636788230809799</v>
      </c>
      <c r="I104" t="s">
        <v>183</v>
      </c>
      <c r="J104">
        <v>235</v>
      </c>
      <c r="L104">
        <v>11</v>
      </c>
      <c r="M104">
        <v>4.6184255319148937E-2</v>
      </c>
      <c r="N104">
        <v>238.1764071756977</v>
      </c>
      <c r="O104">
        <v>231.5</v>
      </c>
      <c r="P104">
        <v>14</v>
      </c>
      <c r="T104" s="290">
        <v>41041</v>
      </c>
      <c r="U104">
        <v>1880</v>
      </c>
      <c r="V104" t="s">
        <v>136</v>
      </c>
      <c r="W104">
        <v>228</v>
      </c>
      <c r="X104">
        <v>4</v>
      </c>
      <c r="AA104" t="s">
        <v>183</v>
      </c>
      <c r="AB104">
        <v>235</v>
      </c>
      <c r="AC104">
        <v>16</v>
      </c>
      <c r="AH104">
        <v>20</v>
      </c>
    </row>
    <row r="105" spans="1:34" x14ac:dyDescent="0.45">
      <c r="A105" s="290">
        <v>41042</v>
      </c>
      <c r="B105">
        <v>1940</v>
      </c>
      <c r="C105" t="s">
        <v>107</v>
      </c>
      <c r="D105">
        <v>225</v>
      </c>
      <c r="F105">
        <v>2</v>
      </c>
      <c r="H105">
        <v>35.757858820539866</v>
      </c>
      <c r="I105" t="s">
        <v>143</v>
      </c>
      <c r="J105">
        <v>200</v>
      </c>
      <c r="L105">
        <v>9</v>
      </c>
      <c r="M105">
        <v>4.7161499999999995E-2</v>
      </c>
      <c r="N105">
        <v>190.8336248847047</v>
      </c>
      <c r="O105">
        <v>212.5</v>
      </c>
      <c r="P105">
        <v>11</v>
      </c>
      <c r="T105" s="290">
        <v>41042</v>
      </c>
      <c r="U105">
        <v>1940</v>
      </c>
      <c r="V105" t="s">
        <v>107</v>
      </c>
      <c r="W105">
        <v>225</v>
      </c>
      <c r="X105">
        <v>6</v>
      </c>
      <c r="AA105" t="s">
        <v>143</v>
      </c>
      <c r="AB105">
        <v>200</v>
      </c>
      <c r="AC105">
        <v>59</v>
      </c>
      <c r="AH105">
        <v>65</v>
      </c>
    </row>
    <row r="106" spans="1:34" x14ac:dyDescent="0.45">
      <c r="A106" s="290">
        <v>41043</v>
      </c>
      <c r="B106">
        <v>2410</v>
      </c>
      <c r="C106" t="s">
        <v>161</v>
      </c>
      <c r="D106">
        <v>180</v>
      </c>
      <c r="F106">
        <v>6</v>
      </c>
      <c r="H106">
        <v>107.2735764616196</v>
      </c>
      <c r="I106" t="s">
        <v>184</v>
      </c>
      <c r="J106">
        <v>100</v>
      </c>
      <c r="L106">
        <v>15</v>
      </c>
      <c r="M106">
        <v>5.3723E-2</v>
      </c>
      <c r="N106">
        <v>279.2100217783817</v>
      </c>
      <c r="O106">
        <v>140</v>
      </c>
      <c r="P106">
        <v>21</v>
      </c>
      <c r="T106" s="290">
        <v>41043</v>
      </c>
      <c r="U106">
        <v>2410</v>
      </c>
      <c r="V106" t="s">
        <v>161</v>
      </c>
      <c r="W106">
        <v>180</v>
      </c>
      <c r="X106">
        <v>25</v>
      </c>
      <c r="AA106" t="s">
        <v>184</v>
      </c>
      <c r="AB106">
        <v>100</v>
      </c>
      <c r="AC106">
        <v>156</v>
      </c>
      <c r="AH106">
        <v>181</v>
      </c>
    </row>
    <row r="107" spans="1:34" x14ac:dyDescent="0.45">
      <c r="A107" s="290">
        <v>41044</v>
      </c>
      <c r="B107">
        <v>2950</v>
      </c>
      <c r="C107" t="s">
        <v>185</v>
      </c>
      <c r="D107">
        <v>170</v>
      </c>
      <c r="F107">
        <v>23</v>
      </c>
      <c r="H107">
        <v>411.21537643620849</v>
      </c>
      <c r="I107" t="s">
        <v>186</v>
      </c>
      <c r="J107">
        <v>137</v>
      </c>
      <c r="L107">
        <v>8</v>
      </c>
      <c r="M107">
        <v>5.0178832116788322E-2</v>
      </c>
      <c r="N107">
        <v>159.42977671103353</v>
      </c>
      <c r="O107">
        <v>153.5</v>
      </c>
      <c r="P107">
        <v>31</v>
      </c>
      <c r="T107" s="290">
        <v>41044</v>
      </c>
      <c r="U107">
        <v>2950</v>
      </c>
      <c r="V107" t="s">
        <v>185</v>
      </c>
      <c r="W107">
        <v>170</v>
      </c>
      <c r="X107">
        <v>110</v>
      </c>
      <c r="AA107" t="s">
        <v>186</v>
      </c>
      <c r="AB107">
        <v>137</v>
      </c>
      <c r="AC107">
        <v>111</v>
      </c>
      <c r="AH107">
        <v>221</v>
      </c>
    </row>
    <row r="108" spans="1:34" x14ac:dyDescent="0.45">
      <c r="A108" s="290">
        <v>41045</v>
      </c>
      <c r="B108">
        <v>2830</v>
      </c>
      <c r="C108" t="s">
        <v>112</v>
      </c>
      <c r="D108">
        <v>160</v>
      </c>
      <c r="F108">
        <v>6</v>
      </c>
      <c r="H108">
        <v>107.2735764616196</v>
      </c>
      <c r="I108" t="s">
        <v>172</v>
      </c>
      <c r="J108">
        <v>179</v>
      </c>
      <c r="L108">
        <v>9</v>
      </c>
      <c r="M108">
        <v>4.7931284916201113E-2</v>
      </c>
      <c r="N108">
        <v>187.76880310500368</v>
      </c>
      <c r="O108">
        <v>169.5</v>
      </c>
      <c r="P108">
        <v>15</v>
      </c>
      <c r="T108" s="290">
        <v>41045</v>
      </c>
      <c r="U108">
        <v>2830</v>
      </c>
      <c r="V108" t="s">
        <v>112</v>
      </c>
      <c r="W108">
        <v>160</v>
      </c>
      <c r="X108">
        <v>103</v>
      </c>
      <c r="AA108" t="s">
        <v>172</v>
      </c>
      <c r="AB108">
        <v>179</v>
      </c>
      <c r="AC108">
        <v>268</v>
      </c>
      <c r="AH108">
        <v>371</v>
      </c>
    </row>
    <row r="109" spans="1:34" x14ac:dyDescent="0.45">
      <c r="A109" s="290">
        <v>41046</v>
      </c>
      <c r="B109">
        <v>2480</v>
      </c>
      <c r="C109" t="s">
        <v>187</v>
      </c>
      <c r="D109">
        <v>210</v>
      </c>
      <c r="F109">
        <v>16</v>
      </c>
      <c r="H109">
        <v>286.06287056431893</v>
      </c>
      <c r="I109" t="s">
        <v>188</v>
      </c>
      <c r="J109">
        <v>200</v>
      </c>
      <c r="L109">
        <v>12</v>
      </c>
      <c r="M109">
        <v>4.7161499999999995E-2</v>
      </c>
      <c r="N109">
        <v>254.44483317960626</v>
      </c>
      <c r="O109">
        <v>205</v>
      </c>
      <c r="P109">
        <v>28</v>
      </c>
      <c r="T109" s="290">
        <v>41046</v>
      </c>
      <c r="U109">
        <v>2480</v>
      </c>
      <c r="V109" t="s">
        <v>187</v>
      </c>
      <c r="W109">
        <v>210</v>
      </c>
      <c r="X109">
        <v>78</v>
      </c>
      <c r="AA109" t="s">
        <v>188</v>
      </c>
      <c r="AB109">
        <v>200</v>
      </c>
      <c r="AC109">
        <v>270</v>
      </c>
      <c r="AH109">
        <v>348</v>
      </c>
    </row>
    <row r="110" spans="1:34" x14ac:dyDescent="0.45">
      <c r="A110" s="290">
        <v>41047</v>
      </c>
      <c r="B110">
        <v>2110</v>
      </c>
      <c r="C110" t="s">
        <v>189</v>
      </c>
      <c r="D110">
        <v>220</v>
      </c>
      <c r="F110">
        <v>3</v>
      </c>
      <c r="H110">
        <v>53.636788230809799</v>
      </c>
      <c r="I110" t="s">
        <v>190</v>
      </c>
      <c r="J110">
        <v>230</v>
      </c>
      <c r="L110">
        <v>33</v>
      </c>
      <c r="M110">
        <v>4.6305652173913039E-2</v>
      </c>
      <c r="N110">
        <v>712.65598152164739</v>
      </c>
      <c r="O110">
        <v>225</v>
      </c>
      <c r="P110">
        <v>36</v>
      </c>
      <c r="T110" s="290">
        <v>41047</v>
      </c>
      <c r="U110">
        <v>2110</v>
      </c>
      <c r="V110" t="s">
        <v>189</v>
      </c>
      <c r="W110">
        <v>220</v>
      </c>
      <c r="X110">
        <v>47</v>
      </c>
      <c r="AA110" t="s">
        <v>190</v>
      </c>
      <c r="AB110">
        <v>230</v>
      </c>
      <c r="AC110">
        <v>174</v>
      </c>
      <c r="AH110">
        <v>221</v>
      </c>
    </row>
    <row r="111" spans="1:34" x14ac:dyDescent="0.45">
      <c r="A111" s="290">
        <v>41048</v>
      </c>
      <c r="B111">
        <v>1850</v>
      </c>
      <c r="C111" t="s">
        <v>191</v>
      </c>
      <c r="D111">
        <v>230</v>
      </c>
      <c r="F111">
        <v>2</v>
      </c>
      <c r="H111">
        <v>35.757858820539866</v>
      </c>
      <c r="I111" t="s">
        <v>192</v>
      </c>
      <c r="J111">
        <v>233</v>
      </c>
      <c r="L111">
        <v>8</v>
      </c>
      <c r="M111">
        <v>4.6232188841201713E-2</v>
      </c>
      <c r="N111">
        <v>173.03961158919805</v>
      </c>
      <c r="O111">
        <v>231.5</v>
      </c>
      <c r="P111">
        <v>10</v>
      </c>
      <c r="T111" s="290">
        <v>41048</v>
      </c>
      <c r="U111">
        <v>1850</v>
      </c>
      <c r="V111" t="s">
        <v>191</v>
      </c>
      <c r="W111">
        <v>230</v>
      </c>
      <c r="X111">
        <v>36</v>
      </c>
      <c r="AA111" t="s">
        <v>192</v>
      </c>
      <c r="AB111">
        <v>233</v>
      </c>
      <c r="AC111">
        <v>187</v>
      </c>
      <c r="AH111">
        <v>223</v>
      </c>
    </row>
    <row r="112" spans="1:34" x14ac:dyDescent="0.45">
      <c r="A112" s="290">
        <v>41049</v>
      </c>
      <c r="B112">
        <v>1800</v>
      </c>
      <c r="C112" t="s">
        <v>193</v>
      </c>
      <c r="D112">
        <v>232</v>
      </c>
      <c r="F112">
        <v>0</v>
      </c>
      <c r="H112">
        <v>0</v>
      </c>
      <c r="I112" t="s">
        <v>194</v>
      </c>
      <c r="J112">
        <v>113</v>
      </c>
      <c r="L112">
        <v>14</v>
      </c>
      <c r="M112">
        <v>5.2213274336283186E-2</v>
      </c>
      <c r="N112">
        <v>268.13104862629444</v>
      </c>
      <c r="O112">
        <v>172.5</v>
      </c>
      <c r="P112">
        <v>14</v>
      </c>
      <c r="T112" s="290">
        <v>41049</v>
      </c>
      <c r="U112">
        <v>1800</v>
      </c>
      <c r="V112" t="s">
        <v>193</v>
      </c>
      <c r="W112">
        <v>232</v>
      </c>
      <c r="X112">
        <v>5</v>
      </c>
      <c r="AA112" t="s">
        <v>194</v>
      </c>
      <c r="AB112">
        <v>113</v>
      </c>
      <c r="AC112">
        <v>661</v>
      </c>
      <c r="AH112">
        <v>666</v>
      </c>
    </row>
    <row r="113" spans="1:34" x14ac:dyDescent="0.45">
      <c r="A113" s="290">
        <v>41050</v>
      </c>
      <c r="B113">
        <v>2380</v>
      </c>
      <c r="C113" t="s">
        <v>195</v>
      </c>
      <c r="D113">
        <v>65</v>
      </c>
      <c r="F113">
        <v>17</v>
      </c>
      <c r="H113">
        <v>303.94179997458889</v>
      </c>
      <c r="I113" t="s">
        <v>168</v>
      </c>
      <c r="J113">
        <v>39</v>
      </c>
      <c r="L113">
        <v>22</v>
      </c>
      <c r="M113">
        <v>7.4248717948717943E-2</v>
      </c>
      <c r="N113">
        <v>296.30141243913391</v>
      </c>
      <c r="O113">
        <v>52</v>
      </c>
      <c r="P113">
        <v>39</v>
      </c>
      <c r="T113" s="290">
        <v>41050</v>
      </c>
      <c r="U113">
        <v>2380</v>
      </c>
      <c r="V113" t="s">
        <v>195</v>
      </c>
      <c r="W113">
        <v>65</v>
      </c>
      <c r="X113">
        <v>242</v>
      </c>
      <c r="AA113" t="s">
        <v>168</v>
      </c>
      <c r="AB113">
        <v>39</v>
      </c>
      <c r="AC113">
        <v>319</v>
      </c>
      <c r="AH113">
        <v>561</v>
      </c>
    </row>
    <row r="114" spans="1:34" x14ac:dyDescent="0.45">
      <c r="A114" s="290">
        <v>41051</v>
      </c>
      <c r="B114">
        <v>3520</v>
      </c>
      <c r="C114" t="s">
        <v>196</v>
      </c>
      <c r="D114">
        <v>76</v>
      </c>
      <c r="F114">
        <v>35</v>
      </c>
      <c r="H114">
        <v>625.76252935944763</v>
      </c>
      <c r="I114" t="s">
        <v>197</v>
      </c>
      <c r="J114">
        <v>100</v>
      </c>
      <c r="L114">
        <v>12</v>
      </c>
      <c r="M114">
        <v>5.3723E-2</v>
      </c>
      <c r="N114">
        <v>223.36801742270535</v>
      </c>
      <c r="O114">
        <v>88</v>
      </c>
      <c r="P114">
        <v>47</v>
      </c>
      <c r="T114" s="290">
        <v>41051</v>
      </c>
      <c r="U114">
        <v>3520</v>
      </c>
      <c r="V114" t="s">
        <v>196</v>
      </c>
      <c r="W114">
        <v>76</v>
      </c>
      <c r="X114">
        <v>372</v>
      </c>
      <c r="AA114" t="s">
        <v>197</v>
      </c>
      <c r="AB114">
        <v>100</v>
      </c>
      <c r="AC114">
        <v>88</v>
      </c>
      <c r="AH114">
        <v>460</v>
      </c>
    </row>
    <row r="115" spans="1:34" x14ac:dyDescent="0.45">
      <c r="A115" s="290">
        <v>41052</v>
      </c>
      <c r="B115">
        <v>3620</v>
      </c>
      <c r="C115" t="s">
        <v>156</v>
      </c>
      <c r="D115">
        <v>100</v>
      </c>
      <c r="F115">
        <v>32</v>
      </c>
      <c r="H115">
        <v>572.12574112863786</v>
      </c>
      <c r="I115" t="s">
        <v>168</v>
      </c>
      <c r="J115">
        <v>90</v>
      </c>
      <c r="L115">
        <v>9</v>
      </c>
      <c r="M115">
        <v>5.5181111111111111E-2</v>
      </c>
      <c r="N115">
        <v>163.09928920927049</v>
      </c>
      <c r="O115">
        <v>95</v>
      </c>
      <c r="P115">
        <v>41</v>
      </c>
      <c r="T115" s="290">
        <v>41052</v>
      </c>
      <c r="U115">
        <v>3620</v>
      </c>
      <c r="V115" t="s">
        <v>156</v>
      </c>
      <c r="W115">
        <v>100</v>
      </c>
      <c r="X115">
        <v>239</v>
      </c>
      <c r="AA115" t="s">
        <v>168</v>
      </c>
      <c r="AB115">
        <v>90</v>
      </c>
      <c r="AC115">
        <v>109</v>
      </c>
      <c r="AH115">
        <v>348</v>
      </c>
    </row>
    <row r="116" spans="1:34" x14ac:dyDescent="0.45">
      <c r="A116" s="290">
        <v>41053</v>
      </c>
      <c r="B116">
        <v>3620</v>
      </c>
      <c r="C116" t="s">
        <v>167</v>
      </c>
      <c r="D116">
        <v>90</v>
      </c>
      <c r="F116">
        <v>22</v>
      </c>
      <c r="H116">
        <v>393.33644702593853</v>
      </c>
      <c r="I116" t="s">
        <v>198</v>
      </c>
      <c r="J116">
        <v>137</v>
      </c>
      <c r="L116">
        <v>15</v>
      </c>
      <c r="M116">
        <v>5.0178832116788322E-2</v>
      </c>
      <c r="N116">
        <v>298.93083133318788</v>
      </c>
      <c r="O116">
        <v>113.5</v>
      </c>
      <c r="P116">
        <v>37</v>
      </c>
      <c r="T116" s="290">
        <v>41053</v>
      </c>
      <c r="U116">
        <v>3620</v>
      </c>
      <c r="V116" t="s">
        <v>167</v>
      </c>
      <c r="W116">
        <v>90</v>
      </c>
      <c r="X116">
        <v>108</v>
      </c>
      <c r="AA116" t="s">
        <v>198</v>
      </c>
      <c r="AB116">
        <v>137</v>
      </c>
      <c r="AC116">
        <v>148</v>
      </c>
      <c r="AH116">
        <v>256</v>
      </c>
    </row>
    <row r="117" spans="1:34" x14ac:dyDescent="0.45">
      <c r="A117" s="290">
        <v>41054</v>
      </c>
      <c r="B117">
        <v>2920</v>
      </c>
      <c r="C117" t="s">
        <v>199</v>
      </c>
      <c r="D117">
        <v>151</v>
      </c>
      <c r="F117">
        <v>3</v>
      </c>
      <c r="H117">
        <v>53.636788230809799</v>
      </c>
      <c r="I117" t="s">
        <v>200</v>
      </c>
      <c r="J117">
        <v>137</v>
      </c>
      <c r="L117">
        <v>8</v>
      </c>
      <c r="M117">
        <v>5.0178832116788322E-2</v>
      </c>
      <c r="N117">
        <v>159.42977671103353</v>
      </c>
      <c r="O117">
        <v>144</v>
      </c>
      <c r="P117">
        <v>11</v>
      </c>
      <c r="T117" s="290">
        <v>41054</v>
      </c>
      <c r="U117">
        <v>2920</v>
      </c>
      <c r="V117" t="s">
        <v>199</v>
      </c>
      <c r="W117">
        <v>151</v>
      </c>
      <c r="X117">
        <v>9</v>
      </c>
      <c r="AA117" t="s">
        <v>200</v>
      </c>
      <c r="AB117">
        <v>137</v>
      </c>
      <c r="AC117">
        <v>878</v>
      </c>
      <c r="AH117">
        <v>887</v>
      </c>
    </row>
    <row r="118" spans="1:34" x14ac:dyDescent="0.45">
      <c r="A118" s="290">
        <v>41055</v>
      </c>
      <c r="B118">
        <v>2580</v>
      </c>
      <c r="C118" t="s">
        <v>171</v>
      </c>
      <c r="D118">
        <v>140</v>
      </c>
      <c r="F118">
        <v>1</v>
      </c>
      <c r="H118">
        <v>17.878929410269933</v>
      </c>
      <c r="I118" t="s">
        <v>201</v>
      </c>
      <c r="J118">
        <v>189</v>
      </c>
      <c r="L118">
        <v>4</v>
      </c>
      <c r="M118">
        <v>4.7543386243386242E-2</v>
      </c>
      <c r="N118">
        <v>84.133679067852256</v>
      </c>
      <c r="O118">
        <v>164.5</v>
      </c>
      <c r="P118">
        <v>5</v>
      </c>
      <c r="T118" s="290">
        <v>41055</v>
      </c>
      <c r="U118">
        <v>2580</v>
      </c>
      <c r="V118" t="s">
        <v>171</v>
      </c>
      <c r="W118">
        <v>140</v>
      </c>
      <c r="X118">
        <v>87</v>
      </c>
      <c r="AA118" t="s">
        <v>201</v>
      </c>
      <c r="AB118">
        <v>189</v>
      </c>
      <c r="AC118">
        <v>801</v>
      </c>
      <c r="AH118">
        <v>888</v>
      </c>
    </row>
    <row r="119" spans="1:34" x14ac:dyDescent="0.45">
      <c r="A119" s="290">
        <v>41056</v>
      </c>
      <c r="B119">
        <v>2260</v>
      </c>
      <c r="C119" t="s">
        <v>161</v>
      </c>
      <c r="D119">
        <v>203</v>
      </c>
      <c r="F119">
        <v>4</v>
      </c>
      <c r="H119">
        <v>71.515717641079732</v>
      </c>
      <c r="I119" t="s">
        <v>202</v>
      </c>
      <c r="J119">
        <v>211</v>
      </c>
      <c r="L119">
        <v>6</v>
      </c>
      <c r="M119">
        <v>4.6819431279620849E-2</v>
      </c>
      <c r="N119">
        <v>128.15191974815011</v>
      </c>
      <c r="O119">
        <v>207</v>
      </c>
      <c r="P119">
        <v>10</v>
      </c>
      <c r="T119" s="290">
        <v>41056</v>
      </c>
      <c r="U119">
        <v>2260</v>
      </c>
      <c r="V119" t="s">
        <v>161</v>
      </c>
      <c r="W119">
        <v>203</v>
      </c>
      <c r="X119">
        <v>91</v>
      </c>
      <c r="AA119" t="s">
        <v>202</v>
      </c>
      <c r="AB119">
        <v>211</v>
      </c>
      <c r="AC119">
        <v>1000</v>
      </c>
      <c r="AH119">
        <v>1091</v>
      </c>
    </row>
    <row r="120" spans="1:34" x14ac:dyDescent="0.45">
      <c r="A120" s="290">
        <v>41057</v>
      </c>
      <c r="B120">
        <v>2130</v>
      </c>
      <c r="C120" t="s">
        <v>40</v>
      </c>
      <c r="D120">
        <v>224</v>
      </c>
      <c r="F120">
        <v>4</v>
      </c>
      <c r="H120">
        <v>71.515717641079732</v>
      </c>
      <c r="I120" t="s">
        <v>40</v>
      </c>
      <c r="J120">
        <v>211</v>
      </c>
      <c r="L120">
        <v>3</v>
      </c>
      <c r="M120">
        <v>4.6819431279620849E-2</v>
      </c>
      <c r="N120">
        <v>64.075959874075053</v>
      </c>
      <c r="O120">
        <v>217.5</v>
      </c>
      <c r="P120">
        <v>7</v>
      </c>
      <c r="T120" s="290">
        <v>41057</v>
      </c>
      <c r="U120">
        <v>2130</v>
      </c>
      <c r="V120" t="s">
        <v>40</v>
      </c>
      <c r="W120">
        <v>224</v>
      </c>
      <c r="X120">
        <v>58</v>
      </c>
      <c r="AA120" t="s">
        <v>40</v>
      </c>
      <c r="AB120">
        <v>211</v>
      </c>
      <c r="AC120">
        <v>676</v>
      </c>
      <c r="AH120">
        <v>734</v>
      </c>
    </row>
    <row r="121" spans="1:34" x14ac:dyDescent="0.45">
      <c r="A121" s="290">
        <v>41058</v>
      </c>
      <c r="B121">
        <v>2130</v>
      </c>
      <c r="C121" t="s">
        <v>40</v>
      </c>
      <c r="D121">
        <v>224</v>
      </c>
      <c r="F121">
        <v>4</v>
      </c>
      <c r="H121">
        <v>71.515717641079732</v>
      </c>
      <c r="I121" t="s">
        <v>40</v>
      </c>
      <c r="J121">
        <v>232</v>
      </c>
      <c r="L121">
        <v>3</v>
      </c>
      <c r="M121">
        <v>4.6256465517241378E-2</v>
      </c>
      <c r="N121">
        <v>64.855798350649962</v>
      </c>
      <c r="O121">
        <v>228</v>
      </c>
      <c r="P121">
        <v>7</v>
      </c>
      <c r="T121" s="290">
        <v>41058</v>
      </c>
      <c r="U121">
        <v>2130</v>
      </c>
      <c r="V121" t="s">
        <v>40</v>
      </c>
      <c r="W121">
        <v>224</v>
      </c>
      <c r="X121">
        <v>58</v>
      </c>
      <c r="AA121" t="s">
        <v>40</v>
      </c>
      <c r="AB121">
        <v>232</v>
      </c>
      <c r="AC121">
        <v>676</v>
      </c>
      <c r="AH121">
        <v>734</v>
      </c>
    </row>
    <row r="122" spans="1:34" x14ac:dyDescent="0.45">
      <c r="A122" s="290">
        <v>41059</v>
      </c>
      <c r="B122">
        <v>1920</v>
      </c>
      <c r="C122" t="s">
        <v>167</v>
      </c>
      <c r="D122">
        <v>245</v>
      </c>
      <c r="F122">
        <v>3</v>
      </c>
      <c r="H122">
        <v>53.636788230809799</v>
      </c>
      <c r="I122" t="s">
        <v>168</v>
      </c>
      <c r="J122">
        <v>191</v>
      </c>
      <c r="L122">
        <v>0</v>
      </c>
      <c r="M122">
        <v>4.7470680628272248E-2</v>
      </c>
      <c r="N122">
        <v>0</v>
      </c>
      <c r="O122">
        <v>218</v>
      </c>
      <c r="P122">
        <v>3</v>
      </c>
      <c r="T122" s="290">
        <v>41059</v>
      </c>
      <c r="U122">
        <v>1920</v>
      </c>
      <c r="V122" t="s">
        <v>167</v>
      </c>
      <c r="W122">
        <v>245</v>
      </c>
      <c r="X122">
        <v>31</v>
      </c>
      <c r="AA122" t="s">
        <v>168</v>
      </c>
      <c r="AB122">
        <v>191</v>
      </c>
      <c r="AC122">
        <v>351</v>
      </c>
      <c r="AH122">
        <v>382</v>
      </c>
    </row>
    <row r="123" spans="1:34" x14ac:dyDescent="0.45">
      <c r="A123" s="290">
        <v>41060</v>
      </c>
      <c r="B123">
        <v>2410</v>
      </c>
      <c r="C123" t="s">
        <v>167</v>
      </c>
      <c r="D123">
        <v>66</v>
      </c>
      <c r="F123">
        <v>8</v>
      </c>
      <c r="H123">
        <v>143.03143528215946</v>
      </c>
      <c r="I123" t="s">
        <v>40</v>
      </c>
      <c r="J123">
        <v>108</v>
      </c>
      <c r="L123">
        <v>15</v>
      </c>
      <c r="M123">
        <v>5.2750925925925923E-2</v>
      </c>
      <c r="N123">
        <v>284.35519825876327</v>
      </c>
      <c r="O123">
        <v>87</v>
      </c>
      <c r="P123">
        <v>23</v>
      </c>
      <c r="T123" s="290">
        <v>41060</v>
      </c>
      <c r="U123">
        <v>2410</v>
      </c>
      <c r="V123" t="s">
        <v>167</v>
      </c>
      <c r="W123">
        <v>66</v>
      </c>
      <c r="X123">
        <v>243</v>
      </c>
      <c r="AA123" t="s">
        <v>40</v>
      </c>
      <c r="AB123">
        <v>108</v>
      </c>
      <c r="AC123">
        <v>333</v>
      </c>
      <c r="AH123">
        <v>576</v>
      </c>
    </row>
    <row r="124" spans="1:34" x14ac:dyDescent="0.45">
      <c r="A124" s="290">
        <v>41061</v>
      </c>
      <c r="B124">
        <v>3460</v>
      </c>
      <c r="C124" t="s">
        <v>40</v>
      </c>
      <c r="D124">
        <v>50</v>
      </c>
      <c r="F124">
        <v>8</v>
      </c>
      <c r="H124">
        <v>143.03143528215946</v>
      </c>
      <c r="I124" t="s">
        <v>40</v>
      </c>
      <c r="J124">
        <v>108</v>
      </c>
      <c r="L124">
        <v>15</v>
      </c>
      <c r="M124">
        <v>5.2750925925925923E-2</v>
      </c>
      <c r="N124">
        <v>284.35519825876327</v>
      </c>
      <c r="O124">
        <v>79</v>
      </c>
      <c r="P124">
        <v>23</v>
      </c>
      <c r="T124" s="290">
        <v>41061</v>
      </c>
      <c r="U124">
        <v>3460</v>
      </c>
      <c r="V124" t="s">
        <v>40</v>
      </c>
      <c r="W124">
        <v>50</v>
      </c>
      <c r="X124">
        <v>243</v>
      </c>
      <c r="AA124" t="s">
        <v>40</v>
      </c>
      <c r="AB124">
        <v>108</v>
      </c>
      <c r="AC124">
        <v>333</v>
      </c>
      <c r="AH124">
        <v>576</v>
      </c>
    </row>
    <row r="125" spans="1:34" x14ac:dyDescent="0.45">
      <c r="A125" s="290">
        <v>41062</v>
      </c>
      <c r="B125">
        <v>4130</v>
      </c>
      <c r="C125" t="s">
        <v>40</v>
      </c>
      <c r="D125">
        <v>50</v>
      </c>
      <c r="F125">
        <v>8</v>
      </c>
      <c r="H125">
        <v>143.03143528215946</v>
      </c>
      <c r="I125" t="s">
        <v>203</v>
      </c>
      <c r="J125">
        <v>24</v>
      </c>
      <c r="L125">
        <v>30</v>
      </c>
      <c r="M125">
        <v>9.5279166666666665E-2</v>
      </c>
      <c r="N125">
        <v>314.86421480736431</v>
      </c>
      <c r="O125">
        <v>37</v>
      </c>
      <c r="P125">
        <v>38</v>
      </c>
      <c r="T125" s="290">
        <v>41062</v>
      </c>
      <c r="U125">
        <v>4130</v>
      </c>
      <c r="V125" t="s">
        <v>40</v>
      </c>
      <c r="W125">
        <v>50</v>
      </c>
      <c r="X125">
        <v>243</v>
      </c>
      <c r="AA125" t="s">
        <v>203</v>
      </c>
      <c r="AB125">
        <v>24</v>
      </c>
      <c r="AC125">
        <v>314</v>
      </c>
      <c r="AH125">
        <v>557</v>
      </c>
    </row>
    <row r="126" spans="1:34" x14ac:dyDescent="0.45">
      <c r="A126" s="290">
        <v>41063</v>
      </c>
      <c r="B126">
        <v>3640</v>
      </c>
      <c r="C126" t="s">
        <v>204</v>
      </c>
      <c r="D126">
        <v>34</v>
      </c>
      <c r="F126">
        <v>12</v>
      </c>
      <c r="H126">
        <v>214.5471529232392</v>
      </c>
      <c r="I126" t="s">
        <v>205</v>
      </c>
      <c r="J126">
        <v>49</v>
      </c>
      <c r="L126">
        <v>22</v>
      </c>
      <c r="M126">
        <v>6.7381632653061213E-2</v>
      </c>
      <c r="N126">
        <v>326.49847048490176</v>
      </c>
      <c r="O126">
        <v>41.5</v>
      </c>
      <c r="P126">
        <v>34</v>
      </c>
      <c r="T126" s="290">
        <v>41063</v>
      </c>
      <c r="U126">
        <v>3640</v>
      </c>
      <c r="V126" t="s">
        <v>204</v>
      </c>
      <c r="W126">
        <v>34</v>
      </c>
      <c r="X126">
        <v>461</v>
      </c>
      <c r="AA126" t="s">
        <v>205</v>
      </c>
      <c r="AB126">
        <v>49</v>
      </c>
      <c r="AC126">
        <v>306</v>
      </c>
      <c r="AH126">
        <v>767</v>
      </c>
    </row>
    <row r="127" spans="1:34" x14ac:dyDescent="0.45">
      <c r="A127" s="290">
        <v>41064</v>
      </c>
      <c r="B127">
        <v>2830</v>
      </c>
      <c r="C127" t="s">
        <v>206</v>
      </c>
      <c r="D127">
        <v>58</v>
      </c>
      <c r="F127">
        <v>19</v>
      </c>
      <c r="H127">
        <v>339.69965879512876</v>
      </c>
      <c r="I127" t="s">
        <v>207</v>
      </c>
      <c r="J127">
        <v>76</v>
      </c>
      <c r="L127">
        <v>9</v>
      </c>
      <c r="M127">
        <v>5.7867105263157886E-2</v>
      </c>
      <c r="N127">
        <v>155.52877509720551</v>
      </c>
      <c r="O127">
        <v>67</v>
      </c>
      <c r="P127">
        <v>28</v>
      </c>
      <c r="T127" s="290">
        <v>41064</v>
      </c>
      <c r="U127">
        <v>2830</v>
      </c>
      <c r="V127" t="s">
        <v>206</v>
      </c>
      <c r="W127">
        <v>58</v>
      </c>
      <c r="X127">
        <v>149</v>
      </c>
      <c r="AA127" t="s">
        <v>207</v>
      </c>
      <c r="AB127">
        <v>76</v>
      </c>
      <c r="AC127">
        <v>101</v>
      </c>
      <c r="AH127">
        <v>250</v>
      </c>
    </row>
    <row r="128" spans="1:34" x14ac:dyDescent="0.45">
      <c r="A128" s="290">
        <v>41065</v>
      </c>
      <c r="B128">
        <v>3250</v>
      </c>
      <c r="C128" t="s">
        <v>159</v>
      </c>
      <c r="D128">
        <v>68</v>
      </c>
      <c r="F128">
        <v>29</v>
      </c>
      <c r="H128">
        <v>518.48895289782809</v>
      </c>
      <c r="I128" t="s">
        <v>208</v>
      </c>
      <c r="J128">
        <v>96</v>
      </c>
      <c r="L128">
        <v>31</v>
      </c>
      <c r="M128">
        <v>5.4269791666666664E-2</v>
      </c>
      <c r="N128">
        <v>571.22017697076717</v>
      </c>
      <c r="O128">
        <v>82</v>
      </c>
      <c r="P128">
        <v>60</v>
      </c>
      <c r="T128" s="290">
        <v>41065</v>
      </c>
      <c r="U128">
        <v>3250</v>
      </c>
      <c r="V128" t="s">
        <v>159</v>
      </c>
      <c r="W128">
        <v>68</v>
      </c>
      <c r="X128">
        <v>245</v>
      </c>
      <c r="AA128" t="s">
        <v>208</v>
      </c>
      <c r="AB128">
        <v>96</v>
      </c>
      <c r="AC128">
        <v>175</v>
      </c>
      <c r="AH128">
        <v>420</v>
      </c>
    </row>
    <row r="129" spans="1:34" x14ac:dyDescent="0.45">
      <c r="A129" s="290">
        <v>41066</v>
      </c>
      <c r="B129">
        <v>3150</v>
      </c>
      <c r="C129" t="s">
        <v>209</v>
      </c>
      <c r="D129">
        <v>100</v>
      </c>
      <c r="F129">
        <v>9</v>
      </c>
      <c r="H129">
        <v>160.9103646924294</v>
      </c>
      <c r="I129" t="s">
        <v>203</v>
      </c>
      <c r="J129">
        <v>116</v>
      </c>
      <c r="L129">
        <v>6</v>
      </c>
      <c r="M129">
        <v>5.1912931034482759E-2</v>
      </c>
      <c r="N129">
        <v>115.57813978976735</v>
      </c>
      <c r="O129">
        <v>108</v>
      </c>
      <c r="P129">
        <v>15</v>
      </c>
      <c r="T129" s="290">
        <v>41066</v>
      </c>
      <c r="U129">
        <v>3150</v>
      </c>
      <c r="V129" t="s">
        <v>209</v>
      </c>
      <c r="W129">
        <v>100</v>
      </c>
      <c r="X129">
        <v>166</v>
      </c>
      <c r="AA129" t="s">
        <v>203</v>
      </c>
      <c r="AB129">
        <v>116</v>
      </c>
      <c r="AC129">
        <v>66</v>
      </c>
      <c r="AH129">
        <v>232</v>
      </c>
    </row>
    <row r="130" spans="1:34" x14ac:dyDescent="0.45">
      <c r="A130" s="290">
        <v>41067</v>
      </c>
      <c r="B130">
        <v>2800</v>
      </c>
      <c r="C130" t="s">
        <v>187</v>
      </c>
      <c r="D130">
        <v>120</v>
      </c>
      <c r="F130">
        <v>2</v>
      </c>
      <c r="H130">
        <v>35.757858820539866</v>
      </c>
      <c r="I130" t="s">
        <v>149</v>
      </c>
      <c r="J130">
        <v>89</v>
      </c>
      <c r="L130">
        <v>15</v>
      </c>
      <c r="M130">
        <v>5.5344943820224715E-2</v>
      </c>
      <c r="N130">
        <v>271.02746817711193</v>
      </c>
      <c r="O130">
        <v>104.5</v>
      </c>
      <c r="P130">
        <v>17</v>
      </c>
      <c r="T130" s="290">
        <v>41067</v>
      </c>
      <c r="U130">
        <v>2800</v>
      </c>
      <c r="V130" t="s">
        <v>187</v>
      </c>
      <c r="W130">
        <v>120</v>
      </c>
      <c r="X130">
        <v>41</v>
      </c>
      <c r="AA130" t="s">
        <v>149</v>
      </c>
      <c r="AB130">
        <v>89</v>
      </c>
      <c r="AC130">
        <v>105</v>
      </c>
      <c r="AH130">
        <v>146</v>
      </c>
    </row>
    <row r="131" spans="1:34" x14ac:dyDescent="0.45">
      <c r="A131" s="290">
        <v>41068</v>
      </c>
      <c r="B131">
        <v>3100</v>
      </c>
      <c r="C131" t="s">
        <v>210</v>
      </c>
      <c r="D131">
        <v>160</v>
      </c>
      <c r="F131">
        <v>2</v>
      </c>
      <c r="H131">
        <v>35.757858820539866</v>
      </c>
      <c r="I131" t="s">
        <v>211</v>
      </c>
      <c r="J131">
        <v>164</v>
      </c>
      <c r="L131">
        <v>8</v>
      </c>
      <c r="M131">
        <v>4.8601829268292679E-2</v>
      </c>
      <c r="N131">
        <v>164.60285796730528</v>
      </c>
      <c r="O131">
        <v>162</v>
      </c>
      <c r="P131">
        <v>10</v>
      </c>
      <c r="T131" s="290">
        <v>41068</v>
      </c>
      <c r="U131">
        <v>3100</v>
      </c>
      <c r="V131" t="s">
        <v>210</v>
      </c>
      <c r="W131">
        <v>160</v>
      </c>
      <c r="X131">
        <v>76</v>
      </c>
      <c r="AA131" t="s">
        <v>211</v>
      </c>
      <c r="AB131">
        <v>164</v>
      </c>
      <c r="AC131">
        <v>25</v>
      </c>
      <c r="AH131">
        <v>101</v>
      </c>
    </row>
    <row r="132" spans="1:34" x14ac:dyDescent="0.45">
      <c r="A132" s="290">
        <v>41069</v>
      </c>
      <c r="B132">
        <v>2800</v>
      </c>
      <c r="C132" t="s">
        <v>212</v>
      </c>
      <c r="D132">
        <v>174</v>
      </c>
      <c r="F132">
        <v>4</v>
      </c>
      <c r="H132">
        <v>71.515717641079732</v>
      </c>
      <c r="I132" t="s">
        <v>213</v>
      </c>
      <c r="J132">
        <v>182</v>
      </c>
      <c r="L132">
        <v>6</v>
      </c>
      <c r="M132">
        <v>4.7810439560439559E-2</v>
      </c>
      <c r="N132">
        <v>125.49560420617135</v>
      </c>
      <c r="O132">
        <v>178</v>
      </c>
      <c r="P132">
        <v>10</v>
      </c>
      <c r="T132" s="290">
        <v>41069</v>
      </c>
      <c r="U132">
        <v>2800</v>
      </c>
      <c r="V132" t="s">
        <v>212</v>
      </c>
      <c r="W132">
        <v>174</v>
      </c>
      <c r="X132">
        <v>20</v>
      </c>
      <c r="AA132" t="s">
        <v>213</v>
      </c>
      <c r="AB132">
        <v>182</v>
      </c>
      <c r="AC132">
        <v>0</v>
      </c>
      <c r="AH132">
        <v>20</v>
      </c>
    </row>
    <row r="133" spans="1:34" x14ac:dyDescent="0.45">
      <c r="A133" s="290">
        <v>41070</v>
      </c>
      <c r="B133">
        <v>2440</v>
      </c>
      <c r="C133" t="s">
        <v>214</v>
      </c>
      <c r="D133">
        <v>201</v>
      </c>
      <c r="F133">
        <v>9</v>
      </c>
      <c r="H133">
        <v>160.9103646924294</v>
      </c>
      <c r="I133" t="s">
        <v>215</v>
      </c>
      <c r="J133">
        <v>189</v>
      </c>
      <c r="L133">
        <v>2</v>
      </c>
      <c r="M133">
        <v>4.7543386243386242E-2</v>
      </c>
      <c r="N133">
        <v>42.066839533926128</v>
      </c>
      <c r="O133">
        <v>195</v>
      </c>
      <c r="P133">
        <v>11</v>
      </c>
      <c r="T133" s="290">
        <v>41070</v>
      </c>
      <c r="U133">
        <v>2440</v>
      </c>
      <c r="V133" t="s">
        <v>214</v>
      </c>
      <c r="W133">
        <v>201</v>
      </c>
      <c r="X133">
        <v>8</v>
      </c>
      <c r="AA133" t="s">
        <v>215</v>
      </c>
      <c r="AB133">
        <v>189</v>
      </c>
      <c r="AC133">
        <v>4</v>
      </c>
      <c r="AH133">
        <v>12</v>
      </c>
    </row>
    <row r="134" spans="1:34" x14ac:dyDescent="0.45">
      <c r="A134" s="290">
        <v>41071</v>
      </c>
      <c r="B134">
        <v>2240</v>
      </c>
      <c r="C134" t="s">
        <v>146</v>
      </c>
      <c r="D134">
        <v>190</v>
      </c>
      <c r="F134">
        <v>2</v>
      </c>
      <c r="H134">
        <v>35.757858820539866</v>
      </c>
      <c r="I134" t="s">
        <v>165</v>
      </c>
      <c r="J134">
        <v>176</v>
      </c>
      <c r="L134">
        <v>4</v>
      </c>
      <c r="M134">
        <v>4.8056249999999995E-2</v>
      </c>
      <c r="N134">
        <v>83.235791390297834</v>
      </c>
      <c r="O134">
        <v>183</v>
      </c>
      <c r="P134">
        <v>6</v>
      </c>
      <c r="T134" s="290">
        <v>41071</v>
      </c>
      <c r="U134">
        <v>2240</v>
      </c>
      <c r="V134" t="s">
        <v>146</v>
      </c>
      <c r="W134">
        <v>190</v>
      </c>
      <c r="X134">
        <v>6</v>
      </c>
      <c r="AA134" t="s">
        <v>165</v>
      </c>
      <c r="AB134">
        <v>176</v>
      </c>
      <c r="AC134">
        <v>2</v>
      </c>
      <c r="AH134">
        <v>8</v>
      </c>
    </row>
    <row r="135" spans="1:34" x14ac:dyDescent="0.45">
      <c r="A135" s="290">
        <v>41072</v>
      </c>
      <c r="B135">
        <v>2270</v>
      </c>
      <c r="C135" t="s">
        <v>167</v>
      </c>
      <c r="D135">
        <v>177</v>
      </c>
      <c r="F135">
        <v>0</v>
      </c>
      <c r="H135">
        <v>0</v>
      </c>
      <c r="I135" t="s">
        <v>149</v>
      </c>
      <c r="J135">
        <v>117</v>
      </c>
      <c r="L135">
        <v>8</v>
      </c>
      <c r="M135">
        <v>5.1816239316239313E-2</v>
      </c>
      <c r="N135">
        <v>154.39175257731961</v>
      </c>
      <c r="O135">
        <v>147</v>
      </c>
      <c r="P135">
        <v>8</v>
      </c>
      <c r="T135" s="290">
        <v>41072</v>
      </c>
      <c r="U135">
        <v>2270</v>
      </c>
      <c r="V135" t="s">
        <v>167</v>
      </c>
      <c r="W135">
        <v>177</v>
      </c>
      <c r="X135">
        <v>1</v>
      </c>
      <c r="AA135" t="s">
        <v>149</v>
      </c>
      <c r="AB135">
        <v>117</v>
      </c>
      <c r="AC135">
        <v>11</v>
      </c>
      <c r="AH135">
        <v>12</v>
      </c>
    </row>
    <row r="136" spans="1:34" x14ac:dyDescent="0.45">
      <c r="A136" s="290">
        <v>41073</v>
      </c>
      <c r="B136">
        <v>2700</v>
      </c>
      <c r="C136" t="s">
        <v>216</v>
      </c>
      <c r="D136">
        <v>128</v>
      </c>
      <c r="F136">
        <v>14</v>
      </c>
      <c r="H136">
        <v>250.30501174377906</v>
      </c>
      <c r="I136" t="s">
        <v>181</v>
      </c>
      <c r="J136">
        <v>88</v>
      </c>
      <c r="L136">
        <v>9</v>
      </c>
      <c r="M136">
        <v>5.5512499999999999E-2</v>
      </c>
      <c r="N136">
        <v>162.12564737671696</v>
      </c>
      <c r="O136">
        <v>108</v>
      </c>
      <c r="P136">
        <v>23</v>
      </c>
      <c r="T136" s="290">
        <v>41073</v>
      </c>
      <c r="U136">
        <v>2700</v>
      </c>
      <c r="V136" t="s">
        <v>216</v>
      </c>
      <c r="W136">
        <v>128</v>
      </c>
      <c r="X136">
        <v>11</v>
      </c>
      <c r="AA136" t="s">
        <v>181</v>
      </c>
      <c r="AB136">
        <v>88</v>
      </c>
      <c r="AC136">
        <v>10</v>
      </c>
      <c r="AH136">
        <v>21</v>
      </c>
    </row>
    <row r="137" spans="1:34" x14ac:dyDescent="0.45">
      <c r="A137" s="290">
        <v>41074</v>
      </c>
      <c r="B137">
        <v>2360</v>
      </c>
      <c r="C137" t="s">
        <v>209</v>
      </c>
      <c r="D137">
        <v>189</v>
      </c>
      <c r="F137">
        <v>3</v>
      </c>
      <c r="H137">
        <v>53.636788230809799</v>
      </c>
      <c r="I137" t="s">
        <v>217</v>
      </c>
      <c r="J137">
        <v>184</v>
      </c>
      <c r="L137">
        <v>10</v>
      </c>
      <c r="M137">
        <v>4.7732065217391303E-2</v>
      </c>
      <c r="N137">
        <v>209.50277249592949</v>
      </c>
      <c r="O137">
        <v>186.5</v>
      </c>
      <c r="P137">
        <v>13</v>
      </c>
      <c r="T137" s="290">
        <v>41074</v>
      </c>
      <c r="U137">
        <v>2360</v>
      </c>
      <c r="V137" t="s">
        <v>209</v>
      </c>
      <c r="W137">
        <v>189</v>
      </c>
      <c r="X137">
        <v>1</v>
      </c>
      <c r="AA137" t="s">
        <v>217</v>
      </c>
      <c r="AB137">
        <v>184</v>
      </c>
      <c r="AC137">
        <v>10</v>
      </c>
      <c r="AH137">
        <v>11</v>
      </c>
    </row>
    <row r="138" spans="1:34" x14ac:dyDescent="0.45">
      <c r="A138" s="290">
        <v>41075</v>
      </c>
      <c r="B138">
        <v>2100</v>
      </c>
      <c r="C138" t="s">
        <v>187</v>
      </c>
      <c r="D138">
        <v>179</v>
      </c>
      <c r="F138">
        <v>1</v>
      </c>
      <c r="H138">
        <v>17.878929410269933</v>
      </c>
      <c r="I138" t="s">
        <v>218</v>
      </c>
      <c r="J138">
        <v>153</v>
      </c>
      <c r="L138">
        <v>4</v>
      </c>
      <c r="M138">
        <v>4.9177124183006536E-2</v>
      </c>
      <c r="N138">
        <v>81.338631862947068</v>
      </c>
      <c r="O138">
        <v>166</v>
      </c>
      <c r="P138">
        <v>5</v>
      </c>
      <c r="T138" s="290">
        <v>41075</v>
      </c>
      <c r="U138">
        <v>2100</v>
      </c>
      <c r="V138" t="s">
        <v>187</v>
      </c>
      <c r="W138">
        <v>179</v>
      </c>
      <c r="X138">
        <v>0</v>
      </c>
      <c r="AA138" t="s">
        <v>218</v>
      </c>
      <c r="AB138">
        <v>153</v>
      </c>
      <c r="AC138">
        <v>4</v>
      </c>
      <c r="AH138">
        <v>4</v>
      </c>
    </row>
    <row r="139" spans="1:34" x14ac:dyDescent="0.45">
      <c r="A139" s="290">
        <v>41076</v>
      </c>
      <c r="B139">
        <v>2090</v>
      </c>
      <c r="C139" t="s">
        <v>195</v>
      </c>
      <c r="D139">
        <v>132</v>
      </c>
      <c r="F139">
        <v>2</v>
      </c>
      <c r="H139">
        <v>35.757858820539866</v>
      </c>
      <c r="I139" t="s">
        <v>106</v>
      </c>
      <c r="J139">
        <v>38</v>
      </c>
      <c r="L139">
        <v>16</v>
      </c>
      <c r="M139">
        <v>7.5134210526315776E-2</v>
      </c>
      <c r="N139">
        <v>212.95226086651959</v>
      </c>
      <c r="O139">
        <v>85</v>
      </c>
      <c r="P139">
        <v>18</v>
      </c>
      <c r="T139" s="290">
        <v>41076</v>
      </c>
      <c r="U139">
        <v>2090</v>
      </c>
      <c r="V139" t="s">
        <v>195</v>
      </c>
      <c r="W139">
        <v>132</v>
      </c>
      <c r="X139">
        <v>0</v>
      </c>
      <c r="AA139" t="s">
        <v>106</v>
      </c>
      <c r="AB139">
        <v>38</v>
      </c>
      <c r="AC139">
        <v>34</v>
      </c>
      <c r="AH139">
        <v>34</v>
      </c>
    </row>
    <row r="140" spans="1:34" x14ac:dyDescent="0.45">
      <c r="A140" s="290">
        <v>41077</v>
      </c>
      <c r="B140">
        <v>3130</v>
      </c>
      <c r="C140" t="s">
        <v>219</v>
      </c>
      <c r="D140">
        <v>31</v>
      </c>
      <c r="F140">
        <v>2</v>
      </c>
      <c r="H140">
        <v>35.757858820539866</v>
      </c>
      <c r="I140" t="s">
        <v>220</v>
      </c>
      <c r="J140">
        <v>39</v>
      </c>
      <c r="L140">
        <v>58</v>
      </c>
      <c r="M140">
        <v>7.4248717948717943E-2</v>
      </c>
      <c r="N140">
        <v>781.15826915771663</v>
      </c>
      <c r="O140">
        <v>35</v>
      </c>
      <c r="P140">
        <v>60</v>
      </c>
      <c r="T140" s="290">
        <v>41077</v>
      </c>
      <c r="U140">
        <v>3130</v>
      </c>
      <c r="V140" t="s">
        <v>219</v>
      </c>
      <c r="W140">
        <v>31</v>
      </c>
      <c r="X140">
        <v>3</v>
      </c>
      <c r="AA140" t="s">
        <v>220</v>
      </c>
      <c r="AB140">
        <v>39</v>
      </c>
      <c r="AC140">
        <v>147</v>
      </c>
      <c r="AH140">
        <v>150</v>
      </c>
    </row>
    <row r="141" spans="1:34" x14ac:dyDescent="0.45">
      <c r="A141" s="290">
        <v>41078</v>
      </c>
      <c r="B141">
        <v>3610</v>
      </c>
      <c r="C141" t="s">
        <v>161</v>
      </c>
      <c r="D141">
        <v>29</v>
      </c>
      <c r="F141">
        <v>2</v>
      </c>
      <c r="H141">
        <v>35.757858820539866</v>
      </c>
      <c r="I141" t="s">
        <v>40</v>
      </c>
      <c r="J141">
        <v>50</v>
      </c>
      <c r="L141">
        <v>34</v>
      </c>
      <c r="M141">
        <v>6.6846000000000003E-2</v>
      </c>
      <c r="N141">
        <v>508.63178051042695</v>
      </c>
      <c r="O141">
        <v>39.5</v>
      </c>
      <c r="P141">
        <v>36</v>
      </c>
      <c r="T141" s="290">
        <v>41078</v>
      </c>
      <c r="U141">
        <v>3610</v>
      </c>
      <c r="V141" t="s">
        <v>161</v>
      </c>
      <c r="W141">
        <v>29</v>
      </c>
      <c r="X141">
        <v>6</v>
      </c>
      <c r="AA141" t="s">
        <v>40</v>
      </c>
      <c r="AB141">
        <v>50</v>
      </c>
      <c r="AC141">
        <v>156</v>
      </c>
      <c r="AH141">
        <v>162</v>
      </c>
    </row>
    <row r="142" spans="1:34" x14ac:dyDescent="0.45">
      <c r="A142" s="290">
        <v>41079</v>
      </c>
      <c r="B142">
        <v>3470</v>
      </c>
      <c r="C142" t="s">
        <v>167</v>
      </c>
      <c r="D142">
        <v>46</v>
      </c>
      <c r="F142">
        <v>62</v>
      </c>
      <c r="H142">
        <v>1108.4936234367358</v>
      </c>
      <c r="I142" t="s">
        <v>198</v>
      </c>
      <c r="J142">
        <v>62</v>
      </c>
      <c r="L142">
        <v>10</v>
      </c>
      <c r="M142">
        <v>6.176612903225806E-2</v>
      </c>
      <c r="N142">
        <v>161.90103146624887</v>
      </c>
      <c r="O142">
        <v>54</v>
      </c>
      <c r="P142">
        <v>72</v>
      </c>
      <c r="T142" s="290">
        <v>41079</v>
      </c>
      <c r="U142">
        <v>3470</v>
      </c>
      <c r="V142" t="s">
        <v>167</v>
      </c>
      <c r="W142">
        <v>46</v>
      </c>
      <c r="X142">
        <v>42</v>
      </c>
      <c r="AA142" t="s">
        <v>198</v>
      </c>
      <c r="AB142">
        <v>62</v>
      </c>
      <c r="AC142">
        <v>164</v>
      </c>
      <c r="AH142">
        <v>206</v>
      </c>
    </row>
    <row r="143" spans="1:34" x14ac:dyDescent="0.45">
      <c r="A143" s="290">
        <v>41080</v>
      </c>
      <c r="B143">
        <v>2700</v>
      </c>
      <c r="C143" t="s">
        <v>221</v>
      </c>
      <c r="D143">
        <v>63</v>
      </c>
      <c r="F143">
        <v>6</v>
      </c>
      <c r="H143">
        <v>107.2735764616196</v>
      </c>
      <c r="I143" t="s">
        <v>222</v>
      </c>
      <c r="J143">
        <v>83</v>
      </c>
      <c r="L143">
        <v>4</v>
      </c>
      <c r="M143">
        <v>5.6410843373493974E-2</v>
      </c>
      <c r="N143">
        <v>70.908353089425688</v>
      </c>
      <c r="O143">
        <v>73</v>
      </c>
      <c r="P143">
        <v>10</v>
      </c>
      <c r="T143" s="290">
        <v>41080</v>
      </c>
      <c r="U143">
        <v>2700</v>
      </c>
      <c r="V143" t="s">
        <v>221</v>
      </c>
      <c r="W143">
        <v>63</v>
      </c>
      <c r="X143">
        <v>43</v>
      </c>
      <c r="AA143" t="s">
        <v>222</v>
      </c>
      <c r="AB143">
        <v>83</v>
      </c>
      <c r="AC143">
        <v>1000</v>
      </c>
      <c r="AH143">
        <v>1043</v>
      </c>
    </row>
    <row r="144" spans="1:34" x14ac:dyDescent="0.45">
      <c r="A144" s="290">
        <v>41081</v>
      </c>
      <c r="B144">
        <v>2470</v>
      </c>
      <c r="C144" t="s">
        <v>132</v>
      </c>
      <c r="D144">
        <v>63</v>
      </c>
      <c r="F144">
        <v>5</v>
      </c>
      <c r="H144">
        <v>89.394647051349665</v>
      </c>
      <c r="I144" t="s">
        <v>203</v>
      </c>
      <c r="J144">
        <v>64</v>
      </c>
      <c r="L144">
        <v>6</v>
      </c>
      <c r="M144">
        <v>6.1104687499999998E-2</v>
      </c>
      <c r="N144">
        <v>98.192139514664902</v>
      </c>
      <c r="O144">
        <v>63.5</v>
      </c>
      <c r="P144">
        <v>11</v>
      </c>
      <c r="T144" s="290">
        <v>41081</v>
      </c>
      <c r="U144">
        <v>2470</v>
      </c>
      <c r="V144" t="s">
        <v>132</v>
      </c>
      <c r="W144">
        <v>63</v>
      </c>
      <c r="X144">
        <v>300</v>
      </c>
      <c r="AA144" t="s">
        <v>203</v>
      </c>
      <c r="AB144">
        <v>64</v>
      </c>
      <c r="AC144">
        <v>500</v>
      </c>
      <c r="AH144">
        <v>800</v>
      </c>
    </row>
    <row r="145" spans="1:34" x14ac:dyDescent="0.45">
      <c r="A145" s="290">
        <v>41082</v>
      </c>
      <c r="B145">
        <v>2730</v>
      </c>
      <c r="C145" t="s">
        <v>223</v>
      </c>
      <c r="D145">
        <v>62</v>
      </c>
      <c r="F145">
        <v>11</v>
      </c>
      <c r="H145">
        <v>196.66822351296926</v>
      </c>
      <c r="I145" t="s">
        <v>224</v>
      </c>
      <c r="J145">
        <v>51</v>
      </c>
      <c r="L145">
        <v>35</v>
      </c>
      <c r="M145">
        <v>6.6331372549019607E-2</v>
      </c>
      <c r="N145">
        <v>527.65378816991335</v>
      </c>
      <c r="O145">
        <v>56.5</v>
      </c>
      <c r="P145">
        <v>46</v>
      </c>
      <c r="T145" s="290">
        <v>41082</v>
      </c>
      <c r="U145">
        <v>2730</v>
      </c>
      <c r="V145" t="s">
        <v>223</v>
      </c>
      <c r="W145">
        <v>62</v>
      </c>
      <c r="X145">
        <v>300</v>
      </c>
      <c r="AA145" t="s">
        <v>224</v>
      </c>
      <c r="AB145">
        <v>51</v>
      </c>
      <c r="AC145">
        <v>1694</v>
      </c>
      <c r="AH145">
        <v>1994</v>
      </c>
    </row>
    <row r="146" spans="1:34" x14ac:dyDescent="0.45">
      <c r="A146" s="290">
        <v>41083</v>
      </c>
      <c r="B146">
        <v>3440</v>
      </c>
      <c r="C146" t="s">
        <v>40</v>
      </c>
      <c r="D146">
        <v>84</v>
      </c>
      <c r="F146">
        <v>7</v>
      </c>
      <c r="H146">
        <v>125.15250587188953</v>
      </c>
      <c r="I146" t="s">
        <v>40</v>
      </c>
      <c r="J146">
        <v>72</v>
      </c>
      <c r="L146">
        <v>23</v>
      </c>
      <c r="M146">
        <v>5.8826388888888886E-2</v>
      </c>
      <c r="N146">
        <v>390.98099397945936</v>
      </c>
      <c r="O146">
        <v>78</v>
      </c>
      <c r="P146">
        <v>30</v>
      </c>
      <c r="T146" s="290">
        <v>41083</v>
      </c>
      <c r="U146">
        <v>3440</v>
      </c>
      <c r="V146" t="s">
        <v>40</v>
      </c>
      <c r="W146">
        <v>84</v>
      </c>
      <c r="X146">
        <v>208</v>
      </c>
      <c r="AA146" t="s">
        <v>40</v>
      </c>
      <c r="AB146">
        <v>72</v>
      </c>
      <c r="AC146">
        <v>884</v>
      </c>
      <c r="AH146">
        <v>1092</v>
      </c>
    </row>
    <row r="147" spans="1:34" x14ac:dyDescent="0.45">
      <c r="A147" s="290">
        <v>41084</v>
      </c>
      <c r="B147">
        <v>3310</v>
      </c>
      <c r="C147" t="s">
        <v>40</v>
      </c>
      <c r="D147">
        <v>84</v>
      </c>
      <c r="F147">
        <v>7</v>
      </c>
      <c r="H147">
        <v>125.15250587188953</v>
      </c>
      <c r="I147" t="s">
        <v>225</v>
      </c>
      <c r="J147">
        <v>93</v>
      </c>
      <c r="L147">
        <v>11</v>
      </c>
      <c r="M147">
        <v>5.4710752688172042E-2</v>
      </c>
      <c r="N147">
        <v>201.05736915548044</v>
      </c>
      <c r="O147">
        <v>88.5</v>
      </c>
      <c r="P147">
        <v>18</v>
      </c>
      <c r="T147" s="290">
        <v>41084</v>
      </c>
      <c r="U147">
        <v>3310</v>
      </c>
      <c r="V147" t="s">
        <v>40</v>
      </c>
      <c r="W147">
        <v>84</v>
      </c>
      <c r="X147">
        <v>208</v>
      </c>
      <c r="AA147" t="s">
        <v>225</v>
      </c>
      <c r="AB147">
        <v>93</v>
      </c>
      <c r="AC147">
        <v>74</v>
      </c>
      <c r="AH147">
        <v>282</v>
      </c>
    </row>
    <row r="148" spans="1:34" x14ac:dyDescent="0.45">
      <c r="A148" s="290">
        <v>41085</v>
      </c>
      <c r="B148">
        <v>2680</v>
      </c>
      <c r="C148" t="s">
        <v>223</v>
      </c>
      <c r="D148">
        <v>105</v>
      </c>
      <c r="F148">
        <v>2</v>
      </c>
      <c r="H148">
        <v>35.757858820539866</v>
      </c>
      <c r="I148" t="s">
        <v>226</v>
      </c>
      <c r="J148">
        <v>113</v>
      </c>
      <c r="L148">
        <v>5</v>
      </c>
      <c r="M148">
        <v>5.2213274336283186E-2</v>
      </c>
      <c r="N148">
        <v>95.761088795105167</v>
      </c>
      <c r="O148">
        <v>109</v>
      </c>
      <c r="P148">
        <v>7</v>
      </c>
      <c r="T148" s="290">
        <v>41085</v>
      </c>
      <c r="U148">
        <v>2680</v>
      </c>
      <c r="V148" t="s">
        <v>223</v>
      </c>
      <c r="W148">
        <v>105</v>
      </c>
      <c r="X148">
        <v>116</v>
      </c>
      <c r="AA148" t="s">
        <v>226</v>
      </c>
      <c r="AB148">
        <v>113</v>
      </c>
      <c r="AC148">
        <v>54</v>
      </c>
      <c r="AH148">
        <v>170</v>
      </c>
    </row>
    <row r="149" spans="1:34" x14ac:dyDescent="0.45">
      <c r="A149" s="290">
        <v>41086</v>
      </c>
      <c r="B149">
        <v>2430</v>
      </c>
      <c r="C149" t="s">
        <v>216</v>
      </c>
      <c r="D149">
        <v>127</v>
      </c>
      <c r="F149">
        <v>2</v>
      </c>
      <c r="H149">
        <v>35.757858820539866</v>
      </c>
      <c r="I149" t="s">
        <v>113</v>
      </c>
      <c r="J149">
        <v>131</v>
      </c>
      <c r="L149">
        <v>9</v>
      </c>
      <c r="M149">
        <v>5.0617557251908391E-2</v>
      </c>
      <c r="N149">
        <v>177.80391802017829</v>
      </c>
      <c r="O149">
        <v>129</v>
      </c>
      <c r="P149">
        <v>11</v>
      </c>
      <c r="T149" s="290">
        <v>41086</v>
      </c>
      <c r="U149">
        <v>2430</v>
      </c>
      <c r="V149" t="s">
        <v>216</v>
      </c>
      <c r="W149">
        <v>127</v>
      </c>
      <c r="X149">
        <v>59</v>
      </c>
      <c r="AA149" t="s">
        <v>113</v>
      </c>
      <c r="AB149">
        <v>131</v>
      </c>
      <c r="AC149">
        <v>61</v>
      </c>
      <c r="AH149">
        <v>120</v>
      </c>
    </row>
    <row r="150" spans="1:34" x14ac:dyDescent="0.45">
      <c r="A150" s="290">
        <v>41087</v>
      </c>
      <c r="B150">
        <v>2220</v>
      </c>
      <c r="C150" t="s">
        <v>155</v>
      </c>
      <c r="D150">
        <v>149</v>
      </c>
      <c r="F150">
        <v>1</v>
      </c>
      <c r="H150">
        <v>17.878929410269933</v>
      </c>
      <c r="I150" t="s">
        <v>154</v>
      </c>
      <c r="J150">
        <v>163</v>
      </c>
      <c r="L150">
        <v>1</v>
      </c>
      <c r="M150">
        <v>4.8650920245398771E-2</v>
      </c>
      <c r="N150">
        <v>20.554595780633285</v>
      </c>
      <c r="O150">
        <v>156</v>
      </c>
      <c r="P150">
        <v>2</v>
      </c>
      <c r="T150" s="290">
        <v>41087</v>
      </c>
      <c r="U150">
        <v>2220</v>
      </c>
      <c r="V150" t="s">
        <v>155</v>
      </c>
      <c r="W150">
        <v>149</v>
      </c>
      <c r="X150">
        <v>4</v>
      </c>
      <c r="AA150" t="s">
        <v>154</v>
      </c>
      <c r="AB150">
        <v>163</v>
      </c>
      <c r="AC150">
        <v>6</v>
      </c>
      <c r="AH150">
        <v>10</v>
      </c>
    </row>
    <row r="151" spans="1:34" x14ac:dyDescent="0.45">
      <c r="A151" s="290">
        <v>41088</v>
      </c>
      <c r="B151">
        <v>2100</v>
      </c>
      <c r="C151" t="s">
        <v>227</v>
      </c>
      <c r="D151">
        <v>171</v>
      </c>
      <c r="F151">
        <v>2</v>
      </c>
      <c r="H151">
        <v>35.757858820539866</v>
      </c>
      <c r="I151" t="s">
        <v>113</v>
      </c>
      <c r="J151">
        <v>168</v>
      </c>
      <c r="L151">
        <v>2</v>
      </c>
      <c r="M151">
        <v>4.8411309523809523E-2</v>
      </c>
      <c r="N151">
        <v>41.312660609115838</v>
      </c>
      <c r="O151">
        <v>169.5</v>
      </c>
      <c r="P151">
        <v>4</v>
      </c>
      <c r="T151" s="290">
        <v>41088</v>
      </c>
      <c r="U151">
        <v>2100</v>
      </c>
      <c r="V151" t="s">
        <v>227</v>
      </c>
      <c r="W151">
        <v>171</v>
      </c>
      <c r="X151">
        <v>2</v>
      </c>
      <c r="AA151" t="s">
        <v>113</v>
      </c>
      <c r="AB151">
        <v>168</v>
      </c>
      <c r="AC151">
        <v>7</v>
      </c>
      <c r="AH151">
        <v>9</v>
      </c>
    </row>
    <row r="152" spans="1:34" x14ac:dyDescent="0.45">
      <c r="A152" s="290">
        <v>41089</v>
      </c>
      <c r="B152">
        <v>2150</v>
      </c>
      <c r="C152" t="s">
        <v>228</v>
      </c>
      <c r="D152">
        <v>149</v>
      </c>
      <c r="F152">
        <v>0</v>
      </c>
      <c r="H152">
        <v>0</v>
      </c>
      <c r="I152" t="s">
        <v>226</v>
      </c>
      <c r="J152">
        <v>78</v>
      </c>
      <c r="L152">
        <v>4</v>
      </c>
      <c r="M152">
        <v>5.742435897435897E-2</v>
      </c>
      <c r="N152">
        <v>69.656850706615174</v>
      </c>
      <c r="O152">
        <v>113.5</v>
      </c>
      <c r="P152">
        <v>4</v>
      </c>
      <c r="T152" s="290">
        <v>41089</v>
      </c>
      <c r="U152">
        <v>2150</v>
      </c>
      <c r="V152" t="s">
        <v>228</v>
      </c>
      <c r="W152">
        <v>149</v>
      </c>
      <c r="X152">
        <v>0</v>
      </c>
      <c r="AA152" t="s">
        <v>226</v>
      </c>
      <c r="AB152">
        <v>78</v>
      </c>
      <c r="AC152">
        <v>12</v>
      </c>
      <c r="AH152">
        <v>12</v>
      </c>
    </row>
    <row r="153" spans="1:34" x14ac:dyDescent="0.45">
      <c r="A153" s="290">
        <v>41090</v>
      </c>
      <c r="B153">
        <v>2370</v>
      </c>
      <c r="C153" t="s">
        <v>156</v>
      </c>
      <c r="D153">
        <v>73</v>
      </c>
      <c r="F153">
        <v>1</v>
      </c>
      <c r="H153">
        <v>17.878929410269933</v>
      </c>
      <c r="I153" t="s">
        <v>229</v>
      </c>
      <c r="J153">
        <v>20</v>
      </c>
      <c r="L153">
        <v>64</v>
      </c>
      <c r="M153">
        <v>0.106215</v>
      </c>
      <c r="N153">
        <v>602.55142870592658</v>
      </c>
      <c r="O153">
        <v>46.5</v>
      </c>
      <c r="P153">
        <v>65</v>
      </c>
      <c r="T153" s="290">
        <v>41090</v>
      </c>
      <c r="U153">
        <v>2370</v>
      </c>
      <c r="V153" t="s">
        <v>156</v>
      </c>
      <c r="W153">
        <v>73</v>
      </c>
      <c r="X153">
        <v>9</v>
      </c>
      <c r="AA153" t="s">
        <v>229</v>
      </c>
      <c r="AB153">
        <v>20</v>
      </c>
      <c r="AC153">
        <v>286</v>
      </c>
      <c r="AH153">
        <v>295</v>
      </c>
    </row>
    <row r="154" spans="1:34" x14ac:dyDescent="0.45">
      <c r="A154" s="290">
        <v>41091</v>
      </c>
      <c r="B154">
        <v>3300</v>
      </c>
      <c r="C154" t="s">
        <v>230</v>
      </c>
      <c r="D154">
        <v>27</v>
      </c>
      <c r="F154">
        <v>193</v>
      </c>
      <c r="H154">
        <v>3450.633376182097</v>
      </c>
      <c r="I154" t="s">
        <v>231</v>
      </c>
      <c r="J154">
        <v>27</v>
      </c>
      <c r="L154">
        <v>29</v>
      </c>
      <c r="M154">
        <v>8.9203703703703702E-2</v>
      </c>
      <c r="N154">
        <v>325.09860909279638</v>
      </c>
      <c r="O154">
        <v>27</v>
      </c>
      <c r="P154">
        <v>222</v>
      </c>
      <c r="T154" s="290">
        <v>41091</v>
      </c>
      <c r="U154">
        <v>3300</v>
      </c>
      <c r="V154" t="s">
        <v>230</v>
      </c>
      <c r="W154">
        <v>27</v>
      </c>
      <c r="X154">
        <v>300</v>
      </c>
      <c r="AA154" t="s">
        <v>231</v>
      </c>
      <c r="AB154">
        <v>27</v>
      </c>
      <c r="AC154">
        <v>65</v>
      </c>
      <c r="AH154">
        <v>365</v>
      </c>
    </row>
    <row r="155" spans="1:34" x14ac:dyDescent="0.45">
      <c r="A155" s="290">
        <v>41092</v>
      </c>
      <c r="B155">
        <v>2780</v>
      </c>
      <c r="C155" t="s">
        <v>210</v>
      </c>
      <c r="D155">
        <v>35</v>
      </c>
      <c r="F155">
        <v>14</v>
      </c>
      <c r="H155">
        <v>250.30501174377906</v>
      </c>
      <c r="I155" t="s">
        <v>226</v>
      </c>
      <c r="J155">
        <v>35</v>
      </c>
      <c r="L155">
        <v>21</v>
      </c>
      <c r="M155">
        <v>7.8094285714285713E-2</v>
      </c>
      <c r="N155">
        <v>268.90571836241907</v>
      </c>
      <c r="O155">
        <v>35</v>
      </c>
      <c r="P155">
        <v>35</v>
      </c>
      <c r="T155" s="290">
        <v>41092</v>
      </c>
      <c r="U155">
        <v>2780</v>
      </c>
      <c r="V155" t="s">
        <v>210</v>
      </c>
      <c r="W155">
        <v>35</v>
      </c>
      <c r="X155">
        <v>34</v>
      </c>
      <c r="AA155" t="s">
        <v>226</v>
      </c>
      <c r="AB155">
        <v>35</v>
      </c>
      <c r="AC155">
        <v>49</v>
      </c>
      <c r="AH155">
        <v>83</v>
      </c>
    </row>
    <row r="156" spans="1:34" x14ac:dyDescent="0.45">
      <c r="A156" s="290">
        <v>41093</v>
      </c>
      <c r="B156">
        <v>2860</v>
      </c>
      <c r="C156" t="s">
        <v>232</v>
      </c>
      <c r="D156">
        <v>35</v>
      </c>
      <c r="F156">
        <v>8</v>
      </c>
      <c r="H156">
        <v>143.03143528215946</v>
      </c>
      <c r="I156" t="s">
        <v>233</v>
      </c>
      <c r="J156">
        <v>44</v>
      </c>
      <c r="L156">
        <v>40</v>
      </c>
      <c r="M156">
        <v>7.0425000000000001E-2</v>
      </c>
      <c r="N156">
        <v>567.98012069577567</v>
      </c>
      <c r="O156">
        <v>39.5</v>
      </c>
      <c r="P156">
        <v>48</v>
      </c>
      <c r="T156" s="290">
        <v>41093</v>
      </c>
      <c r="U156">
        <v>2860</v>
      </c>
      <c r="V156" t="s">
        <v>232</v>
      </c>
      <c r="W156">
        <v>35</v>
      </c>
      <c r="X156">
        <v>129</v>
      </c>
      <c r="AA156" t="s">
        <v>233</v>
      </c>
      <c r="AB156">
        <v>44</v>
      </c>
      <c r="AC156">
        <v>70</v>
      </c>
      <c r="AH156">
        <v>199</v>
      </c>
    </row>
    <row r="157" spans="1:34" x14ac:dyDescent="0.45">
      <c r="A157" s="290">
        <v>41094</v>
      </c>
      <c r="B157">
        <v>2810</v>
      </c>
      <c r="C157" t="s">
        <v>164</v>
      </c>
      <c r="D157">
        <v>57</v>
      </c>
      <c r="F157">
        <v>7</v>
      </c>
      <c r="H157">
        <v>125.15250587188953</v>
      </c>
      <c r="I157" t="s">
        <v>133</v>
      </c>
      <c r="J157">
        <v>68</v>
      </c>
      <c r="L157">
        <v>14</v>
      </c>
      <c r="M157">
        <v>5.9898529411764705E-2</v>
      </c>
      <c r="N157">
        <v>233.72860965849108</v>
      </c>
      <c r="O157">
        <v>62.5</v>
      </c>
      <c r="P157">
        <v>21</v>
      </c>
      <c r="T157" s="290">
        <v>41094</v>
      </c>
      <c r="U157">
        <v>2810</v>
      </c>
      <c r="V157" t="s">
        <v>164</v>
      </c>
      <c r="W157">
        <v>57</v>
      </c>
      <c r="X157">
        <v>5</v>
      </c>
      <c r="AA157" t="s">
        <v>133</v>
      </c>
      <c r="AB157">
        <v>68</v>
      </c>
      <c r="AC157">
        <v>26</v>
      </c>
      <c r="AH157">
        <v>31</v>
      </c>
    </row>
    <row r="158" spans="1:34" x14ac:dyDescent="0.45">
      <c r="A158" s="290">
        <v>41095</v>
      </c>
      <c r="B158">
        <v>2380</v>
      </c>
      <c r="C158" t="s">
        <v>234</v>
      </c>
      <c r="D158">
        <v>77</v>
      </c>
      <c r="F158">
        <v>0</v>
      </c>
      <c r="H158">
        <v>0</v>
      </c>
      <c r="I158" t="s">
        <v>40</v>
      </c>
      <c r="J158">
        <v>59</v>
      </c>
      <c r="L158">
        <v>12</v>
      </c>
      <c r="M158">
        <v>6.2842372881355926E-2</v>
      </c>
      <c r="N158">
        <v>190.95396067643014</v>
      </c>
      <c r="O158">
        <v>68</v>
      </c>
      <c r="P158">
        <v>12</v>
      </c>
      <c r="T158" s="290">
        <v>41095</v>
      </c>
      <c r="U158">
        <v>2380</v>
      </c>
      <c r="V158" t="s">
        <v>234</v>
      </c>
      <c r="W158">
        <v>77</v>
      </c>
      <c r="X158">
        <v>5</v>
      </c>
      <c r="AA158" t="s">
        <v>40</v>
      </c>
      <c r="AB158">
        <v>59</v>
      </c>
      <c r="AC158">
        <v>18</v>
      </c>
      <c r="AH158">
        <v>23</v>
      </c>
    </row>
    <row r="159" spans="1:34" x14ac:dyDescent="0.45">
      <c r="A159" s="290">
        <v>41096</v>
      </c>
      <c r="B159">
        <v>2250</v>
      </c>
      <c r="C159" t="s">
        <v>40</v>
      </c>
      <c r="D159">
        <v>88</v>
      </c>
      <c r="F159">
        <v>2</v>
      </c>
      <c r="H159">
        <v>35.757858820539866</v>
      </c>
      <c r="I159" t="s">
        <v>203</v>
      </c>
      <c r="J159">
        <v>49</v>
      </c>
      <c r="L159">
        <v>10</v>
      </c>
      <c r="M159">
        <v>6.7381632653061213E-2</v>
      </c>
      <c r="N159">
        <v>148.40839567495536</v>
      </c>
      <c r="O159">
        <v>68.5</v>
      </c>
      <c r="P159">
        <v>12</v>
      </c>
      <c r="T159" s="290">
        <v>41096</v>
      </c>
      <c r="U159">
        <v>2250</v>
      </c>
      <c r="V159" t="s">
        <v>40</v>
      </c>
      <c r="W159">
        <v>88</v>
      </c>
      <c r="X159">
        <v>5</v>
      </c>
      <c r="AA159" t="s">
        <v>203</v>
      </c>
      <c r="AB159">
        <v>49</v>
      </c>
      <c r="AC159">
        <v>10</v>
      </c>
      <c r="AH159">
        <v>15</v>
      </c>
    </row>
    <row r="160" spans="1:34" x14ac:dyDescent="0.45">
      <c r="A160" s="290">
        <v>41097</v>
      </c>
      <c r="B160">
        <v>2320</v>
      </c>
      <c r="C160" t="s">
        <v>80</v>
      </c>
      <c r="D160">
        <v>30</v>
      </c>
      <c r="F160">
        <v>4</v>
      </c>
      <c r="H160">
        <v>71.515717641079732</v>
      </c>
      <c r="I160" t="s">
        <v>139</v>
      </c>
      <c r="J160">
        <v>33</v>
      </c>
      <c r="L160">
        <v>10</v>
      </c>
      <c r="M160">
        <v>8.036666666666667E-2</v>
      </c>
      <c r="N160">
        <v>124.42969722107009</v>
      </c>
      <c r="O160">
        <v>31.5</v>
      </c>
      <c r="P160">
        <v>14</v>
      </c>
      <c r="T160" s="290">
        <v>41097</v>
      </c>
      <c r="U160">
        <v>2320</v>
      </c>
      <c r="V160" t="s">
        <v>80</v>
      </c>
      <c r="W160">
        <v>30</v>
      </c>
      <c r="X160">
        <v>4</v>
      </c>
      <c r="AA160" t="s">
        <v>139</v>
      </c>
      <c r="AB160">
        <v>33</v>
      </c>
      <c r="AC160">
        <v>16</v>
      </c>
      <c r="AH160">
        <v>20</v>
      </c>
    </row>
    <row r="161" spans="1:34" x14ac:dyDescent="0.45">
      <c r="A161" s="290">
        <v>41098</v>
      </c>
      <c r="B161">
        <v>2540</v>
      </c>
      <c r="C161" t="s">
        <v>235</v>
      </c>
      <c r="D161">
        <v>39</v>
      </c>
      <c r="F161">
        <v>10</v>
      </c>
      <c r="H161">
        <v>178.78929410269933</v>
      </c>
      <c r="I161" t="s">
        <v>197</v>
      </c>
      <c r="J161">
        <v>29</v>
      </c>
      <c r="L161">
        <v>28</v>
      </c>
      <c r="M161">
        <v>8.5851724137931032E-2</v>
      </c>
      <c r="N161">
        <v>326.14371209382659</v>
      </c>
      <c r="O161">
        <v>34</v>
      </c>
      <c r="P161">
        <v>38</v>
      </c>
      <c r="T161" s="290">
        <v>41098</v>
      </c>
      <c r="U161">
        <v>2540</v>
      </c>
      <c r="V161" t="s">
        <v>235</v>
      </c>
      <c r="W161">
        <v>39</v>
      </c>
      <c r="X161">
        <v>21</v>
      </c>
      <c r="AA161" t="s">
        <v>197</v>
      </c>
      <c r="AB161">
        <v>29</v>
      </c>
      <c r="AC161">
        <v>245</v>
      </c>
      <c r="AH161">
        <v>266</v>
      </c>
    </row>
    <row r="162" spans="1:34" x14ac:dyDescent="0.45">
      <c r="A162" s="290">
        <v>41099</v>
      </c>
      <c r="B162">
        <v>2790</v>
      </c>
      <c r="C162" t="s">
        <v>176</v>
      </c>
      <c r="D162">
        <v>22</v>
      </c>
      <c r="F162">
        <v>19</v>
      </c>
      <c r="H162">
        <v>339.69965879512876</v>
      </c>
      <c r="I162" t="s">
        <v>137</v>
      </c>
      <c r="J162">
        <v>19</v>
      </c>
      <c r="L162">
        <v>83</v>
      </c>
      <c r="M162">
        <v>0.10966842105263157</v>
      </c>
      <c r="N162">
        <v>756.82679848346697</v>
      </c>
      <c r="O162">
        <v>20.5</v>
      </c>
      <c r="P162">
        <v>102</v>
      </c>
      <c r="T162" s="290">
        <v>41099</v>
      </c>
      <c r="U162">
        <v>2790</v>
      </c>
      <c r="V162" t="s">
        <v>176</v>
      </c>
      <c r="W162">
        <v>22</v>
      </c>
      <c r="X162">
        <v>100</v>
      </c>
      <c r="AA162" t="s">
        <v>137</v>
      </c>
      <c r="AB162">
        <v>19</v>
      </c>
      <c r="AC162">
        <v>427</v>
      </c>
      <c r="AH162">
        <v>527</v>
      </c>
    </row>
    <row r="163" spans="1:34" x14ac:dyDescent="0.45">
      <c r="A163" s="290">
        <v>41100</v>
      </c>
      <c r="B163">
        <v>2740</v>
      </c>
      <c r="C163" t="s">
        <v>236</v>
      </c>
      <c r="D163">
        <v>19</v>
      </c>
      <c r="F163">
        <v>34</v>
      </c>
      <c r="H163">
        <v>607.88359994917778</v>
      </c>
      <c r="I163" t="s">
        <v>237</v>
      </c>
      <c r="J163">
        <v>12</v>
      </c>
      <c r="L163">
        <v>39</v>
      </c>
      <c r="M163">
        <v>0.14995833333333333</v>
      </c>
      <c r="N163">
        <v>260.07224228952487</v>
      </c>
      <c r="O163">
        <v>15.5</v>
      </c>
      <c r="P163">
        <v>73</v>
      </c>
      <c r="T163" s="290">
        <v>41100</v>
      </c>
      <c r="U163">
        <v>2740</v>
      </c>
      <c r="V163" t="s">
        <v>236</v>
      </c>
      <c r="W163">
        <v>19</v>
      </c>
      <c r="X163">
        <v>114</v>
      </c>
      <c r="AA163" t="s">
        <v>237</v>
      </c>
      <c r="AB163">
        <v>12</v>
      </c>
      <c r="AC163">
        <v>250</v>
      </c>
      <c r="AH163">
        <v>364</v>
      </c>
    </row>
    <row r="164" spans="1:34" x14ac:dyDescent="0.45">
      <c r="A164" s="290">
        <v>41101</v>
      </c>
      <c r="B164">
        <v>2440</v>
      </c>
      <c r="C164" t="s">
        <v>167</v>
      </c>
      <c r="D164">
        <v>19</v>
      </c>
      <c r="F164">
        <v>16</v>
      </c>
      <c r="H164">
        <v>286.06287056431893</v>
      </c>
      <c r="I164" t="s">
        <v>149</v>
      </c>
      <c r="J164">
        <v>19</v>
      </c>
      <c r="L164">
        <v>17</v>
      </c>
      <c r="M164">
        <v>0.10966842105263157</v>
      </c>
      <c r="N164">
        <v>155.01271776167397</v>
      </c>
      <c r="O164">
        <v>19</v>
      </c>
      <c r="P164">
        <v>33</v>
      </c>
      <c r="T164" s="290">
        <v>41101</v>
      </c>
      <c r="U164">
        <v>2440</v>
      </c>
      <c r="V164" t="s">
        <v>167</v>
      </c>
      <c r="W164">
        <v>19</v>
      </c>
      <c r="X164">
        <v>69</v>
      </c>
      <c r="AA164" t="s">
        <v>149</v>
      </c>
      <c r="AB164">
        <v>19</v>
      </c>
      <c r="AC164">
        <v>130</v>
      </c>
      <c r="AH164">
        <v>199</v>
      </c>
    </row>
    <row r="165" spans="1:34" x14ac:dyDescent="0.45">
      <c r="A165" s="290">
        <v>41102</v>
      </c>
      <c r="B165">
        <v>2280</v>
      </c>
      <c r="C165" t="s">
        <v>156</v>
      </c>
      <c r="D165">
        <v>23</v>
      </c>
      <c r="F165">
        <v>20</v>
      </c>
      <c r="H165">
        <v>357.57858820539866</v>
      </c>
      <c r="I165" t="s">
        <v>147</v>
      </c>
      <c r="J165">
        <v>25</v>
      </c>
      <c r="L165">
        <v>49</v>
      </c>
      <c r="M165">
        <v>9.3092000000000008E-2</v>
      </c>
      <c r="N165">
        <v>526.36101920680608</v>
      </c>
      <c r="O165">
        <v>24</v>
      </c>
      <c r="P165">
        <v>69</v>
      </c>
      <c r="T165" s="290">
        <v>41102</v>
      </c>
      <c r="U165">
        <v>2280</v>
      </c>
      <c r="V165" t="s">
        <v>156</v>
      </c>
      <c r="W165">
        <v>23</v>
      </c>
      <c r="X165">
        <v>44</v>
      </c>
      <c r="AA165" t="s">
        <v>147</v>
      </c>
      <c r="AB165">
        <v>25</v>
      </c>
      <c r="AC165">
        <v>44</v>
      </c>
      <c r="AH165">
        <v>88</v>
      </c>
    </row>
    <row r="166" spans="1:34" x14ac:dyDescent="0.45">
      <c r="A166" s="290">
        <v>41103</v>
      </c>
      <c r="B166">
        <v>2150</v>
      </c>
      <c r="C166" t="s">
        <v>98</v>
      </c>
      <c r="D166">
        <v>26</v>
      </c>
      <c r="F166">
        <v>7</v>
      </c>
      <c r="H166">
        <v>125.15250587188953</v>
      </c>
      <c r="I166" t="s">
        <v>238</v>
      </c>
      <c r="J166">
        <v>30</v>
      </c>
      <c r="L166">
        <v>30</v>
      </c>
      <c r="M166">
        <v>8.4343333333333326E-2</v>
      </c>
      <c r="N166">
        <v>355.6890487293997</v>
      </c>
      <c r="O166">
        <v>28</v>
      </c>
      <c r="P166">
        <v>37</v>
      </c>
      <c r="T166" s="290">
        <v>41103</v>
      </c>
      <c r="U166">
        <v>2150</v>
      </c>
      <c r="V166" t="s">
        <v>98</v>
      </c>
      <c r="W166">
        <v>26</v>
      </c>
      <c r="X166">
        <v>3</v>
      </c>
      <c r="AA166" t="s">
        <v>238</v>
      </c>
      <c r="AB166">
        <v>30</v>
      </c>
      <c r="AC166">
        <v>6</v>
      </c>
      <c r="AH166">
        <v>9</v>
      </c>
    </row>
    <row r="167" spans="1:34" x14ac:dyDescent="0.45">
      <c r="A167" s="290">
        <v>41104</v>
      </c>
      <c r="B167">
        <v>2120</v>
      </c>
      <c r="C167" t="s">
        <v>209</v>
      </c>
      <c r="D167">
        <v>22</v>
      </c>
      <c r="F167">
        <v>8</v>
      </c>
      <c r="H167">
        <v>143.03143528215946</v>
      </c>
      <c r="I167" t="s">
        <v>198</v>
      </c>
      <c r="J167">
        <v>20</v>
      </c>
      <c r="L167">
        <v>48</v>
      </c>
      <c r="M167">
        <v>0.106215</v>
      </c>
      <c r="N167">
        <v>451.91357152944499</v>
      </c>
      <c r="O167">
        <v>21</v>
      </c>
      <c r="P167">
        <v>56</v>
      </c>
      <c r="T167" s="290">
        <v>41104</v>
      </c>
      <c r="U167">
        <v>2120</v>
      </c>
      <c r="V167" t="s">
        <v>209</v>
      </c>
      <c r="W167">
        <v>22</v>
      </c>
      <c r="X167">
        <v>6</v>
      </c>
      <c r="AA167" t="s">
        <v>198</v>
      </c>
      <c r="AB167">
        <v>20</v>
      </c>
      <c r="AC167">
        <v>33</v>
      </c>
      <c r="AH167">
        <v>39</v>
      </c>
    </row>
    <row r="168" spans="1:34" x14ac:dyDescent="0.45">
      <c r="A168" s="290">
        <v>41105</v>
      </c>
      <c r="B168">
        <v>2190</v>
      </c>
      <c r="C168" t="s">
        <v>161</v>
      </c>
      <c r="D168">
        <v>22</v>
      </c>
      <c r="F168">
        <v>32</v>
      </c>
      <c r="H168">
        <v>572.12574112863786</v>
      </c>
      <c r="I168" t="s">
        <v>219</v>
      </c>
      <c r="J168">
        <v>29</v>
      </c>
      <c r="L168">
        <v>32</v>
      </c>
      <c r="M168">
        <v>8.5851724137931032E-2</v>
      </c>
      <c r="N168">
        <v>372.73567096437324</v>
      </c>
      <c r="O168">
        <v>25.5</v>
      </c>
      <c r="P168">
        <v>64</v>
      </c>
      <c r="T168" s="290">
        <v>41105</v>
      </c>
      <c r="U168">
        <v>2190</v>
      </c>
      <c r="V168" t="s">
        <v>161</v>
      </c>
      <c r="W168">
        <v>22</v>
      </c>
      <c r="X168">
        <v>10</v>
      </c>
      <c r="AA168" t="s">
        <v>219</v>
      </c>
      <c r="AB168">
        <v>29</v>
      </c>
      <c r="AC168">
        <v>19</v>
      </c>
      <c r="AH168">
        <v>29</v>
      </c>
    </row>
    <row r="169" spans="1:34" x14ac:dyDescent="0.45">
      <c r="A169" s="290">
        <v>41106</v>
      </c>
      <c r="B169">
        <v>1940</v>
      </c>
      <c r="C169" t="s">
        <v>239</v>
      </c>
      <c r="D169">
        <v>38</v>
      </c>
      <c r="F169">
        <v>2</v>
      </c>
      <c r="H169">
        <v>35.757858820539866</v>
      </c>
      <c r="I169" t="s">
        <v>192</v>
      </c>
      <c r="J169">
        <v>38</v>
      </c>
      <c r="L169">
        <v>15</v>
      </c>
      <c r="M169">
        <v>7.5134210526315776E-2</v>
      </c>
      <c r="N169">
        <v>199.64274456236214</v>
      </c>
      <c r="O169">
        <v>38</v>
      </c>
      <c r="P169">
        <v>17</v>
      </c>
      <c r="T169" s="290">
        <v>41106</v>
      </c>
      <c r="U169">
        <v>1940</v>
      </c>
      <c r="V169" t="s">
        <v>239</v>
      </c>
      <c r="W169">
        <v>38</v>
      </c>
      <c r="X169">
        <v>1</v>
      </c>
      <c r="AA169" t="s">
        <v>192</v>
      </c>
      <c r="AB169">
        <v>38</v>
      </c>
      <c r="AC169">
        <v>4</v>
      </c>
      <c r="AH169">
        <v>5</v>
      </c>
    </row>
    <row r="170" spans="1:34" x14ac:dyDescent="0.45">
      <c r="A170" s="290">
        <v>41107</v>
      </c>
      <c r="B170">
        <v>2060</v>
      </c>
      <c r="C170" t="s">
        <v>210</v>
      </c>
      <c r="D170">
        <v>28</v>
      </c>
      <c r="F170">
        <v>13</v>
      </c>
      <c r="H170">
        <v>232.42608233350913</v>
      </c>
      <c r="I170" t="s">
        <v>192</v>
      </c>
      <c r="J170">
        <v>20</v>
      </c>
      <c r="L170">
        <v>34</v>
      </c>
      <c r="M170">
        <v>0.106215</v>
      </c>
      <c r="N170">
        <v>320.1054465000235</v>
      </c>
      <c r="O170">
        <v>24</v>
      </c>
      <c r="P170">
        <v>47</v>
      </c>
      <c r="T170" s="290">
        <v>41107</v>
      </c>
      <c r="U170">
        <v>2060</v>
      </c>
      <c r="V170" t="s">
        <v>210</v>
      </c>
      <c r="W170">
        <v>28</v>
      </c>
      <c r="X170">
        <v>12</v>
      </c>
      <c r="AA170" t="s">
        <v>192</v>
      </c>
      <c r="AB170">
        <v>20</v>
      </c>
      <c r="AC170">
        <v>70</v>
      </c>
      <c r="AH170">
        <v>82</v>
      </c>
    </row>
    <row r="171" spans="1:34" x14ac:dyDescent="0.45">
      <c r="A171" s="290">
        <v>41108</v>
      </c>
      <c r="B171">
        <v>2100</v>
      </c>
      <c r="C171" t="s">
        <v>180</v>
      </c>
      <c r="D171">
        <v>29</v>
      </c>
      <c r="F171">
        <v>15</v>
      </c>
      <c r="H171">
        <v>268.18394115404902</v>
      </c>
      <c r="I171" t="s">
        <v>198</v>
      </c>
      <c r="J171">
        <v>27</v>
      </c>
      <c r="L171">
        <v>41</v>
      </c>
      <c r="M171">
        <v>8.9203703703703702E-2</v>
      </c>
      <c r="N171">
        <v>459.62217147602246</v>
      </c>
      <c r="O171">
        <v>28</v>
      </c>
      <c r="P171">
        <v>56</v>
      </c>
      <c r="T171" s="290">
        <v>41108</v>
      </c>
      <c r="U171">
        <v>2100</v>
      </c>
      <c r="V171" t="s">
        <v>180</v>
      </c>
      <c r="W171">
        <v>29</v>
      </c>
      <c r="X171">
        <v>15</v>
      </c>
      <c r="AA171" t="s">
        <v>198</v>
      </c>
      <c r="AB171">
        <v>27</v>
      </c>
      <c r="AC171">
        <v>42</v>
      </c>
      <c r="AH171">
        <v>57</v>
      </c>
    </row>
    <row r="172" spans="1:34" x14ac:dyDescent="0.45">
      <c r="A172" s="290">
        <v>41109</v>
      </c>
      <c r="B172">
        <v>2050</v>
      </c>
      <c r="C172" t="s">
        <v>209</v>
      </c>
      <c r="D172">
        <v>30</v>
      </c>
      <c r="F172">
        <v>6</v>
      </c>
      <c r="H172">
        <v>107.2735764616196</v>
      </c>
      <c r="I172" t="s">
        <v>198</v>
      </c>
      <c r="J172">
        <v>35</v>
      </c>
      <c r="L172">
        <v>27</v>
      </c>
      <c r="M172">
        <v>7.8094285714285713E-2</v>
      </c>
      <c r="N172">
        <v>345.73592360882452</v>
      </c>
      <c r="O172">
        <v>32.5</v>
      </c>
      <c r="P172">
        <v>33</v>
      </c>
      <c r="T172" s="290">
        <v>41109</v>
      </c>
      <c r="U172">
        <v>2050</v>
      </c>
      <c r="V172" t="s">
        <v>209</v>
      </c>
      <c r="W172">
        <v>30</v>
      </c>
      <c r="X172">
        <v>22</v>
      </c>
      <c r="AA172" t="s">
        <v>198</v>
      </c>
      <c r="AB172">
        <v>35</v>
      </c>
      <c r="AC172">
        <v>29</v>
      </c>
      <c r="AH172">
        <v>51</v>
      </c>
    </row>
    <row r="173" spans="1:34" x14ac:dyDescent="0.45">
      <c r="A173" s="290">
        <v>41110</v>
      </c>
      <c r="B173">
        <v>2240</v>
      </c>
      <c r="C173" t="s">
        <v>171</v>
      </c>
      <c r="D173">
        <v>15</v>
      </c>
      <c r="F173">
        <v>33</v>
      </c>
      <c r="H173">
        <v>590.00467053890782</v>
      </c>
      <c r="I173" t="s">
        <v>240</v>
      </c>
      <c r="J173">
        <v>20</v>
      </c>
      <c r="L173">
        <v>16</v>
      </c>
      <c r="M173">
        <v>0.106215</v>
      </c>
      <c r="N173">
        <v>150.63785717648165</v>
      </c>
      <c r="O173">
        <v>17.5</v>
      </c>
      <c r="P173">
        <v>49</v>
      </c>
      <c r="T173" s="290">
        <v>41110</v>
      </c>
      <c r="U173">
        <v>2240</v>
      </c>
      <c r="V173" t="s">
        <v>171</v>
      </c>
      <c r="W173">
        <v>15</v>
      </c>
      <c r="X173">
        <v>120</v>
      </c>
      <c r="AA173" t="s">
        <v>240</v>
      </c>
      <c r="AB173">
        <v>20</v>
      </c>
      <c r="AC173">
        <v>18</v>
      </c>
      <c r="AH173">
        <v>138</v>
      </c>
    </row>
    <row r="174" spans="1:34" x14ac:dyDescent="0.45">
      <c r="A174" s="290">
        <v>41111</v>
      </c>
      <c r="B174">
        <v>2100</v>
      </c>
      <c r="C174" t="s">
        <v>241</v>
      </c>
      <c r="D174">
        <v>23</v>
      </c>
      <c r="F174">
        <v>15</v>
      </c>
      <c r="H174">
        <v>268.18394115404902</v>
      </c>
      <c r="I174" t="s">
        <v>226</v>
      </c>
      <c r="J174">
        <v>24</v>
      </c>
      <c r="L174">
        <v>11</v>
      </c>
      <c r="M174">
        <v>9.5279166666666665E-2</v>
      </c>
      <c r="N174">
        <v>115.45021209603358</v>
      </c>
      <c r="O174">
        <v>23.5</v>
      </c>
      <c r="P174">
        <v>26</v>
      </c>
      <c r="T174" s="290">
        <v>41111</v>
      </c>
      <c r="U174">
        <v>2100</v>
      </c>
      <c r="V174" t="s">
        <v>241</v>
      </c>
      <c r="W174">
        <v>23</v>
      </c>
      <c r="X174">
        <v>6</v>
      </c>
      <c r="AA174" t="s">
        <v>226</v>
      </c>
      <c r="AB174">
        <v>24</v>
      </c>
      <c r="AC174">
        <v>7</v>
      </c>
      <c r="AH174">
        <v>13</v>
      </c>
    </row>
    <row r="175" spans="1:34" x14ac:dyDescent="0.45">
      <c r="A175" s="290">
        <v>41112</v>
      </c>
      <c r="B175">
        <v>1810</v>
      </c>
      <c r="C175" t="s">
        <v>159</v>
      </c>
      <c r="D175">
        <v>28</v>
      </c>
      <c r="F175">
        <v>8</v>
      </c>
      <c r="H175">
        <v>143.03143528215946</v>
      </c>
      <c r="I175" t="s">
        <v>242</v>
      </c>
      <c r="J175">
        <v>29</v>
      </c>
      <c r="L175">
        <v>7</v>
      </c>
      <c r="M175">
        <v>8.5851724137931032E-2</v>
      </c>
      <c r="N175">
        <v>81.535928023456648</v>
      </c>
      <c r="O175">
        <v>28.5</v>
      </c>
      <c r="P175">
        <v>15</v>
      </c>
      <c r="T175" s="290">
        <v>41112</v>
      </c>
      <c r="U175">
        <v>1810</v>
      </c>
      <c r="V175" t="s">
        <v>159</v>
      </c>
      <c r="W175">
        <v>28</v>
      </c>
      <c r="X175">
        <v>2</v>
      </c>
      <c r="AA175" t="s">
        <v>242</v>
      </c>
      <c r="AB175">
        <v>29</v>
      </c>
      <c r="AC175">
        <v>5</v>
      </c>
      <c r="AH175">
        <v>7</v>
      </c>
    </row>
    <row r="176" spans="1:34" x14ac:dyDescent="0.45">
      <c r="A176" s="290">
        <v>41113</v>
      </c>
      <c r="B176">
        <v>1620</v>
      </c>
      <c r="C176" t="s">
        <v>235</v>
      </c>
      <c r="D176">
        <v>32</v>
      </c>
      <c r="F176">
        <v>2</v>
      </c>
      <c r="H176">
        <v>35.757858820539866</v>
      </c>
      <c r="I176" t="s">
        <v>243</v>
      </c>
      <c r="J176">
        <v>34</v>
      </c>
      <c r="L176">
        <v>6</v>
      </c>
      <c r="M176">
        <v>7.9197058823529412E-2</v>
      </c>
      <c r="N176">
        <v>75.760389200430794</v>
      </c>
      <c r="O176">
        <v>33</v>
      </c>
      <c r="P176">
        <v>8</v>
      </c>
      <c r="T176" s="290">
        <v>41113</v>
      </c>
      <c r="U176">
        <v>1620</v>
      </c>
      <c r="V176" t="s">
        <v>235</v>
      </c>
      <c r="W176">
        <v>32</v>
      </c>
      <c r="X176">
        <v>7</v>
      </c>
      <c r="AA176" t="s">
        <v>243</v>
      </c>
      <c r="AB176">
        <v>34</v>
      </c>
      <c r="AC176">
        <v>4</v>
      </c>
      <c r="AH176">
        <v>11</v>
      </c>
    </row>
    <row r="177" spans="1:34" x14ac:dyDescent="0.45">
      <c r="A177" s="290">
        <v>41114</v>
      </c>
      <c r="B177">
        <v>1490</v>
      </c>
      <c r="C177" t="s">
        <v>244</v>
      </c>
      <c r="D177">
        <v>38</v>
      </c>
      <c r="F177">
        <v>2</v>
      </c>
      <c r="H177">
        <v>35.757858820539866</v>
      </c>
      <c r="I177" t="s">
        <v>207</v>
      </c>
      <c r="J177">
        <v>29</v>
      </c>
      <c r="L177">
        <v>6</v>
      </c>
      <c r="M177">
        <v>8.5851724137931032E-2</v>
      </c>
      <c r="N177">
        <v>69.887938305819986</v>
      </c>
      <c r="O177">
        <v>33.5</v>
      </c>
      <c r="P177">
        <v>8</v>
      </c>
      <c r="T177" s="290">
        <v>41114</v>
      </c>
      <c r="U177">
        <v>1490</v>
      </c>
      <c r="V177" t="s">
        <v>244</v>
      </c>
      <c r="W177">
        <v>38</v>
      </c>
      <c r="X177">
        <v>2</v>
      </c>
      <c r="AA177" t="s">
        <v>207</v>
      </c>
      <c r="AB177">
        <v>29</v>
      </c>
      <c r="AC177">
        <v>3</v>
      </c>
      <c r="AH177">
        <v>5</v>
      </c>
    </row>
    <row r="178" spans="1:34" x14ac:dyDescent="0.45">
      <c r="A178" s="290">
        <v>41115</v>
      </c>
      <c r="B178">
        <v>1570</v>
      </c>
      <c r="C178" t="s">
        <v>245</v>
      </c>
      <c r="D178">
        <v>31</v>
      </c>
      <c r="F178">
        <v>2</v>
      </c>
      <c r="H178">
        <v>35.757858820539866</v>
      </c>
      <c r="I178" t="s">
        <v>226</v>
      </c>
      <c r="J178">
        <v>27</v>
      </c>
      <c r="L178">
        <v>5</v>
      </c>
      <c r="M178">
        <v>8.9203703703703702E-2</v>
      </c>
      <c r="N178">
        <v>56.051484326344202</v>
      </c>
      <c r="O178">
        <v>29</v>
      </c>
      <c r="P178">
        <v>7</v>
      </c>
      <c r="T178" s="290">
        <v>41115</v>
      </c>
      <c r="U178">
        <v>1570</v>
      </c>
      <c r="V178" t="s">
        <v>245</v>
      </c>
      <c r="W178">
        <v>31</v>
      </c>
      <c r="X178">
        <v>3</v>
      </c>
      <c r="AA178" t="s">
        <v>226</v>
      </c>
      <c r="AB178">
        <v>27</v>
      </c>
      <c r="AC178">
        <v>13</v>
      </c>
      <c r="AH178">
        <v>16</v>
      </c>
    </row>
    <row r="179" spans="1:34" x14ac:dyDescent="0.45">
      <c r="A179" s="290">
        <v>41116</v>
      </c>
      <c r="B179">
        <v>1690</v>
      </c>
      <c r="C179" t="s">
        <v>246</v>
      </c>
      <c r="D179">
        <v>29</v>
      </c>
      <c r="F179">
        <v>1</v>
      </c>
      <c r="H179">
        <v>17.878929410269933</v>
      </c>
      <c r="I179" t="s">
        <v>168</v>
      </c>
      <c r="J179">
        <v>16</v>
      </c>
      <c r="L179">
        <v>12</v>
      </c>
      <c r="M179">
        <v>0.12261875</v>
      </c>
      <c r="N179">
        <v>97.864315204648562</v>
      </c>
      <c r="O179">
        <v>22.5</v>
      </c>
      <c r="P179">
        <v>13</v>
      </c>
      <c r="T179" s="290">
        <v>41116</v>
      </c>
      <c r="U179">
        <v>1690</v>
      </c>
      <c r="V179" t="s">
        <v>246</v>
      </c>
      <c r="W179">
        <v>29</v>
      </c>
      <c r="X179">
        <v>8</v>
      </c>
      <c r="AA179" t="s">
        <v>168</v>
      </c>
      <c r="AB179">
        <v>16</v>
      </c>
      <c r="AC179">
        <v>20</v>
      </c>
      <c r="AH179">
        <v>28</v>
      </c>
    </row>
    <row r="180" spans="1:34" x14ac:dyDescent="0.45">
      <c r="A180" s="290">
        <v>41117</v>
      </c>
      <c r="B180">
        <v>1750</v>
      </c>
      <c r="C180" t="s">
        <v>195</v>
      </c>
      <c r="D180">
        <v>18</v>
      </c>
      <c r="F180">
        <v>3</v>
      </c>
      <c r="H180">
        <v>53.636788230809799</v>
      </c>
      <c r="I180" t="s">
        <v>160</v>
      </c>
      <c r="J180">
        <v>25</v>
      </c>
      <c r="L180">
        <v>4</v>
      </c>
      <c r="M180">
        <v>9.3092000000000008E-2</v>
      </c>
      <c r="N180">
        <v>42.968246465861725</v>
      </c>
      <c r="O180">
        <v>21.5</v>
      </c>
      <c r="P180">
        <v>7</v>
      </c>
      <c r="T180" s="290">
        <v>41117</v>
      </c>
      <c r="U180">
        <v>1750</v>
      </c>
      <c r="V180" t="s">
        <v>195</v>
      </c>
      <c r="W180">
        <v>18</v>
      </c>
      <c r="X180">
        <v>7</v>
      </c>
      <c r="AA180" t="s">
        <v>160</v>
      </c>
      <c r="AB180">
        <v>25</v>
      </c>
      <c r="AC180">
        <v>6</v>
      </c>
      <c r="AH180">
        <v>13</v>
      </c>
    </row>
    <row r="181" spans="1:34" x14ac:dyDescent="0.45">
      <c r="A181" s="290">
        <v>41118</v>
      </c>
      <c r="B181">
        <v>1530</v>
      </c>
      <c r="C181" t="s">
        <v>132</v>
      </c>
      <c r="D181">
        <v>29</v>
      </c>
      <c r="F181">
        <v>1</v>
      </c>
      <c r="H181">
        <v>17.878929410269933</v>
      </c>
      <c r="I181" t="s">
        <v>133</v>
      </c>
      <c r="J181">
        <v>32</v>
      </c>
      <c r="L181">
        <v>4</v>
      </c>
      <c r="M181">
        <v>8.1609374999999998E-2</v>
      </c>
      <c r="N181">
        <v>49.013976641776758</v>
      </c>
      <c r="O181">
        <v>30.5</v>
      </c>
      <c r="P181">
        <v>5</v>
      </c>
      <c r="T181" s="290">
        <v>41118</v>
      </c>
      <c r="U181">
        <v>1530</v>
      </c>
      <c r="V181" t="s">
        <v>132</v>
      </c>
      <c r="W181">
        <v>29</v>
      </c>
      <c r="X181">
        <v>0</v>
      </c>
      <c r="AA181" t="s">
        <v>133</v>
      </c>
      <c r="AB181">
        <v>32</v>
      </c>
      <c r="AC181">
        <v>2</v>
      </c>
      <c r="AH181">
        <v>2</v>
      </c>
    </row>
    <row r="182" spans="1:34" x14ac:dyDescent="0.45">
      <c r="A182" s="290">
        <v>41119</v>
      </c>
      <c r="B182">
        <v>1440</v>
      </c>
      <c r="C182" t="s">
        <v>171</v>
      </c>
      <c r="D182">
        <v>29</v>
      </c>
      <c r="F182">
        <v>1</v>
      </c>
      <c r="H182">
        <v>17.878929410269933</v>
      </c>
      <c r="I182" t="s">
        <v>218</v>
      </c>
      <c r="J182">
        <v>28</v>
      </c>
      <c r="L182">
        <v>1</v>
      </c>
      <c r="M182">
        <v>8.7467857142857139E-2</v>
      </c>
      <c r="N182">
        <v>11.432771222081582</v>
      </c>
      <c r="O182">
        <v>28.5</v>
      </c>
      <c r="P182">
        <v>2</v>
      </c>
      <c r="T182" s="290">
        <v>41119</v>
      </c>
      <c r="U182">
        <v>1440</v>
      </c>
      <c r="V182" t="s">
        <v>171</v>
      </c>
      <c r="W182">
        <v>29</v>
      </c>
      <c r="X182">
        <v>3</v>
      </c>
      <c r="AA182" t="s">
        <v>218</v>
      </c>
      <c r="AB182">
        <v>28</v>
      </c>
      <c r="AC182">
        <v>1</v>
      </c>
      <c r="AH182">
        <v>4</v>
      </c>
    </row>
    <row r="183" spans="1:34" x14ac:dyDescent="0.45">
      <c r="A183" s="290">
        <v>41120</v>
      </c>
      <c r="B183">
        <v>1390</v>
      </c>
      <c r="C183" t="s">
        <v>180</v>
      </c>
      <c r="D183">
        <v>28</v>
      </c>
      <c r="F183">
        <v>2</v>
      </c>
      <c r="H183">
        <v>35.757858820539866</v>
      </c>
      <c r="I183" t="s">
        <v>198</v>
      </c>
      <c r="J183">
        <v>35</v>
      </c>
      <c r="L183">
        <v>3</v>
      </c>
      <c r="M183">
        <v>7.8094285714285713E-2</v>
      </c>
      <c r="N183">
        <v>38.415102623202721</v>
      </c>
      <c r="O183">
        <v>31.5</v>
      </c>
      <c r="P183">
        <v>5</v>
      </c>
      <c r="T183" s="290">
        <v>41120</v>
      </c>
      <c r="U183">
        <v>1390</v>
      </c>
      <c r="V183" t="s">
        <v>180</v>
      </c>
      <c r="W183">
        <v>28</v>
      </c>
      <c r="X183">
        <v>1</v>
      </c>
      <c r="AA183" t="s">
        <v>198</v>
      </c>
      <c r="AB183">
        <v>35</v>
      </c>
      <c r="AC183">
        <v>2</v>
      </c>
      <c r="AH183">
        <v>3</v>
      </c>
    </row>
    <row r="184" spans="1:34" x14ac:dyDescent="0.45">
      <c r="A184" s="290">
        <v>41121</v>
      </c>
      <c r="B184">
        <v>1360</v>
      </c>
      <c r="C184" t="s">
        <v>161</v>
      </c>
      <c r="D184">
        <v>33</v>
      </c>
      <c r="F184">
        <v>1</v>
      </c>
      <c r="H184">
        <v>17.878929410269933</v>
      </c>
      <c r="I184" t="s">
        <v>218</v>
      </c>
      <c r="J184">
        <v>37</v>
      </c>
      <c r="L184">
        <v>1</v>
      </c>
      <c r="M184">
        <v>7.6067567567567565E-2</v>
      </c>
      <c r="N184">
        <v>13.146207141588205</v>
      </c>
      <c r="O184">
        <v>35</v>
      </c>
      <c r="P184">
        <v>2</v>
      </c>
      <c r="T184" s="290">
        <v>41121</v>
      </c>
      <c r="U184">
        <v>1360</v>
      </c>
      <c r="V184" t="s">
        <v>161</v>
      </c>
      <c r="W184">
        <v>33</v>
      </c>
      <c r="X184">
        <v>0</v>
      </c>
      <c r="AA184" t="s">
        <v>218</v>
      </c>
      <c r="AB184">
        <v>37</v>
      </c>
      <c r="AC184">
        <v>0</v>
      </c>
      <c r="AH184">
        <v>0</v>
      </c>
    </row>
    <row r="185" spans="1:34" x14ac:dyDescent="0.45">
      <c r="A185" s="290">
        <v>41122</v>
      </c>
      <c r="B185">
        <v>1350</v>
      </c>
      <c r="C185" t="s">
        <v>156</v>
      </c>
      <c r="D185">
        <v>28</v>
      </c>
      <c r="F185">
        <v>1</v>
      </c>
      <c r="H185">
        <v>17.878929410269933</v>
      </c>
      <c r="I185" t="s">
        <v>40</v>
      </c>
      <c r="J185">
        <v>37</v>
      </c>
      <c r="L185">
        <v>1</v>
      </c>
      <c r="M185">
        <v>7.6067567567567565E-2</v>
      </c>
      <c r="N185">
        <v>13.146207141588205</v>
      </c>
      <c r="O185">
        <v>32.5</v>
      </c>
      <c r="P185">
        <v>2</v>
      </c>
      <c r="T185" s="290">
        <v>41122</v>
      </c>
      <c r="U185">
        <v>1350</v>
      </c>
      <c r="V185" t="s">
        <v>156</v>
      </c>
      <c r="W185">
        <v>28</v>
      </c>
      <c r="X185">
        <v>1</v>
      </c>
      <c r="AA185" t="s">
        <v>40</v>
      </c>
      <c r="AB185">
        <v>37</v>
      </c>
      <c r="AC185">
        <v>4</v>
      </c>
      <c r="AH185">
        <v>5</v>
      </c>
    </row>
    <row r="186" spans="1:34" x14ac:dyDescent="0.45">
      <c r="A186" s="290">
        <v>41123</v>
      </c>
      <c r="B186">
        <v>1340</v>
      </c>
      <c r="C186" t="s">
        <v>40</v>
      </c>
      <c r="D186">
        <v>28</v>
      </c>
      <c r="F186">
        <v>1</v>
      </c>
      <c r="H186">
        <v>17.878929410269933</v>
      </c>
      <c r="I186" t="s">
        <v>40</v>
      </c>
      <c r="J186">
        <v>38</v>
      </c>
      <c r="L186">
        <v>1</v>
      </c>
      <c r="M186">
        <v>7.5134210526315776E-2</v>
      </c>
      <c r="N186">
        <v>13.309516304157475</v>
      </c>
      <c r="O186">
        <v>33</v>
      </c>
      <c r="P186">
        <v>2</v>
      </c>
      <c r="T186" s="290">
        <v>41123</v>
      </c>
      <c r="U186">
        <v>1340</v>
      </c>
      <c r="V186" t="s">
        <v>40</v>
      </c>
      <c r="W186">
        <v>28</v>
      </c>
      <c r="X186">
        <v>3</v>
      </c>
      <c r="AA186" t="s">
        <v>40</v>
      </c>
      <c r="AB186">
        <v>38</v>
      </c>
      <c r="AC186">
        <v>4</v>
      </c>
      <c r="AH186">
        <v>7</v>
      </c>
    </row>
    <row r="187" spans="1:34" x14ac:dyDescent="0.45">
      <c r="A187" s="290">
        <v>41124</v>
      </c>
      <c r="B187">
        <v>1320</v>
      </c>
      <c r="C187" t="s">
        <v>247</v>
      </c>
      <c r="D187">
        <v>28</v>
      </c>
      <c r="F187">
        <v>1</v>
      </c>
      <c r="H187">
        <v>17.878929410269933</v>
      </c>
      <c r="I187" t="s">
        <v>248</v>
      </c>
      <c r="J187">
        <v>29</v>
      </c>
      <c r="L187">
        <v>1</v>
      </c>
      <c r="M187">
        <v>8.5851724137931032E-2</v>
      </c>
      <c r="N187">
        <v>11.647989717636664</v>
      </c>
      <c r="O187">
        <v>28.5</v>
      </c>
      <c r="P187">
        <v>2</v>
      </c>
      <c r="T187" s="290">
        <v>41124</v>
      </c>
      <c r="U187">
        <v>1320</v>
      </c>
      <c r="V187" t="s">
        <v>247</v>
      </c>
      <c r="W187">
        <v>28</v>
      </c>
      <c r="X187">
        <v>5</v>
      </c>
      <c r="AA187" t="s">
        <v>248</v>
      </c>
      <c r="AB187">
        <v>29</v>
      </c>
      <c r="AC187">
        <v>7</v>
      </c>
      <c r="AH187">
        <v>12</v>
      </c>
    </row>
    <row r="188" spans="1:34" x14ac:dyDescent="0.45">
      <c r="A188" s="290">
        <v>41125</v>
      </c>
      <c r="B188">
        <v>1380</v>
      </c>
      <c r="C188" t="s">
        <v>196</v>
      </c>
      <c r="D188">
        <v>29</v>
      </c>
      <c r="F188">
        <v>5</v>
      </c>
      <c r="H188">
        <v>89.394647051349665</v>
      </c>
      <c r="I188" t="s">
        <v>249</v>
      </c>
      <c r="J188">
        <v>15</v>
      </c>
      <c r="L188">
        <v>0</v>
      </c>
      <c r="M188">
        <v>0.12808666666666668</v>
      </c>
      <c r="N188">
        <v>0</v>
      </c>
      <c r="O188">
        <v>22</v>
      </c>
      <c r="P188">
        <v>5</v>
      </c>
      <c r="T188" s="290">
        <v>41125</v>
      </c>
      <c r="U188">
        <v>1380</v>
      </c>
      <c r="V188" t="s">
        <v>196</v>
      </c>
      <c r="W188">
        <v>29</v>
      </c>
      <c r="X188">
        <v>15</v>
      </c>
      <c r="AA188" t="s">
        <v>249</v>
      </c>
      <c r="AB188">
        <v>15</v>
      </c>
      <c r="AC188">
        <v>9</v>
      </c>
      <c r="AH188">
        <v>24</v>
      </c>
    </row>
    <row r="189" spans="1:34" x14ac:dyDescent="0.45">
      <c r="A189" s="290">
        <v>41126</v>
      </c>
      <c r="B189">
        <v>1520</v>
      </c>
      <c r="C189" t="s">
        <v>158</v>
      </c>
      <c r="D189">
        <v>19</v>
      </c>
      <c r="F189">
        <v>3</v>
      </c>
      <c r="H189">
        <v>53.636788230809799</v>
      </c>
      <c r="I189" t="s">
        <v>14</v>
      </c>
      <c r="J189">
        <v>17</v>
      </c>
      <c r="L189">
        <v>1</v>
      </c>
      <c r="M189">
        <v>0.11779411764705883</v>
      </c>
      <c r="N189">
        <v>8.489388264669163</v>
      </c>
      <c r="O189">
        <v>18</v>
      </c>
      <c r="P189">
        <v>4</v>
      </c>
      <c r="T189" s="290">
        <v>41126</v>
      </c>
      <c r="U189">
        <v>1520</v>
      </c>
      <c r="V189" t="s">
        <v>158</v>
      </c>
      <c r="W189">
        <v>19</v>
      </c>
      <c r="X189">
        <v>6</v>
      </c>
      <c r="AA189" t="s">
        <v>14</v>
      </c>
      <c r="AB189">
        <v>17</v>
      </c>
      <c r="AC189">
        <v>4</v>
      </c>
      <c r="AH189">
        <v>10</v>
      </c>
    </row>
    <row r="190" spans="1:34" x14ac:dyDescent="0.45">
      <c r="A190" s="290">
        <v>41127</v>
      </c>
      <c r="B190">
        <v>1640</v>
      </c>
      <c r="C190" t="s">
        <v>250</v>
      </c>
      <c r="D190">
        <v>16</v>
      </c>
      <c r="F190">
        <v>2</v>
      </c>
      <c r="H190">
        <v>35.757858820539866</v>
      </c>
      <c r="I190" t="s">
        <v>186</v>
      </c>
      <c r="J190">
        <v>18</v>
      </c>
      <c r="L190">
        <v>1</v>
      </c>
      <c r="M190">
        <v>0.11350555555555555</v>
      </c>
      <c r="N190">
        <v>8.8101414517155305</v>
      </c>
      <c r="O190">
        <v>17</v>
      </c>
      <c r="P190">
        <v>3</v>
      </c>
      <c r="T190" s="290">
        <v>41127</v>
      </c>
      <c r="U190">
        <v>1640</v>
      </c>
      <c r="V190" t="s">
        <v>250</v>
      </c>
      <c r="W190">
        <v>16</v>
      </c>
      <c r="X190">
        <v>0</v>
      </c>
      <c r="AA190" t="s">
        <v>186</v>
      </c>
      <c r="AB190">
        <v>18</v>
      </c>
      <c r="AC190">
        <v>3</v>
      </c>
      <c r="AH190">
        <v>3</v>
      </c>
    </row>
    <row r="191" spans="1:34" x14ac:dyDescent="0.45">
      <c r="A191" s="290">
        <v>41128</v>
      </c>
      <c r="B191">
        <v>1690</v>
      </c>
      <c r="C191" t="s">
        <v>171</v>
      </c>
      <c r="D191">
        <v>15</v>
      </c>
      <c r="F191">
        <v>1</v>
      </c>
      <c r="H191">
        <v>17.878929410269933</v>
      </c>
      <c r="I191" t="s">
        <v>186</v>
      </c>
      <c r="J191">
        <v>14</v>
      </c>
      <c r="L191">
        <v>1</v>
      </c>
      <c r="M191">
        <v>0.13433571428571428</v>
      </c>
      <c r="N191">
        <v>7.4440367948104429</v>
      </c>
      <c r="O191">
        <v>14.5</v>
      </c>
      <c r="P191">
        <v>2</v>
      </c>
      <c r="T191" s="290">
        <v>41128</v>
      </c>
      <c r="U191">
        <v>1690</v>
      </c>
      <c r="V191" t="s">
        <v>171</v>
      </c>
      <c r="W191">
        <v>15</v>
      </c>
      <c r="X191">
        <v>0</v>
      </c>
      <c r="AA191" t="s">
        <v>186</v>
      </c>
      <c r="AB191">
        <v>14</v>
      </c>
      <c r="AC191">
        <v>1</v>
      </c>
      <c r="AH191">
        <v>1</v>
      </c>
    </row>
    <row r="192" spans="1:34" x14ac:dyDescent="0.45">
      <c r="A192" s="290">
        <v>41129</v>
      </c>
      <c r="B192">
        <v>1660</v>
      </c>
      <c r="C192" t="s">
        <v>171</v>
      </c>
      <c r="D192">
        <v>17</v>
      </c>
      <c r="F192">
        <v>3</v>
      </c>
      <c r="H192">
        <v>53.636788230809799</v>
      </c>
      <c r="I192" t="s">
        <v>201</v>
      </c>
      <c r="J192">
        <v>21</v>
      </c>
      <c r="L192">
        <v>5</v>
      </c>
      <c r="M192">
        <v>0.10309047619047618</v>
      </c>
      <c r="N192">
        <v>48.501085500485019</v>
      </c>
      <c r="O192">
        <v>19</v>
      </c>
      <c r="P192">
        <v>8</v>
      </c>
      <c r="T192" s="290">
        <v>41129</v>
      </c>
      <c r="U192">
        <v>1660</v>
      </c>
      <c r="V192" t="s">
        <v>171</v>
      </c>
      <c r="W192">
        <v>17</v>
      </c>
      <c r="X192">
        <v>1</v>
      </c>
      <c r="AA192" t="s">
        <v>201</v>
      </c>
      <c r="AB192">
        <v>21</v>
      </c>
      <c r="AC192">
        <v>1</v>
      </c>
      <c r="AH192">
        <v>2</v>
      </c>
    </row>
    <row r="193" spans="1:34" x14ac:dyDescent="0.45">
      <c r="A193" s="290">
        <v>41130</v>
      </c>
      <c r="B193">
        <v>1420</v>
      </c>
      <c r="C193" t="s">
        <v>157</v>
      </c>
      <c r="D193">
        <v>19</v>
      </c>
      <c r="F193">
        <v>0</v>
      </c>
      <c r="H193">
        <v>0</v>
      </c>
      <c r="I193" t="s">
        <v>181</v>
      </c>
      <c r="J193">
        <v>27</v>
      </c>
      <c r="L193">
        <v>5</v>
      </c>
      <c r="M193">
        <v>8.9203703703703702E-2</v>
      </c>
      <c r="N193">
        <v>56.051484326344202</v>
      </c>
      <c r="O193">
        <v>23</v>
      </c>
      <c r="P193">
        <v>5</v>
      </c>
      <c r="T193" s="290">
        <v>41130</v>
      </c>
      <c r="U193">
        <v>1420</v>
      </c>
      <c r="V193" t="s">
        <v>157</v>
      </c>
      <c r="W193">
        <v>19</v>
      </c>
      <c r="X193">
        <v>0</v>
      </c>
      <c r="AA193" t="s">
        <v>181</v>
      </c>
      <c r="AB193">
        <v>27</v>
      </c>
      <c r="AC193">
        <v>0</v>
      </c>
      <c r="AH193">
        <v>0</v>
      </c>
    </row>
    <row r="194" spans="1:34" x14ac:dyDescent="0.45">
      <c r="A194" s="290">
        <v>41131</v>
      </c>
      <c r="B194">
        <v>1260</v>
      </c>
      <c r="C194" t="s">
        <v>251</v>
      </c>
      <c r="D194">
        <v>21</v>
      </c>
      <c r="F194">
        <v>0</v>
      </c>
      <c r="H194">
        <v>0</v>
      </c>
      <c r="I194" t="s">
        <v>40</v>
      </c>
      <c r="J194">
        <v>32</v>
      </c>
      <c r="L194">
        <v>4</v>
      </c>
      <c r="M194">
        <v>8.1609374999999998E-2</v>
      </c>
      <c r="N194">
        <v>49.013976641776758</v>
      </c>
      <c r="O194">
        <v>26.5</v>
      </c>
      <c r="P194">
        <v>4</v>
      </c>
      <c r="T194" s="290">
        <v>41131</v>
      </c>
      <c r="U194">
        <v>1260</v>
      </c>
      <c r="V194" t="s">
        <v>251</v>
      </c>
      <c r="W194">
        <v>21</v>
      </c>
      <c r="X194">
        <v>0</v>
      </c>
      <c r="AA194" t="s">
        <v>40</v>
      </c>
      <c r="AB194">
        <v>32</v>
      </c>
      <c r="AC194">
        <v>0</v>
      </c>
      <c r="AH194">
        <v>0</v>
      </c>
    </row>
    <row r="195" spans="1:34" x14ac:dyDescent="0.45">
      <c r="A195" s="290">
        <v>41132</v>
      </c>
      <c r="B195">
        <v>1190</v>
      </c>
      <c r="C195" t="s">
        <v>252</v>
      </c>
      <c r="D195">
        <v>21</v>
      </c>
      <c r="F195">
        <v>1</v>
      </c>
      <c r="H195">
        <v>17.878929410269933</v>
      </c>
      <c r="I195" t="s">
        <v>14</v>
      </c>
      <c r="J195">
        <v>27</v>
      </c>
      <c r="L195">
        <v>2</v>
      </c>
      <c r="M195">
        <v>8.9203703703703702E-2</v>
      </c>
      <c r="N195">
        <v>22.420593730537679</v>
      </c>
      <c r="O195">
        <v>24</v>
      </c>
      <c r="P195">
        <v>3</v>
      </c>
      <c r="T195" s="290">
        <v>41132</v>
      </c>
      <c r="U195">
        <v>1190</v>
      </c>
      <c r="V195" t="s">
        <v>252</v>
      </c>
      <c r="W195">
        <v>21</v>
      </c>
      <c r="X195">
        <v>0</v>
      </c>
      <c r="AA195" t="s">
        <v>14</v>
      </c>
      <c r="AB195">
        <v>27</v>
      </c>
      <c r="AC195">
        <v>0</v>
      </c>
      <c r="AH195">
        <v>0</v>
      </c>
    </row>
    <row r="196" spans="1:34" x14ac:dyDescent="0.45">
      <c r="A196" s="290">
        <v>41133</v>
      </c>
      <c r="B196">
        <v>1240</v>
      </c>
      <c r="C196" t="s">
        <v>189</v>
      </c>
      <c r="D196">
        <v>23</v>
      </c>
      <c r="F196">
        <v>0</v>
      </c>
      <c r="H196">
        <v>0</v>
      </c>
      <c r="I196" t="s">
        <v>149</v>
      </c>
      <c r="J196">
        <v>17</v>
      </c>
      <c r="L196">
        <v>0</v>
      </c>
      <c r="M196">
        <v>0.11779411764705883</v>
      </c>
      <c r="N196">
        <v>0</v>
      </c>
      <c r="O196">
        <v>20</v>
      </c>
      <c r="P196">
        <v>0</v>
      </c>
      <c r="T196" s="290">
        <v>41133</v>
      </c>
      <c r="U196">
        <v>1240</v>
      </c>
      <c r="V196" t="s">
        <v>189</v>
      </c>
      <c r="W196">
        <v>23</v>
      </c>
      <c r="X196">
        <v>0</v>
      </c>
      <c r="AA196" t="s">
        <v>149</v>
      </c>
      <c r="AB196">
        <v>17</v>
      </c>
      <c r="AC196">
        <v>1</v>
      </c>
      <c r="AH196">
        <v>1</v>
      </c>
    </row>
    <row r="197" spans="1:34" x14ac:dyDescent="0.45">
      <c r="A197" s="290">
        <v>41134</v>
      </c>
      <c r="B197">
        <v>1320</v>
      </c>
      <c r="C197" t="s">
        <v>216</v>
      </c>
      <c r="D197">
        <v>19</v>
      </c>
      <c r="F197">
        <v>1</v>
      </c>
      <c r="H197">
        <v>17.878929410269933</v>
      </c>
      <c r="I197" t="s">
        <v>113</v>
      </c>
      <c r="J197">
        <v>20</v>
      </c>
      <c r="L197">
        <v>1</v>
      </c>
      <c r="M197">
        <v>0.106215</v>
      </c>
      <c r="N197">
        <v>9.4148660735301029</v>
      </c>
      <c r="O197">
        <v>19.5</v>
      </c>
      <c r="P197">
        <v>2</v>
      </c>
      <c r="T197" s="290">
        <v>41134</v>
      </c>
      <c r="U197">
        <v>1320</v>
      </c>
      <c r="V197" t="s">
        <v>216</v>
      </c>
      <c r="W197">
        <v>19</v>
      </c>
      <c r="X197">
        <v>0</v>
      </c>
      <c r="AA197" t="s">
        <v>113</v>
      </c>
      <c r="AB197">
        <v>20</v>
      </c>
      <c r="AC197">
        <v>0</v>
      </c>
      <c r="AH197">
        <v>0</v>
      </c>
    </row>
    <row r="198" spans="1:34" x14ac:dyDescent="0.45">
      <c r="A198" s="290">
        <v>41135</v>
      </c>
      <c r="B198">
        <v>1300</v>
      </c>
      <c r="C198" t="s">
        <v>253</v>
      </c>
      <c r="D198">
        <v>20</v>
      </c>
      <c r="F198">
        <v>0</v>
      </c>
      <c r="H198">
        <v>0</v>
      </c>
      <c r="I198" t="s">
        <v>14</v>
      </c>
      <c r="J198">
        <v>20</v>
      </c>
      <c r="L198">
        <v>1</v>
      </c>
      <c r="M198">
        <v>0.106215</v>
      </c>
      <c r="N198">
        <v>9.4148660735301029</v>
      </c>
      <c r="O198">
        <v>20</v>
      </c>
      <c r="P198">
        <v>1</v>
      </c>
      <c r="T198" s="290">
        <v>41135</v>
      </c>
      <c r="U198">
        <v>1300</v>
      </c>
      <c r="V198" t="s">
        <v>253</v>
      </c>
      <c r="W198">
        <v>20</v>
      </c>
      <c r="X198">
        <v>0</v>
      </c>
      <c r="AA198" t="s">
        <v>14</v>
      </c>
      <c r="AB198">
        <v>20</v>
      </c>
      <c r="AC198">
        <v>1</v>
      </c>
      <c r="AH198">
        <v>1</v>
      </c>
    </row>
    <row r="200" spans="1:34" x14ac:dyDescent="0.45">
      <c r="T200" s="290" t="s">
        <v>47</v>
      </c>
      <c r="X200">
        <v>6646</v>
      </c>
      <c r="Z200">
        <v>0</v>
      </c>
      <c r="AC200">
        <v>16178</v>
      </c>
      <c r="AF200">
        <v>0</v>
      </c>
      <c r="AH200">
        <v>22824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AI204"/>
  <sheetViews>
    <sheetView topLeftCell="A127" workbookViewId="0">
      <selection activeCell="AK160" sqref="AK160"/>
    </sheetView>
  </sheetViews>
  <sheetFormatPr defaultRowHeight="14.25" x14ac:dyDescent="0.45"/>
  <cols>
    <col min="1" max="1" width="9.73046875" style="290" bestFit="1" customWidth="1"/>
    <col min="21" max="21" width="9.73046875" style="290" bestFit="1" customWidth="1"/>
  </cols>
  <sheetData>
    <row r="2" spans="1:35" x14ac:dyDescent="0.45">
      <c r="A2" s="290" t="s">
        <v>36</v>
      </c>
      <c r="U2" s="290" t="s">
        <v>52</v>
      </c>
    </row>
    <row r="3" spans="1:35" x14ac:dyDescent="0.45">
      <c r="A3" s="290" t="s">
        <v>1</v>
      </c>
      <c r="B3" t="s">
        <v>2</v>
      </c>
      <c r="C3" t="s">
        <v>53</v>
      </c>
      <c r="D3" t="s">
        <v>37</v>
      </c>
      <c r="E3" t="s">
        <v>51</v>
      </c>
      <c r="F3" t="s">
        <v>24</v>
      </c>
      <c r="G3" t="s">
        <v>42</v>
      </c>
      <c r="H3" t="s">
        <v>54</v>
      </c>
      <c r="I3" t="s">
        <v>55</v>
      </c>
      <c r="J3" t="s">
        <v>38</v>
      </c>
      <c r="K3" t="s">
        <v>51</v>
      </c>
      <c r="L3" t="s">
        <v>26</v>
      </c>
      <c r="M3" t="s">
        <v>42</v>
      </c>
      <c r="N3" t="s">
        <v>27</v>
      </c>
      <c r="O3" t="s">
        <v>44</v>
      </c>
      <c r="P3" t="s">
        <v>39</v>
      </c>
      <c r="Q3" t="s">
        <v>254</v>
      </c>
      <c r="U3" s="290" t="s">
        <v>1</v>
      </c>
      <c r="V3" t="s">
        <v>2</v>
      </c>
      <c r="W3" t="s">
        <v>33</v>
      </c>
      <c r="X3" t="s">
        <v>37</v>
      </c>
      <c r="Y3" t="s">
        <v>24</v>
      </c>
      <c r="Z3" t="s">
        <v>42</v>
      </c>
      <c r="AA3" t="s">
        <v>25</v>
      </c>
      <c r="AB3" t="s">
        <v>34</v>
      </c>
      <c r="AC3" t="s">
        <v>38</v>
      </c>
      <c r="AD3" t="s">
        <v>26</v>
      </c>
      <c r="AE3" t="s">
        <v>19</v>
      </c>
      <c r="AF3" t="s">
        <v>42</v>
      </c>
      <c r="AG3" t="s">
        <v>27</v>
      </c>
      <c r="AH3" t="s">
        <v>21</v>
      </c>
      <c r="AI3" t="s">
        <v>28</v>
      </c>
    </row>
    <row r="4" spans="1:35" x14ac:dyDescent="0.45">
      <c r="A4" s="290">
        <v>41304</v>
      </c>
      <c r="B4">
        <v>2670</v>
      </c>
      <c r="C4" t="s">
        <v>255</v>
      </c>
      <c r="D4">
        <v>60</v>
      </c>
      <c r="F4">
        <v>3</v>
      </c>
      <c r="G4">
        <v>5.5463999999999999E-2</v>
      </c>
      <c r="H4">
        <v>54.089138900908701</v>
      </c>
      <c r="I4" t="s">
        <v>256</v>
      </c>
      <c r="J4">
        <v>58</v>
      </c>
      <c r="L4">
        <v>44</v>
      </c>
      <c r="M4">
        <v>6.3562068965517249E-2</v>
      </c>
      <c r="N4">
        <v>692.23674930830566</v>
      </c>
      <c r="O4">
        <v>59</v>
      </c>
      <c r="P4">
        <v>47</v>
      </c>
      <c r="Q4">
        <v>746.32588820921433</v>
      </c>
      <c r="U4" s="290">
        <v>41304</v>
      </c>
      <c r="V4">
        <v>2670</v>
      </c>
      <c r="W4" t="s">
        <v>255</v>
      </c>
      <c r="X4">
        <v>60</v>
      </c>
      <c r="Y4">
        <v>0</v>
      </c>
      <c r="AB4" t="s">
        <v>256</v>
      </c>
      <c r="AC4">
        <v>58</v>
      </c>
      <c r="AD4">
        <v>0</v>
      </c>
      <c r="AI4">
        <v>0</v>
      </c>
    </row>
    <row r="5" spans="1:35" x14ac:dyDescent="0.45">
      <c r="A5" s="290">
        <v>41305</v>
      </c>
      <c r="B5">
        <v>3150</v>
      </c>
      <c r="C5" t="s">
        <v>82</v>
      </c>
      <c r="D5">
        <v>64</v>
      </c>
      <c r="F5">
        <v>12</v>
      </c>
      <c r="G5">
        <v>5.5463999999999999E-2</v>
      </c>
      <c r="H5">
        <v>216.3565556036348</v>
      </c>
      <c r="I5" t="s">
        <v>257</v>
      </c>
      <c r="J5">
        <v>87</v>
      </c>
      <c r="L5">
        <v>32</v>
      </c>
      <c r="M5">
        <v>5.6608045977011495E-2</v>
      </c>
      <c r="N5">
        <v>565.29066580032077</v>
      </c>
      <c r="O5">
        <v>75.5</v>
      </c>
      <c r="P5">
        <v>44</v>
      </c>
      <c r="Q5">
        <v>781.64722140395554</v>
      </c>
      <c r="U5" s="290">
        <v>41305</v>
      </c>
      <c r="V5">
        <v>3150</v>
      </c>
      <c r="W5" t="s">
        <v>82</v>
      </c>
      <c r="X5">
        <v>64</v>
      </c>
      <c r="Y5">
        <v>0</v>
      </c>
      <c r="AB5" t="s">
        <v>257</v>
      </c>
      <c r="AC5">
        <v>87</v>
      </c>
      <c r="AD5">
        <v>0</v>
      </c>
      <c r="AI5">
        <v>0</v>
      </c>
    </row>
    <row r="6" spans="1:35" x14ac:dyDescent="0.45">
      <c r="A6" s="290">
        <v>41306</v>
      </c>
      <c r="B6">
        <v>2850</v>
      </c>
      <c r="C6" t="s">
        <v>57</v>
      </c>
      <c r="D6">
        <v>109</v>
      </c>
      <c r="F6">
        <v>3</v>
      </c>
      <c r="G6">
        <v>5.5463999999999999E-2</v>
      </c>
      <c r="H6">
        <v>54.089138900908701</v>
      </c>
      <c r="I6" t="s">
        <v>258</v>
      </c>
      <c r="J6">
        <v>154</v>
      </c>
      <c r="L6">
        <v>17</v>
      </c>
      <c r="M6">
        <v>5.0557142857142856E-2</v>
      </c>
      <c r="N6">
        <v>336.2531788640859</v>
      </c>
      <c r="O6">
        <v>131.5</v>
      </c>
      <c r="P6">
        <v>20</v>
      </c>
      <c r="Q6">
        <v>390.34231776499462</v>
      </c>
      <c r="U6" s="290">
        <v>41306</v>
      </c>
      <c r="V6">
        <v>2850</v>
      </c>
      <c r="W6" t="s">
        <v>57</v>
      </c>
      <c r="X6">
        <v>109</v>
      </c>
      <c r="Y6">
        <v>0</v>
      </c>
      <c r="AB6" t="s">
        <v>258</v>
      </c>
      <c r="AC6">
        <v>154</v>
      </c>
      <c r="AD6">
        <v>0</v>
      </c>
      <c r="AI6">
        <v>0</v>
      </c>
    </row>
    <row r="7" spans="1:35" x14ac:dyDescent="0.45">
      <c r="A7" s="290">
        <v>41307</v>
      </c>
      <c r="B7">
        <v>2360</v>
      </c>
      <c r="C7" t="s">
        <v>259</v>
      </c>
      <c r="D7">
        <v>156</v>
      </c>
      <c r="F7">
        <v>2</v>
      </c>
      <c r="G7">
        <v>5.5463999999999999E-2</v>
      </c>
      <c r="H7">
        <v>36.059425933939131</v>
      </c>
      <c r="I7" t="s">
        <v>260</v>
      </c>
      <c r="J7">
        <v>166</v>
      </c>
      <c r="L7">
        <v>5</v>
      </c>
      <c r="M7">
        <v>4.9989156626506027E-2</v>
      </c>
      <c r="N7">
        <v>100.02169145115808</v>
      </c>
      <c r="O7">
        <v>161</v>
      </c>
      <c r="P7">
        <v>7</v>
      </c>
      <c r="Q7">
        <v>136.0811173850972</v>
      </c>
      <c r="U7" s="290">
        <v>41307</v>
      </c>
      <c r="V7">
        <v>2360</v>
      </c>
      <c r="W7" t="s">
        <v>259</v>
      </c>
      <c r="X7">
        <v>156</v>
      </c>
      <c r="Y7">
        <v>0</v>
      </c>
      <c r="AB7" t="s">
        <v>260</v>
      </c>
      <c r="AC7">
        <v>166</v>
      </c>
      <c r="AD7">
        <v>0</v>
      </c>
      <c r="AI7">
        <v>0</v>
      </c>
    </row>
    <row r="8" spans="1:35" x14ac:dyDescent="0.45">
      <c r="A8" s="290">
        <v>41308</v>
      </c>
      <c r="B8">
        <v>2060</v>
      </c>
      <c r="C8" t="s">
        <v>59</v>
      </c>
      <c r="D8">
        <v>168</v>
      </c>
      <c r="F8">
        <v>2</v>
      </c>
      <c r="G8">
        <v>5.5463999999999999E-2</v>
      </c>
      <c r="H8">
        <v>36.059425933939131</v>
      </c>
      <c r="I8" t="s">
        <v>56</v>
      </c>
      <c r="J8">
        <v>188</v>
      </c>
      <c r="L8">
        <v>7</v>
      </c>
      <c r="M8">
        <v>4.9136170212765957E-2</v>
      </c>
      <c r="N8">
        <v>142.46124534511128</v>
      </c>
      <c r="O8">
        <v>178</v>
      </c>
      <c r="P8">
        <v>9</v>
      </c>
      <c r="Q8">
        <v>178.52067127905042</v>
      </c>
      <c r="U8" s="290">
        <v>41308</v>
      </c>
      <c r="V8">
        <v>2060</v>
      </c>
      <c r="W8" t="s">
        <v>59</v>
      </c>
      <c r="X8">
        <v>168</v>
      </c>
      <c r="Y8">
        <v>0</v>
      </c>
      <c r="AB8" t="s">
        <v>56</v>
      </c>
      <c r="AC8">
        <v>188</v>
      </c>
      <c r="AD8">
        <v>0</v>
      </c>
      <c r="AI8">
        <v>0</v>
      </c>
    </row>
    <row r="9" spans="1:35" x14ac:dyDescent="0.45">
      <c r="A9" s="290">
        <v>41309</v>
      </c>
      <c r="B9">
        <v>1830</v>
      </c>
      <c r="C9" t="s">
        <v>60</v>
      </c>
      <c r="D9">
        <v>191</v>
      </c>
      <c r="F9">
        <v>1</v>
      </c>
      <c r="G9">
        <v>5.5463999999999999E-2</v>
      </c>
      <c r="H9">
        <v>18.029712966969566</v>
      </c>
      <c r="I9" t="s">
        <v>56</v>
      </c>
      <c r="J9">
        <v>210</v>
      </c>
      <c r="L9">
        <v>4</v>
      </c>
      <c r="M9">
        <v>4.8461904761904762E-2</v>
      </c>
      <c r="N9">
        <v>82.539058661688117</v>
      </c>
      <c r="O9">
        <v>200.5</v>
      </c>
      <c r="P9">
        <v>5</v>
      </c>
      <c r="Q9">
        <v>100.56877162865769</v>
      </c>
      <c r="U9" s="290">
        <v>41309</v>
      </c>
      <c r="V9">
        <v>1830</v>
      </c>
      <c r="W9" t="s">
        <v>60</v>
      </c>
      <c r="X9">
        <v>191</v>
      </c>
      <c r="Y9">
        <v>0</v>
      </c>
      <c r="AB9" t="s">
        <v>56</v>
      </c>
      <c r="AC9">
        <v>210</v>
      </c>
      <c r="AD9">
        <v>0</v>
      </c>
      <c r="AI9">
        <v>0</v>
      </c>
    </row>
    <row r="10" spans="1:35" x14ac:dyDescent="0.45">
      <c r="A10" s="290">
        <v>41310</v>
      </c>
      <c r="B10">
        <v>1710</v>
      </c>
      <c r="C10" t="s">
        <v>103</v>
      </c>
      <c r="D10">
        <v>232</v>
      </c>
      <c r="F10">
        <v>0</v>
      </c>
      <c r="G10">
        <v>5.5463999999999999E-2</v>
      </c>
      <c r="H10">
        <v>0</v>
      </c>
      <c r="I10" t="s">
        <v>261</v>
      </c>
      <c r="J10">
        <v>214</v>
      </c>
      <c r="L10">
        <v>2</v>
      </c>
      <c r="M10">
        <v>4.8354205607476636E-2</v>
      </c>
      <c r="N10">
        <v>41.361448810375151</v>
      </c>
      <c r="O10">
        <v>223</v>
      </c>
      <c r="P10">
        <v>2</v>
      </c>
      <c r="Q10">
        <v>41.361448810375151</v>
      </c>
      <c r="U10" s="290">
        <v>41310</v>
      </c>
      <c r="V10">
        <v>1710</v>
      </c>
      <c r="W10" t="s">
        <v>103</v>
      </c>
      <c r="X10">
        <v>232</v>
      </c>
      <c r="Y10">
        <v>0</v>
      </c>
      <c r="AB10" t="s">
        <v>261</v>
      </c>
      <c r="AC10">
        <v>214</v>
      </c>
      <c r="AD10">
        <v>0</v>
      </c>
      <c r="AI10">
        <v>0</v>
      </c>
    </row>
    <row r="11" spans="1:35" x14ac:dyDescent="0.45">
      <c r="A11" s="290">
        <v>41311</v>
      </c>
      <c r="B11">
        <v>1720</v>
      </c>
      <c r="C11" t="s">
        <v>262</v>
      </c>
      <c r="D11">
        <v>242</v>
      </c>
      <c r="F11">
        <v>0</v>
      </c>
      <c r="G11">
        <v>5.5463999999999999E-2</v>
      </c>
      <c r="H11">
        <v>0</v>
      </c>
      <c r="I11" t="s">
        <v>263</v>
      </c>
      <c r="J11">
        <v>225</v>
      </c>
      <c r="L11">
        <v>0</v>
      </c>
      <c r="M11">
        <v>4.8077777777777782E-2</v>
      </c>
      <c r="N11">
        <v>0</v>
      </c>
      <c r="O11">
        <v>233.5</v>
      </c>
      <c r="P11">
        <v>0</v>
      </c>
      <c r="Q11">
        <v>0</v>
      </c>
      <c r="U11" s="290">
        <v>41311</v>
      </c>
      <c r="V11">
        <v>1720</v>
      </c>
      <c r="W11" t="s">
        <v>262</v>
      </c>
      <c r="X11">
        <v>242</v>
      </c>
      <c r="Y11">
        <v>0</v>
      </c>
      <c r="AB11" t="s">
        <v>263</v>
      </c>
      <c r="AC11">
        <v>225</v>
      </c>
      <c r="AD11">
        <v>0</v>
      </c>
      <c r="AI11">
        <v>0</v>
      </c>
    </row>
    <row r="12" spans="1:35" x14ac:dyDescent="0.45">
      <c r="A12" s="290">
        <v>41312</v>
      </c>
      <c r="B12">
        <v>1590</v>
      </c>
      <c r="C12" t="s">
        <v>264</v>
      </c>
      <c r="D12">
        <v>228</v>
      </c>
      <c r="F12">
        <v>1</v>
      </c>
      <c r="G12">
        <v>5.5463999999999999E-2</v>
      </c>
      <c r="H12">
        <v>18.029712966969566</v>
      </c>
      <c r="I12" t="s">
        <v>89</v>
      </c>
      <c r="J12">
        <v>226</v>
      </c>
      <c r="L12">
        <v>0</v>
      </c>
      <c r="M12">
        <v>4.8053982300884958E-2</v>
      </c>
      <c r="N12">
        <v>0</v>
      </c>
      <c r="O12">
        <v>227</v>
      </c>
      <c r="P12">
        <v>1</v>
      </c>
      <c r="Q12">
        <v>18.029712966969566</v>
      </c>
      <c r="U12" s="290">
        <v>41312</v>
      </c>
      <c r="V12">
        <v>1590</v>
      </c>
      <c r="W12" t="s">
        <v>264</v>
      </c>
      <c r="X12">
        <v>228</v>
      </c>
      <c r="Y12">
        <v>0</v>
      </c>
      <c r="AB12" t="s">
        <v>89</v>
      </c>
      <c r="AC12">
        <v>226</v>
      </c>
      <c r="AD12">
        <v>0</v>
      </c>
      <c r="AI12">
        <v>0</v>
      </c>
    </row>
    <row r="13" spans="1:35" x14ac:dyDescent="0.45">
      <c r="A13" s="290">
        <v>41313</v>
      </c>
      <c r="B13">
        <v>1420</v>
      </c>
      <c r="C13" t="s">
        <v>265</v>
      </c>
      <c r="D13" t="s">
        <v>14</v>
      </c>
      <c r="F13">
        <v>1</v>
      </c>
      <c r="G13">
        <v>5.5463999999999999E-2</v>
      </c>
      <c r="H13">
        <v>18.029712966969566</v>
      </c>
      <c r="I13" t="s">
        <v>266</v>
      </c>
      <c r="J13">
        <v>226</v>
      </c>
      <c r="L13">
        <v>1</v>
      </c>
      <c r="M13">
        <v>4.8053982300884958E-2</v>
      </c>
      <c r="N13">
        <v>20.809929835546306</v>
      </c>
      <c r="O13">
        <v>226</v>
      </c>
      <c r="P13">
        <v>2</v>
      </c>
      <c r="Q13">
        <v>38.839642802515868</v>
      </c>
      <c r="U13" s="290">
        <v>41313</v>
      </c>
      <c r="V13">
        <v>1420</v>
      </c>
      <c r="W13" t="s">
        <v>265</v>
      </c>
      <c r="X13" t="s">
        <v>14</v>
      </c>
      <c r="Y13">
        <v>0</v>
      </c>
      <c r="AB13" t="s">
        <v>266</v>
      </c>
      <c r="AC13">
        <v>226</v>
      </c>
      <c r="AD13">
        <v>0</v>
      </c>
      <c r="AI13">
        <v>0</v>
      </c>
    </row>
    <row r="14" spans="1:35" x14ac:dyDescent="0.45">
      <c r="A14" s="290">
        <v>41314</v>
      </c>
      <c r="B14">
        <v>1310</v>
      </c>
      <c r="C14" t="s">
        <v>267</v>
      </c>
      <c r="D14">
        <v>222</v>
      </c>
      <c r="F14">
        <v>2</v>
      </c>
      <c r="G14">
        <v>5.5463999999999999E-2</v>
      </c>
      <c r="H14">
        <v>36.059425933939131</v>
      </c>
      <c r="I14" t="s">
        <v>268</v>
      </c>
      <c r="J14">
        <v>210</v>
      </c>
      <c r="L14">
        <v>4</v>
      </c>
      <c r="M14">
        <v>4.8461904761904762E-2</v>
      </c>
      <c r="N14">
        <v>82.539058661688117</v>
      </c>
      <c r="O14">
        <v>216</v>
      </c>
      <c r="P14">
        <v>6</v>
      </c>
      <c r="Q14">
        <v>118.59848459562724</v>
      </c>
      <c r="U14" s="290">
        <v>41314</v>
      </c>
      <c r="V14">
        <v>1310</v>
      </c>
      <c r="W14" t="s">
        <v>267</v>
      </c>
      <c r="X14">
        <v>222</v>
      </c>
      <c r="Y14">
        <v>0</v>
      </c>
      <c r="AB14" t="s">
        <v>268</v>
      </c>
      <c r="AC14">
        <v>210</v>
      </c>
      <c r="AD14">
        <v>0</v>
      </c>
      <c r="AI14">
        <v>0</v>
      </c>
    </row>
    <row r="15" spans="1:35" x14ac:dyDescent="0.45">
      <c r="A15" s="290">
        <v>41315</v>
      </c>
      <c r="B15">
        <v>1220</v>
      </c>
      <c r="C15" t="s">
        <v>73</v>
      </c>
      <c r="D15">
        <v>208</v>
      </c>
      <c r="F15">
        <v>1</v>
      </c>
      <c r="G15">
        <v>5.5463999999999999E-2</v>
      </c>
      <c r="H15">
        <v>18.029712966969566</v>
      </c>
      <c r="I15" t="s">
        <v>71</v>
      </c>
      <c r="J15">
        <v>211</v>
      </c>
      <c r="L15">
        <v>2</v>
      </c>
      <c r="M15">
        <v>4.8434597156398106E-2</v>
      </c>
      <c r="N15">
        <v>41.29279724453751</v>
      </c>
      <c r="O15">
        <v>209.5</v>
      </c>
      <c r="P15">
        <v>3</v>
      </c>
      <c r="Q15">
        <v>59.32251021150708</v>
      </c>
      <c r="U15" s="290">
        <v>41315</v>
      </c>
      <c r="V15">
        <v>1220</v>
      </c>
      <c r="W15" t="s">
        <v>73</v>
      </c>
      <c r="X15">
        <v>208</v>
      </c>
      <c r="Y15">
        <v>0</v>
      </c>
      <c r="AB15" t="s">
        <v>71</v>
      </c>
      <c r="AC15">
        <v>211</v>
      </c>
      <c r="AD15">
        <v>0</v>
      </c>
      <c r="AI15">
        <v>0</v>
      </c>
    </row>
    <row r="16" spans="1:35" x14ac:dyDescent="0.45">
      <c r="A16" s="290">
        <v>41316</v>
      </c>
      <c r="B16">
        <v>1140</v>
      </c>
      <c r="C16" t="s">
        <v>57</v>
      </c>
      <c r="D16">
        <v>209</v>
      </c>
      <c r="F16">
        <v>0</v>
      </c>
      <c r="G16">
        <v>5.5463999999999999E-2</v>
      </c>
      <c r="H16">
        <v>0</v>
      </c>
      <c r="I16" t="s">
        <v>64</v>
      </c>
      <c r="J16">
        <v>205</v>
      </c>
      <c r="L16">
        <v>0</v>
      </c>
      <c r="M16">
        <v>4.8602439024390244E-2</v>
      </c>
      <c r="N16">
        <v>0</v>
      </c>
      <c r="O16">
        <v>207</v>
      </c>
      <c r="P16">
        <v>0</v>
      </c>
      <c r="Q16">
        <v>0</v>
      </c>
      <c r="U16" s="290">
        <v>41316</v>
      </c>
      <c r="V16">
        <v>1140</v>
      </c>
      <c r="W16" t="s">
        <v>57</v>
      </c>
      <c r="X16">
        <v>209</v>
      </c>
      <c r="Y16">
        <v>0</v>
      </c>
      <c r="AB16" t="s">
        <v>64</v>
      </c>
      <c r="AC16">
        <v>205</v>
      </c>
      <c r="AD16">
        <v>0</v>
      </c>
      <c r="AI16">
        <v>0</v>
      </c>
    </row>
    <row r="17" spans="1:35" x14ac:dyDescent="0.45">
      <c r="A17" s="290">
        <v>41317</v>
      </c>
      <c r="B17">
        <v>1100</v>
      </c>
      <c r="C17" t="s">
        <v>65</v>
      </c>
      <c r="D17">
        <v>205</v>
      </c>
      <c r="F17">
        <v>0</v>
      </c>
      <c r="G17">
        <v>5.5463999999999999E-2</v>
      </c>
      <c r="H17">
        <v>0</v>
      </c>
      <c r="I17" t="s">
        <v>269</v>
      </c>
      <c r="J17">
        <v>203</v>
      </c>
      <c r="L17">
        <v>1</v>
      </c>
      <c r="M17">
        <v>4.866059113300493E-2</v>
      </c>
      <c r="N17">
        <v>20.550510725746854</v>
      </c>
      <c r="O17">
        <v>204</v>
      </c>
      <c r="P17">
        <v>1</v>
      </c>
      <c r="Q17">
        <v>20.550510725746854</v>
      </c>
      <c r="U17" s="290">
        <v>41317</v>
      </c>
      <c r="V17">
        <v>1100</v>
      </c>
      <c r="W17" t="s">
        <v>65</v>
      </c>
      <c r="X17">
        <v>205</v>
      </c>
      <c r="Y17">
        <v>0</v>
      </c>
      <c r="AB17" t="s">
        <v>269</v>
      </c>
      <c r="AC17">
        <v>203</v>
      </c>
      <c r="AD17">
        <v>0</v>
      </c>
      <c r="AI17">
        <v>0</v>
      </c>
    </row>
    <row r="18" spans="1:35" x14ac:dyDescent="0.45">
      <c r="A18" s="290">
        <v>41318</v>
      </c>
      <c r="B18">
        <v>1100</v>
      </c>
      <c r="C18" t="s">
        <v>75</v>
      </c>
      <c r="D18">
        <v>201</v>
      </c>
      <c r="F18">
        <v>0</v>
      </c>
      <c r="G18">
        <v>5.5463999999999999E-2</v>
      </c>
      <c r="H18">
        <v>0</v>
      </c>
      <c r="I18" t="s">
        <v>76</v>
      </c>
      <c r="J18">
        <v>205</v>
      </c>
      <c r="L18">
        <v>1</v>
      </c>
      <c r="M18">
        <v>4.8602439024390244E-2</v>
      </c>
      <c r="N18">
        <v>20.575099111757915</v>
      </c>
      <c r="O18">
        <v>203</v>
      </c>
      <c r="P18">
        <v>1</v>
      </c>
      <c r="Q18">
        <v>20.575099111757915</v>
      </c>
      <c r="U18" s="290">
        <v>41318</v>
      </c>
      <c r="V18">
        <v>1100</v>
      </c>
      <c r="W18" t="s">
        <v>75</v>
      </c>
      <c r="X18">
        <v>201</v>
      </c>
      <c r="Y18">
        <v>0</v>
      </c>
      <c r="AB18" t="s">
        <v>76</v>
      </c>
      <c r="AC18">
        <v>205</v>
      </c>
      <c r="AD18">
        <v>0</v>
      </c>
      <c r="AI18">
        <v>0</v>
      </c>
    </row>
    <row r="19" spans="1:35" x14ac:dyDescent="0.45">
      <c r="A19" s="290">
        <v>41319</v>
      </c>
      <c r="B19">
        <v>1080</v>
      </c>
      <c r="C19" t="s">
        <v>75</v>
      </c>
      <c r="D19">
        <v>205</v>
      </c>
      <c r="F19">
        <v>0</v>
      </c>
      <c r="G19">
        <v>5.5463999999999999E-2</v>
      </c>
      <c r="H19">
        <v>0</v>
      </c>
      <c r="I19" t="s">
        <v>64</v>
      </c>
      <c r="J19">
        <v>202</v>
      </c>
      <c r="L19">
        <v>0</v>
      </c>
      <c r="M19">
        <v>4.869009900990099E-2</v>
      </c>
      <c r="N19">
        <v>0</v>
      </c>
      <c r="O19">
        <v>203.5</v>
      </c>
      <c r="P19">
        <v>0</v>
      </c>
      <c r="Q19">
        <v>0</v>
      </c>
      <c r="U19" s="290">
        <v>41319</v>
      </c>
      <c r="V19">
        <v>1080</v>
      </c>
      <c r="W19" t="s">
        <v>75</v>
      </c>
      <c r="X19">
        <v>205</v>
      </c>
      <c r="Y19">
        <v>0</v>
      </c>
      <c r="AB19" t="s">
        <v>64</v>
      </c>
      <c r="AC19">
        <v>202</v>
      </c>
      <c r="AD19">
        <v>0</v>
      </c>
      <c r="AI19">
        <v>0</v>
      </c>
    </row>
    <row r="20" spans="1:35" x14ac:dyDescent="0.45">
      <c r="A20" s="290">
        <v>41320</v>
      </c>
      <c r="B20">
        <v>1050</v>
      </c>
      <c r="C20" t="s">
        <v>68</v>
      </c>
      <c r="D20">
        <v>201</v>
      </c>
      <c r="F20">
        <v>0</v>
      </c>
      <c r="G20">
        <v>5.5463999999999999E-2</v>
      </c>
      <c r="H20">
        <v>0</v>
      </c>
      <c r="I20" t="s">
        <v>270</v>
      </c>
      <c r="J20">
        <v>202</v>
      </c>
      <c r="L20">
        <v>2</v>
      </c>
      <c r="M20">
        <v>4.869009900990099E-2</v>
      </c>
      <c r="N20">
        <v>41.076112816967282</v>
      </c>
      <c r="O20">
        <v>201.5</v>
      </c>
      <c r="P20">
        <v>2</v>
      </c>
      <c r="Q20">
        <v>41.076112816967282</v>
      </c>
      <c r="U20" s="290">
        <v>41320</v>
      </c>
      <c r="V20">
        <v>1050</v>
      </c>
      <c r="W20" t="s">
        <v>68</v>
      </c>
      <c r="X20">
        <v>201</v>
      </c>
      <c r="Y20">
        <v>0</v>
      </c>
      <c r="AB20" t="s">
        <v>270</v>
      </c>
      <c r="AC20">
        <v>202</v>
      </c>
      <c r="AD20">
        <v>0</v>
      </c>
      <c r="AI20">
        <v>0</v>
      </c>
    </row>
    <row r="21" spans="1:35" x14ac:dyDescent="0.45">
      <c r="A21" s="290">
        <v>41321</v>
      </c>
      <c r="B21">
        <v>1080</v>
      </c>
      <c r="C21" t="s">
        <v>271</v>
      </c>
      <c r="D21">
        <v>202</v>
      </c>
      <c r="F21">
        <v>1</v>
      </c>
      <c r="G21">
        <v>5.5463999999999999E-2</v>
      </c>
      <c r="H21">
        <v>18.029712966969566</v>
      </c>
      <c r="I21" t="s">
        <v>272</v>
      </c>
      <c r="J21">
        <v>200</v>
      </c>
      <c r="L21">
        <v>1</v>
      </c>
      <c r="M21">
        <v>4.8750000000000002E-2</v>
      </c>
      <c r="N21">
        <v>20.512820512820511</v>
      </c>
      <c r="O21">
        <v>201</v>
      </c>
      <c r="P21">
        <v>2</v>
      </c>
      <c r="Q21">
        <v>38.54253347979008</v>
      </c>
      <c r="U21" s="290">
        <v>41321</v>
      </c>
      <c r="V21">
        <v>1080</v>
      </c>
      <c r="W21" t="s">
        <v>271</v>
      </c>
      <c r="X21">
        <v>202</v>
      </c>
      <c r="Y21">
        <v>0</v>
      </c>
      <c r="AB21" t="s">
        <v>272</v>
      </c>
      <c r="AC21">
        <v>200</v>
      </c>
      <c r="AD21">
        <v>0</v>
      </c>
      <c r="AI21">
        <v>0</v>
      </c>
    </row>
    <row r="22" spans="1:35" x14ac:dyDescent="0.45">
      <c r="A22" s="290">
        <v>41322</v>
      </c>
      <c r="B22">
        <v>1150</v>
      </c>
      <c r="C22" t="s">
        <v>273</v>
      </c>
      <c r="D22" t="s">
        <v>14</v>
      </c>
      <c r="F22">
        <v>0</v>
      </c>
      <c r="G22">
        <v>5.5463999999999999E-2</v>
      </c>
      <c r="H22">
        <v>0</v>
      </c>
      <c r="I22" t="s">
        <v>274</v>
      </c>
      <c r="J22">
        <v>199</v>
      </c>
      <c r="L22">
        <v>1</v>
      </c>
      <c r="M22">
        <v>4.8780402010050253E-2</v>
      </c>
      <c r="N22">
        <v>20.500036055339795</v>
      </c>
      <c r="O22">
        <v>199</v>
      </c>
      <c r="P22">
        <v>1</v>
      </c>
      <c r="Q22">
        <v>20.500036055339795</v>
      </c>
      <c r="U22" s="290">
        <v>41322</v>
      </c>
      <c r="V22">
        <v>1150</v>
      </c>
      <c r="W22" t="s">
        <v>273</v>
      </c>
      <c r="X22" t="s">
        <v>14</v>
      </c>
      <c r="Y22">
        <v>0</v>
      </c>
      <c r="AB22" t="s">
        <v>274</v>
      </c>
      <c r="AC22">
        <v>199</v>
      </c>
      <c r="AD22">
        <v>0</v>
      </c>
      <c r="AI22">
        <v>0</v>
      </c>
    </row>
    <row r="23" spans="1:35" x14ac:dyDescent="0.45">
      <c r="A23" s="290">
        <v>41323</v>
      </c>
      <c r="B23">
        <v>1080</v>
      </c>
      <c r="C23" t="s">
        <v>94</v>
      </c>
      <c r="D23">
        <v>199</v>
      </c>
      <c r="F23">
        <v>0</v>
      </c>
      <c r="G23">
        <v>5.5463999999999999E-2</v>
      </c>
      <c r="H23">
        <v>0</v>
      </c>
      <c r="I23" t="s">
        <v>120</v>
      </c>
      <c r="J23">
        <v>200</v>
      </c>
      <c r="L23">
        <v>3</v>
      </c>
      <c r="M23">
        <v>4.8750000000000002E-2</v>
      </c>
      <c r="N23">
        <v>61.538461538461533</v>
      </c>
      <c r="O23">
        <v>199.5</v>
      </c>
      <c r="P23">
        <v>3</v>
      </c>
      <c r="Q23">
        <v>61.538461538461533</v>
      </c>
      <c r="U23" s="290">
        <v>41323</v>
      </c>
      <c r="V23">
        <v>1080</v>
      </c>
      <c r="W23" t="s">
        <v>94</v>
      </c>
      <c r="X23">
        <v>199</v>
      </c>
      <c r="Y23">
        <v>0</v>
      </c>
      <c r="AB23" t="s">
        <v>120</v>
      </c>
      <c r="AC23">
        <v>200</v>
      </c>
      <c r="AD23">
        <v>0</v>
      </c>
      <c r="AI23">
        <v>0</v>
      </c>
    </row>
    <row r="24" spans="1:35" x14ac:dyDescent="0.45">
      <c r="A24" s="290">
        <v>41324</v>
      </c>
      <c r="B24">
        <v>1030</v>
      </c>
      <c r="C24" t="s">
        <v>275</v>
      </c>
      <c r="D24">
        <v>201</v>
      </c>
      <c r="F24">
        <v>0</v>
      </c>
      <c r="G24">
        <v>5.5463999999999999E-2</v>
      </c>
      <c r="H24">
        <v>0</v>
      </c>
      <c r="I24" t="s">
        <v>64</v>
      </c>
      <c r="J24">
        <v>192</v>
      </c>
      <c r="L24">
        <v>10</v>
      </c>
      <c r="M24">
        <v>4.9002083333333335E-2</v>
      </c>
      <c r="N24">
        <v>204.07295608179925</v>
      </c>
      <c r="O24">
        <v>196.5</v>
      </c>
      <c r="P24">
        <v>10</v>
      </c>
      <c r="Q24">
        <v>204.07295608179925</v>
      </c>
      <c r="U24" s="290">
        <v>41324</v>
      </c>
      <c r="V24">
        <v>1030</v>
      </c>
      <c r="W24" t="s">
        <v>275</v>
      </c>
      <c r="X24">
        <v>201</v>
      </c>
      <c r="Y24">
        <v>0</v>
      </c>
      <c r="AB24" t="s">
        <v>64</v>
      </c>
      <c r="AC24">
        <v>192</v>
      </c>
      <c r="AD24">
        <v>0</v>
      </c>
      <c r="AI24">
        <v>0</v>
      </c>
    </row>
    <row r="25" spans="1:35" x14ac:dyDescent="0.45">
      <c r="A25" s="290">
        <v>41325</v>
      </c>
      <c r="B25">
        <v>969</v>
      </c>
      <c r="C25" t="s">
        <v>94</v>
      </c>
      <c r="D25">
        <v>190</v>
      </c>
      <c r="F25">
        <v>0</v>
      </c>
      <c r="G25">
        <v>5.5463999999999999E-2</v>
      </c>
      <c r="H25">
        <v>0</v>
      </c>
      <c r="I25" t="s">
        <v>89</v>
      </c>
      <c r="J25">
        <v>196</v>
      </c>
      <c r="L25">
        <v>10</v>
      </c>
      <c r="M25">
        <v>4.8873469387755102E-2</v>
      </c>
      <c r="N25">
        <v>204.60998830800068</v>
      </c>
      <c r="O25">
        <v>193</v>
      </c>
      <c r="P25">
        <v>10</v>
      </c>
      <c r="Q25">
        <v>204.60998830800068</v>
      </c>
      <c r="U25" s="290">
        <v>41325</v>
      </c>
      <c r="V25">
        <v>969</v>
      </c>
      <c r="W25" t="s">
        <v>94</v>
      </c>
      <c r="X25">
        <v>190</v>
      </c>
      <c r="Y25">
        <v>0</v>
      </c>
      <c r="AB25" t="s">
        <v>89</v>
      </c>
      <c r="AC25">
        <v>196</v>
      </c>
      <c r="AD25">
        <v>0</v>
      </c>
      <c r="AI25">
        <v>0</v>
      </c>
    </row>
    <row r="26" spans="1:35" x14ac:dyDescent="0.45">
      <c r="A26" s="290">
        <v>41326</v>
      </c>
      <c r="B26">
        <v>949</v>
      </c>
      <c r="C26" t="s">
        <v>276</v>
      </c>
      <c r="D26">
        <v>196</v>
      </c>
      <c r="F26">
        <v>1</v>
      </c>
      <c r="G26">
        <v>5.5463999999999999E-2</v>
      </c>
      <c r="H26">
        <v>18.029712966969566</v>
      </c>
      <c r="I26" t="s">
        <v>260</v>
      </c>
      <c r="J26">
        <v>196</v>
      </c>
      <c r="L26">
        <v>1</v>
      </c>
      <c r="M26">
        <v>4.8873469387755102E-2</v>
      </c>
      <c r="N26">
        <v>20.460998830800069</v>
      </c>
      <c r="O26">
        <v>196</v>
      </c>
      <c r="P26">
        <v>2</v>
      </c>
      <c r="Q26">
        <v>38.490711797769634</v>
      </c>
      <c r="U26" s="290">
        <v>41326</v>
      </c>
      <c r="V26">
        <v>949</v>
      </c>
      <c r="W26" t="s">
        <v>276</v>
      </c>
      <c r="X26">
        <v>196</v>
      </c>
      <c r="Y26">
        <v>0</v>
      </c>
      <c r="AB26" t="s">
        <v>260</v>
      </c>
      <c r="AC26">
        <v>196</v>
      </c>
      <c r="AD26">
        <v>0</v>
      </c>
      <c r="AI26">
        <v>0</v>
      </c>
    </row>
    <row r="27" spans="1:35" x14ac:dyDescent="0.45">
      <c r="A27" s="290">
        <v>41327</v>
      </c>
      <c r="B27">
        <v>1060</v>
      </c>
      <c r="C27" t="s">
        <v>276</v>
      </c>
      <c r="D27">
        <v>206</v>
      </c>
      <c r="F27">
        <v>1</v>
      </c>
      <c r="G27">
        <v>5.5463999999999999E-2</v>
      </c>
      <c r="H27">
        <v>18.029712966969566</v>
      </c>
      <c r="I27" t="s">
        <v>269</v>
      </c>
      <c r="J27">
        <v>222</v>
      </c>
      <c r="L27">
        <v>4</v>
      </c>
      <c r="M27">
        <v>4.8150450450450452E-2</v>
      </c>
      <c r="N27">
        <v>83.072950773663621</v>
      </c>
      <c r="O27">
        <v>214</v>
      </c>
      <c r="P27">
        <v>5</v>
      </c>
      <c r="Q27">
        <v>101.10266374063319</v>
      </c>
      <c r="U27" s="290">
        <v>41327</v>
      </c>
      <c r="V27">
        <v>1060</v>
      </c>
      <c r="W27" t="s">
        <v>276</v>
      </c>
      <c r="X27">
        <v>206</v>
      </c>
      <c r="Y27">
        <v>0</v>
      </c>
      <c r="AB27" t="s">
        <v>269</v>
      </c>
      <c r="AC27">
        <v>222</v>
      </c>
      <c r="AD27">
        <v>0</v>
      </c>
      <c r="AI27">
        <v>0</v>
      </c>
    </row>
    <row r="28" spans="1:35" x14ac:dyDescent="0.45">
      <c r="A28" s="290">
        <v>41328</v>
      </c>
      <c r="B28">
        <v>1200</v>
      </c>
      <c r="C28" t="s">
        <v>262</v>
      </c>
      <c r="D28">
        <v>207</v>
      </c>
      <c r="F28">
        <v>2</v>
      </c>
      <c r="G28">
        <v>5.5463999999999999E-2</v>
      </c>
      <c r="H28">
        <v>36.059425933939131</v>
      </c>
      <c r="I28" t="s">
        <v>92</v>
      </c>
      <c r="J28">
        <v>207</v>
      </c>
      <c r="L28">
        <v>4</v>
      </c>
      <c r="M28">
        <v>4.8545410628019328E-2</v>
      </c>
      <c r="N28">
        <v>82.397078287175702</v>
      </c>
      <c r="O28">
        <v>207</v>
      </c>
      <c r="P28">
        <v>6</v>
      </c>
      <c r="Q28">
        <v>118.45650422111484</v>
      </c>
      <c r="U28" s="290">
        <v>41328</v>
      </c>
      <c r="V28">
        <v>1200</v>
      </c>
      <c r="W28" t="s">
        <v>262</v>
      </c>
      <c r="X28">
        <v>207</v>
      </c>
      <c r="Y28">
        <v>0</v>
      </c>
      <c r="AB28" t="s">
        <v>92</v>
      </c>
      <c r="AC28">
        <v>207</v>
      </c>
      <c r="AD28">
        <v>0</v>
      </c>
      <c r="AI28">
        <v>0</v>
      </c>
    </row>
    <row r="29" spans="1:35" x14ac:dyDescent="0.45">
      <c r="A29" s="290">
        <v>41329</v>
      </c>
      <c r="B29">
        <v>1030</v>
      </c>
      <c r="C29" t="s">
        <v>277</v>
      </c>
      <c r="D29">
        <v>200</v>
      </c>
      <c r="F29">
        <v>0</v>
      </c>
      <c r="G29">
        <v>5.5463999999999999E-2</v>
      </c>
      <c r="H29">
        <v>0</v>
      </c>
      <c r="I29" t="s">
        <v>58</v>
      </c>
      <c r="J29">
        <v>200</v>
      </c>
      <c r="L29">
        <v>0</v>
      </c>
      <c r="M29">
        <v>4.8750000000000002E-2</v>
      </c>
      <c r="N29">
        <v>0</v>
      </c>
      <c r="O29">
        <v>200</v>
      </c>
      <c r="P29">
        <v>0</v>
      </c>
      <c r="Q29">
        <v>0</v>
      </c>
      <c r="U29" s="290">
        <v>41329</v>
      </c>
      <c r="V29">
        <v>1030</v>
      </c>
      <c r="W29" t="s">
        <v>277</v>
      </c>
      <c r="X29">
        <v>200</v>
      </c>
      <c r="Y29">
        <v>0</v>
      </c>
      <c r="AB29" t="s">
        <v>58</v>
      </c>
      <c r="AC29">
        <v>200</v>
      </c>
      <c r="AD29">
        <v>0</v>
      </c>
      <c r="AI29">
        <v>0</v>
      </c>
    </row>
    <row r="30" spans="1:35" x14ac:dyDescent="0.45">
      <c r="A30" s="290">
        <v>41330</v>
      </c>
      <c r="B30">
        <v>1040</v>
      </c>
      <c r="C30" t="s">
        <v>98</v>
      </c>
      <c r="D30">
        <v>200</v>
      </c>
      <c r="F30">
        <v>0</v>
      </c>
      <c r="G30">
        <v>5.5463999999999999E-2</v>
      </c>
      <c r="H30">
        <v>0</v>
      </c>
      <c r="I30" t="s">
        <v>87</v>
      </c>
      <c r="J30">
        <v>220</v>
      </c>
      <c r="L30">
        <v>8</v>
      </c>
      <c r="M30">
        <v>4.82E-2</v>
      </c>
      <c r="N30">
        <v>165.97510373443984</v>
      </c>
      <c r="O30">
        <v>210</v>
      </c>
      <c r="P30">
        <v>8</v>
      </c>
      <c r="Q30">
        <v>165.97510373443984</v>
      </c>
      <c r="U30" s="290">
        <v>41330</v>
      </c>
      <c r="V30">
        <v>1040</v>
      </c>
      <c r="W30" t="s">
        <v>98</v>
      </c>
      <c r="X30">
        <v>200</v>
      </c>
      <c r="Y30">
        <v>0</v>
      </c>
      <c r="AB30" t="s">
        <v>87</v>
      </c>
      <c r="AC30">
        <v>220</v>
      </c>
      <c r="AD30">
        <v>0</v>
      </c>
      <c r="AI30">
        <v>0</v>
      </c>
    </row>
    <row r="31" spans="1:35" x14ac:dyDescent="0.45">
      <c r="A31" s="290">
        <v>41331</v>
      </c>
      <c r="B31">
        <v>995</v>
      </c>
      <c r="C31" t="s">
        <v>278</v>
      </c>
      <c r="D31">
        <v>199</v>
      </c>
      <c r="F31">
        <v>1</v>
      </c>
      <c r="G31">
        <v>5.5463999999999999E-2</v>
      </c>
      <c r="H31">
        <v>18.029712966969566</v>
      </c>
      <c r="I31" t="s">
        <v>279</v>
      </c>
      <c r="J31">
        <v>200</v>
      </c>
      <c r="L31">
        <v>1</v>
      </c>
      <c r="M31">
        <v>4.8750000000000002E-2</v>
      </c>
      <c r="N31">
        <v>20.512820512820511</v>
      </c>
      <c r="O31">
        <v>199.5</v>
      </c>
      <c r="P31">
        <v>2</v>
      </c>
      <c r="Q31">
        <v>38.54253347979008</v>
      </c>
      <c r="U31" s="290">
        <v>41331</v>
      </c>
      <c r="V31">
        <v>995</v>
      </c>
      <c r="W31" t="s">
        <v>278</v>
      </c>
      <c r="X31">
        <v>199</v>
      </c>
      <c r="Y31">
        <v>0</v>
      </c>
      <c r="AB31" t="s">
        <v>279</v>
      </c>
      <c r="AC31">
        <v>200</v>
      </c>
      <c r="AD31">
        <v>0</v>
      </c>
      <c r="AI31">
        <v>0</v>
      </c>
    </row>
    <row r="32" spans="1:35" x14ac:dyDescent="0.45">
      <c r="A32" s="290">
        <v>41332</v>
      </c>
      <c r="B32">
        <v>951</v>
      </c>
      <c r="C32" t="s">
        <v>280</v>
      </c>
      <c r="D32">
        <v>200</v>
      </c>
      <c r="F32">
        <v>0</v>
      </c>
      <c r="G32">
        <v>5.5463999999999999E-2</v>
      </c>
      <c r="H32">
        <v>0</v>
      </c>
      <c r="I32" t="s">
        <v>281</v>
      </c>
      <c r="J32">
        <v>208</v>
      </c>
      <c r="L32">
        <v>1</v>
      </c>
      <c r="M32">
        <v>4.8517307692307693E-2</v>
      </c>
      <c r="N32">
        <v>20.611201395219787</v>
      </c>
      <c r="O32">
        <v>204</v>
      </c>
      <c r="P32">
        <v>1</v>
      </c>
      <c r="Q32">
        <v>20.611201395219787</v>
      </c>
      <c r="U32" s="290">
        <v>41332</v>
      </c>
      <c r="V32">
        <v>951</v>
      </c>
      <c r="W32" t="s">
        <v>280</v>
      </c>
      <c r="X32">
        <v>200</v>
      </c>
      <c r="Y32">
        <v>0</v>
      </c>
      <c r="AB32" t="s">
        <v>281</v>
      </c>
      <c r="AC32">
        <v>208</v>
      </c>
      <c r="AD32">
        <v>0</v>
      </c>
      <c r="AI32">
        <v>0</v>
      </c>
    </row>
    <row r="33" spans="1:35" x14ac:dyDescent="0.45">
      <c r="A33" s="290">
        <v>41333</v>
      </c>
      <c r="B33">
        <v>1140</v>
      </c>
      <c r="C33" t="s">
        <v>150</v>
      </c>
      <c r="D33">
        <v>143.5</v>
      </c>
      <c r="F33">
        <v>0</v>
      </c>
      <c r="G33">
        <v>5.5463999999999999E-2</v>
      </c>
      <c r="H33">
        <v>0</v>
      </c>
      <c r="I33" t="s">
        <v>154</v>
      </c>
      <c r="J33">
        <v>79</v>
      </c>
      <c r="L33">
        <v>29</v>
      </c>
      <c r="M33">
        <v>5.8016455696202535E-2</v>
      </c>
      <c r="N33">
        <v>499.85818078676931</v>
      </c>
      <c r="O33">
        <v>111.25</v>
      </c>
      <c r="P33">
        <v>29</v>
      </c>
      <c r="Q33">
        <v>499.85818078676931</v>
      </c>
      <c r="U33" s="290">
        <v>41333</v>
      </c>
      <c r="V33">
        <v>1140</v>
      </c>
      <c r="W33" t="s">
        <v>150</v>
      </c>
      <c r="X33">
        <v>143.5</v>
      </c>
      <c r="Y33">
        <v>0</v>
      </c>
      <c r="AB33" t="s">
        <v>154</v>
      </c>
      <c r="AC33">
        <v>79</v>
      </c>
      <c r="AD33">
        <v>0</v>
      </c>
      <c r="AI33">
        <v>0</v>
      </c>
    </row>
    <row r="34" spans="1:35" x14ac:dyDescent="0.45">
      <c r="A34" s="290">
        <v>41334</v>
      </c>
      <c r="B34">
        <v>2470</v>
      </c>
      <c r="C34" t="s">
        <v>282</v>
      </c>
      <c r="D34">
        <v>72</v>
      </c>
      <c r="F34">
        <v>66</v>
      </c>
      <c r="G34">
        <v>5.5463999999999999E-2</v>
      </c>
      <c r="H34">
        <v>1189.9610558199913</v>
      </c>
      <c r="I34" t="s">
        <v>128</v>
      </c>
      <c r="J34">
        <v>103</v>
      </c>
      <c r="L34">
        <v>79</v>
      </c>
      <c r="M34">
        <v>5.444757281553398E-2</v>
      </c>
      <c r="N34">
        <v>1450.9370374993314</v>
      </c>
      <c r="O34">
        <v>87.5</v>
      </c>
      <c r="P34">
        <v>145</v>
      </c>
      <c r="Q34">
        <v>2640.8980933193225</v>
      </c>
      <c r="U34" s="290">
        <v>41334</v>
      </c>
      <c r="V34">
        <v>2470</v>
      </c>
      <c r="W34" t="s">
        <v>282</v>
      </c>
      <c r="X34">
        <v>72</v>
      </c>
      <c r="Y34">
        <v>0</v>
      </c>
      <c r="AB34" t="s">
        <v>128</v>
      </c>
      <c r="AC34">
        <v>103</v>
      </c>
      <c r="AD34">
        <v>0</v>
      </c>
      <c r="AI34">
        <v>0</v>
      </c>
    </row>
    <row r="35" spans="1:35" x14ac:dyDescent="0.45">
      <c r="A35" s="290">
        <v>41335</v>
      </c>
      <c r="B35">
        <v>2490</v>
      </c>
      <c r="C35" t="s">
        <v>283</v>
      </c>
      <c r="D35">
        <v>131</v>
      </c>
      <c r="F35">
        <v>10</v>
      </c>
      <c r="G35">
        <v>5.5463999999999999E-2</v>
      </c>
      <c r="H35">
        <v>180.29712966969566</v>
      </c>
      <c r="I35" t="s">
        <v>284</v>
      </c>
      <c r="J35">
        <v>143</v>
      </c>
      <c r="L35">
        <v>23</v>
      </c>
      <c r="M35">
        <v>5.1161538461538467E-2</v>
      </c>
      <c r="N35">
        <v>449.55645767553744</v>
      </c>
      <c r="O35">
        <v>137</v>
      </c>
      <c r="P35">
        <v>33</v>
      </c>
      <c r="Q35">
        <v>629.85358734523311</v>
      </c>
      <c r="U35" s="290">
        <v>41335</v>
      </c>
      <c r="V35">
        <v>2490</v>
      </c>
      <c r="W35" t="s">
        <v>283</v>
      </c>
      <c r="X35">
        <v>131</v>
      </c>
      <c r="Y35">
        <v>0</v>
      </c>
      <c r="AB35" t="s">
        <v>284</v>
      </c>
      <c r="AC35">
        <v>143</v>
      </c>
      <c r="AD35">
        <v>0</v>
      </c>
      <c r="AI35">
        <v>0</v>
      </c>
    </row>
    <row r="36" spans="1:35" x14ac:dyDescent="0.45">
      <c r="A36" s="290">
        <v>41336</v>
      </c>
      <c r="B36">
        <v>2140</v>
      </c>
      <c r="C36" t="s">
        <v>285</v>
      </c>
      <c r="D36">
        <v>179</v>
      </c>
      <c r="F36">
        <v>20</v>
      </c>
      <c r="G36">
        <v>5.5463999999999999E-2</v>
      </c>
      <c r="H36">
        <v>360.59425933939133</v>
      </c>
      <c r="I36" t="s">
        <v>83</v>
      </c>
      <c r="J36">
        <v>245</v>
      </c>
      <c r="L36">
        <v>31</v>
      </c>
      <c r="M36">
        <v>4.7638775510204082E-2</v>
      </c>
      <c r="N36">
        <v>650.73041168658699</v>
      </c>
      <c r="O36">
        <v>212</v>
      </c>
      <c r="P36">
        <v>51</v>
      </c>
      <c r="Q36">
        <v>1011.3246710259783</v>
      </c>
      <c r="U36" s="290">
        <v>41336</v>
      </c>
      <c r="V36">
        <v>2140</v>
      </c>
      <c r="W36" t="s">
        <v>285</v>
      </c>
      <c r="X36">
        <v>179</v>
      </c>
      <c r="Y36">
        <v>0</v>
      </c>
      <c r="AB36" t="s">
        <v>83</v>
      </c>
      <c r="AC36">
        <v>245</v>
      </c>
      <c r="AD36">
        <v>0</v>
      </c>
      <c r="AI36">
        <v>0</v>
      </c>
    </row>
    <row r="37" spans="1:35" x14ac:dyDescent="0.45">
      <c r="A37" s="290">
        <v>41337</v>
      </c>
      <c r="B37">
        <v>1760</v>
      </c>
      <c r="C37" t="s">
        <v>142</v>
      </c>
      <c r="D37" t="s">
        <v>14</v>
      </c>
      <c r="F37">
        <v>3</v>
      </c>
      <c r="G37">
        <v>5.5463999999999999E-2</v>
      </c>
      <c r="H37">
        <v>54.089138900908701</v>
      </c>
      <c r="I37" t="s">
        <v>130</v>
      </c>
      <c r="J37">
        <v>238</v>
      </c>
      <c r="L37">
        <v>14</v>
      </c>
      <c r="M37">
        <v>4.7784033613445381E-2</v>
      </c>
      <c r="N37">
        <v>292.98489351599454</v>
      </c>
      <c r="O37">
        <v>238</v>
      </c>
      <c r="P37">
        <v>17</v>
      </c>
      <c r="Q37">
        <v>347.07403241690326</v>
      </c>
      <c r="U37" s="290">
        <v>41337</v>
      </c>
      <c r="V37">
        <v>1760</v>
      </c>
      <c r="W37" t="s">
        <v>142</v>
      </c>
      <c r="X37" t="s">
        <v>14</v>
      </c>
      <c r="Y37">
        <v>0</v>
      </c>
      <c r="AB37" t="s">
        <v>130</v>
      </c>
      <c r="AC37">
        <v>238</v>
      </c>
      <c r="AD37">
        <v>0</v>
      </c>
      <c r="AI37">
        <v>0</v>
      </c>
    </row>
    <row r="38" spans="1:35" x14ac:dyDescent="0.45">
      <c r="A38" s="290">
        <v>41338</v>
      </c>
      <c r="B38">
        <v>1560</v>
      </c>
      <c r="C38" t="s">
        <v>61</v>
      </c>
      <c r="D38">
        <v>230</v>
      </c>
      <c r="F38">
        <v>3</v>
      </c>
      <c r="G38">
        <v>5.5463999999999999E-2</v>
      </c>
      <c r="H38">
        <v>54.089138900908701</v>
      </c>
      <c r="I38" t="s">
        <v>286</v>
      </c>
      <c r="J38">
        <v>232</v>
      </c>
      <c r="L38">
        <v>9</v>
      </c>
      <c r="M38">
        <v>4.791551724137931E-2</v>
      </c>
      <c r="N38">
        <v>187.83059263790435</v>
      </c>
      <c r="O38">
        <v>231</v>
      </c>
      <c r="P38">
        <v>12</v>
      </c>
      <c r="Q38">
        <v>241.91973153881304</v>
      </c>
      <c r="U38" s="290">
        <v>41338</v>
      </c>
      <c r="V38">
        <v>1560</v>
      </c>
      <c r="W38" t="s">
        <v>61</v>
      </c>
      <c r="X38">
        <v>230</v>
      </c>
      <c r="Y38">
        <v>0</v>
      </c>
      <c r="AB38" t="s">
        <v>286</v>
      </c>
      <c r="AC38">
        <v>232</v>
      </c>
      <c r="AD38">
        <v>0</v>
      </c>
      <c r="AI38">
        <v>0</v>
      </c>
    </row>
    <row r="39" spans="1:35" x14ac:dyDescent="0.45">
      <c r="A39" s="290">
        <v>41339</v>
      </c>
      <c r="B39">
        <v>1460</v>
      </c>
      <c r="C39" t="s">
        <v>57</v>
      </c>
      <c r="D39">
        <v>220</v>
      </c>
      <c r="F39">
        <v>1</v>
      </c>
      <c r="G39">
        <v>5.5463999999999999E-2</v>
      </c>
      <c r="H39">
        <v>18.029712966969566</v>
      </c>
      <c r="I39" t="s">
        <v>58</v>
      </c>
      <c r="J39">
        <v>151</v>
      </c>
      <c r="L39">
        <v>21</v>
      </c>
      <c r="M39">
        <v>5.0713245033112586E-2</v>
      </c>
      <c r="N39">
        <v>414.09300442691665</v>
      </c>
      <c r="O39">
        <v>185.5</v>
      </c>
      <c r="P39">
        <v>22</v>
      </c>
      <c r="Q39">
        <v>432.12271739388621</v>
      </c>
      <c r="U39" s="290">
        <v>41339</v>
      </c>
      <c r="V39">
        <v>1460</v>
      </c>
      <c r="W39" t="s">
        <v>57</v>
      </c>
      <c r="X39">
        <v>220</v>
      </c>
      <c r="Y39">
        <v>0</v>
      </c>
      <c r="AB39" t="s">
        <v>58</v>
      </c>
      <c r="AC39">
        <v>151</v>
      </c>
      <c r="AD39">
        <v>0</v>
      </c>
      <c r="AI39">
        <v>0</v>
      </c>
    </row>
    <row r="40" spans="1:35" x14ac:dyDescent="0.45">
      <c r="A40" s="290">
        <v>41340</v>
      </c>
      <c r="B40">
        <v>1660</v>
      </c>
      <c r="C40" t="s">
        <v>63</v>
      </c>
      <c r="D40">
        <v>190</v>
      </c>
      <c r="F40">
        <v>6</v>
      </c>
      <c r="G40">
        <v>5.5463999999999999E-2</v>
      </c>
      <c r="H40">
        <v>108.1782778018174</v>
      </c>
      <c r="I40" t="s">
        <v>72</v>
      </c>
      <c r="J40">
        <v>218</v>
      </c>
      <c r="L40">
        <v>6</v>
      </c>
      <c r="M40">
        <v>4.8250458715596335E-2</v>
      </c>
      <c r="N40">
        <v>124.35114939250469</v>
      </c>
      <c r="O40">
        <v>204</v>
      </c>
      <c r="P40">
        <v>12</v>
      </c>
      <c r="Q40">
        <v>232.5294271943221</v>
      </c>
      <c r="U40" s="290">
        <v>41340</v>
      </c>
      <c r="V40">
        <v>1660</v>
      </c>
      <c r="W40" t="s">
        <v>63</v>
      </c>
      <c r="X40">
        <v>190</v>
      </c>
      <c r="Y40">
        <v>0</v>
      </c>
      <c r="AB40" t="s">
        <v>72</v>
      </c>
      <c r="AC40">
        <v>218</v>
      </c>
      <c r="AD40">
        <v>0</v>
      </c>
      <c r="AI40">
        <v>0</v>
      </c>
    </row>
    <row r="41" spans="1:35" x14ac:dyDescent="0.45">
      <c r="A41" s="290">
        <v>41341</v>
      </c>
      <c r="B41">
        <v>1450</v>
      </c>
      <c r="C41" t="s">
        <v>287</v>
      </c>
      <c r="D41">
        <v>220</v>
      </c>
      <c r="F41">
        <v>0</v>
      </c>
      <c r="G41">
        <v>5.5463999999999999E-2</v>
      </c>
      <c r="H41">
        <v>0</v>
      </c>
      <c r="I41" t="s">
        <v>288</v>
      </c>
      <c r="J41">
        <v>220</v>
      </c>
      <c r="L41">
        <v>3</v>
      </c>
      <c r="M41">
        <v>4.82E-2</v>
      </c>
      <c r="N41">
        <v>62.240663900414937</v>
      </c>
      <c r="O41">
        <v>220</v>
      </c>
      <c r="P41">
        <v>3</v>
      </c>
      <c r="Q41">
        <v>62.240663900414937</v>
      </c>
      <c r="U41" s="290">
        <v>41341</v>
      </c>
      <c r="V41">
        <v>1450</v>
      </c>
      <c r="W41" t="s">
        <v>287</v>
      </c>
      <c r="X41">
        <v>220</v>
      </c>
      <c r="Y41">
        <v>0</v>
      </c>
      <c r="AB41" t="s">
        <v>288</v>
      </c>
      <c r="AC41">
        <v>220</v>
      </c>
      <c r="AD41">
        <v>0</v>
      </c>
      <c r="AI41">
        <v>0</v>
      </c>
    </row>
    <row r="42" spans="1:35" x14ac:dyDescent="0.45">
      <c r="A42" s="290">
        <v>41342</v>
      </c>
      <c r="B42">
        <v>1290</v>
      </c>
      <c r="C42" t="s">
        <v>262</v>
      </c>
      <c r="D42">
        <v>216</v>
      </c>
      <c r="F42">
        <v>1</v>
      </c>
      <c r="G42">
        <v>5.5463999999999999E-2</v>
      </c>
      <c r="H42">
        <v>18.029712966969566</v>
      </c>
      <c r="I42" t="s">
        <v>76</v>
      </c>
      <c r="J42">
        <v>211</v>
      </c>
      <c r="L42">
        <v>3</v>
      </c>
      <c r="M42">
        <v>4.8434597156398106E-2</v>
      </c>
      <c r="N42">
        <v>61.939195866806266</v>
      </c>
      <c r="O42">
        <v>213.5</v>
      </c>
      <c r="P42">
        <v>4</v>
      </c>
      <c r="Q42">
        <v>79.968908833775828</v>
      </c>
      <c r="U42" s="290">
        <v>41342</v>
      </c>
      <c r="V42">
        <v>1290</v>
      </c>
      <c r="W42" t="s">
        <v>262</v>
      </c>
      <c r="X42">
        <v>216</v>
      </c>
      <c r="Y42">
        <v>0</v>
      </c>
      <c r="AB42" t="s">
        <v>76</v>
      </c>
      <c r="AC42">
        <v>211</v>
      </c>
      <c r="AD42">
        <v>0</v>
      </c>
      <c r="AI42">
        <v>0</v>
      </c>
    </row>
    <row r="43" spans="1:35" x14ac:dyDescent="0.45">
      <c r="A43" s="290">
        <v>41343</v>
      </c>
      <c r="B43">
        <v>1200</v>
      </c>
      <c r="C43" t="s">
        <v>107</v>
      </c>
      <c r="D43">
        <v>211</v>
      </c>
      <c r="F43">
        <v>0</v>
      </c>
      <c r="G43">
        <v>5.5463999999999999E-2</v>
      </c>
      <c r="H43">
        <v>0</v>
      </c>
      <c r="I43" t="s">
        <v>130</v>
      </c>
      <c r="J43">
        <v>210</v>
      </c>
      <c r="L43">
        <v>3</v>
      </c>
      <c r="M43">
        <v>4.8461904761904762E-2</v>
      </c>
      <c r="N43">
        <v>61.904293996266091</v>
      </c>
      <c r="O43">
        <v>210.5</v>
      </c>
      <c r="P43">
        <v>3</v>
      </c>
      <c r="Q43">
        <v>61.904293996266091</v>
      </c>
      <c r="U43" s="290">
        <v>41343</v>
      </c>
      <c r="V43">
        <v>1200</v>
      </c>
      <c r="W43" t="s">
        <v>107</v>
      </c>
      <c r="X43">
        <v>211</v>
      </c>
      <c r="Y43">
        <v>0</v>
      </c>
      <c r="AB43" t="s">
        <v>130</v>
      </c>
      <c r="AC43">
        <v>210</v>
      </c>
      <c r="AD43">
        <v>0</v>
      </c>
      <c r="AI43">
        <v>0</v>
      </c>
    </row>
    <row r="44" spans="1:35" x14ac:dyDescent="0.45">
      <c r="A44" s="290">
        <v>41344</v>
      </c>
      <c r="B44">
        <v>1180</v>
      </c>
      <c r="C44" t="s">
        <v>125</v>
      </c>
      <c r="D44">
        <v>210</v>
      </c>
      <c r="F44">
        <v>0</v>
      </c>
      <c r="G44">
        <v>5.5463999999999999E-2</v>
      </c>
      <c r="H44">
        <v>0</v>
      </c>
      <c r="I44" t="s">
        <v>124</v>
      </c>
      <c r="J44">
        <v>215</v>
      </c>
      <c r="L44">
        <v>1</v>
      </c>
      <c r="M44">
        <v>4.8327906976744189E-2</v>
      </c>
      <c r="N44">
        <v>20.691978249362396</v>
      </c>
      <c r="O44">
        <v>212.5</v>
      </c>
      <c r="P44">
        <v>1</v>
      </c>
      <c r="Q44">
        <v>20.691978249362396</v>
      </c>
      <c r="U44" s="290">
        <v>41344</v>
      </c>
      <c r="V44">
        <v>1180</v>
      </c>
      <c r="W44" t="s">
        <v>125</v>
      </c>
      <c r="X44">
        <v>210</v>
      </c>
      <c r="Y44">
        <v>0</v>
      </c>
      <c r="AB44" t="s">
        <v>124</v>
      </c>
      <c r="AC44">
        <v>215</v>
      </c>
      <c r="AD44">
        <v>0</v>
      </c>
      <c r="AI44">
        <v>0</v>
      </c>
    </row>
    <row r="45" spans="1:35" x14ac:dyDescent="0.45">
      <c r="A45" s="290">
        <v>41345</v>
      </c>
      <c r="B45">
        <v>1250</v>
      </c>
      <c r="C45" t="s">
        <v>88</v>
      </c>
      <c r="D45">
        <v>217</v>
      </c>
      <c r="F45">
        <v>0</v>
      </c>
      <c r="G45">
        <v>5.5463999999999999E-2</v>
      </c>
      <c r="H45">
        <v>0</v>
      </c>
      <c r="I45" t="s">
        <v>238</v>
      </c>
      <c r="J45">
        <v>126</v>
      </c>
      <c r="L45">
        <v>12</v>
      </c>
      <c r="M45">
        <v>5.2303174603174601E-2</v>
      </c>
      <c r="N45">
        <v>229.43158022518284</v>
      </c>
      <c r="O45">
        <v>171.5</v>
      </c>
      <c r="P45">
        <v>12</v>
      </c>
      <c r="Q45">
        <v>229.43158022518284</v>
      </c>
      <c r="U45" s="290">
        <v>41345</v>
      </c>
      <c r="V45">
        <v>1250</v>
      </c>
      <c r="W45" t="s">
        <v>88</v>
      </c>
      <c r="X45">
        <v>217</v>
      </c>
      <c r="Y45">
        <v>0</v>
      </c>
      <c r="AB45" t="s">
        <v>238</v>
      </c>
      <c r="AC45">
        <v>126</v>
      </c>
      <c r="AD45">
        <v>0</v>
      </c>
      <c r="AI45">
        <v>0</v>
      </c>
    </row>
    <row r="46" spans="1:35" x14ac:dyDescent="0.45">
      <c r="A46" s="290">
        <v>41346</v>
      </c>
      <c r="B46">
        <v>2040</v>
      </c>
      <c r="C46" t="s">
        <v>114</v>
      </c>
      <c r="D46">
        <v>104</v>
      </c>
      <c r="F46">
        <v>15</v>
      </c>
      <c r="G46">
        <v>5.5463999999999999E-2</v>
      </c>
      <c r="H46">
        <v>270.4456945045435</v>
      </c>
      <c r="I46" t="s">
        <v>289</v>
      </c>
      <c r="J46">
        <v>87</v>
      </c>
      <c r="L46">
        <v>84</v>
      </c>
      <c r="M46">
        <v>5.6608045977011495E-2</v>
      </c>
      <c r="N46">
        <v>1483.8879977258421</v>
      </c>
      <c r="O46">
        <v>95.5</v>
      </c>
      <c r="P46">
        <v>99</v>
      </c>
      <c r="Q46">
        <v>1754.3336922303856</v>
      </c>
      <c r="U46" s="290">
        <v>41346</v>
      </c>
      <c r="V46">
        <v>2040</v>
      </c>
      <c r="W46" t="s">
        <v>114</v>
      </c>
      <c r="X46">
        <v>104</v>
      </c>
      <c r="Y46">
        <v>0</v>
      </c>
      <c r="AB46" t="s">
        <v>289</v>
      </c>
      <c r="AC46">
        <v>87</v>
      </c>
      <c r="AD46">
        <v>0</v>
      </c>
      <c r="AI46">
        <v>0</v>
      </c>
    </row>
    <row r="47" spans="1:35" x14ac:dyDescent="0.45">
      <c r="A47" s="290">
        <v>41347</v>
      </c>
      <c r="B47">
        <v>2670</v>
      </c>
      <c r="C47" t="s">
        <v>290</v>
      </c>
      <c r="D47">
        <v>113</v>
      </c>
      <c r="F47">
        <v>25</v>
      </c>
      <c r="G47">
        <v>5.5463999999999999E-2</v>
      </c>
      <c r="H47">
        <v>450.74282417423916</v>
      </c>
      <c r="I47" t="s">
        <v>131</v>
      </c>
      <c r="J47">
        <v>160</v>
      </c>
      <c r="L47">
        <v>27</v>
      </c>
      <c r="M47">
        <v>5.0262500000000002E-2</v>
      </c>
      <c r="N47">
        <v>537.17980601840338</v>
      </c>
      <c r="O47">
        <v>136.5</v>
      </c>
      <c r="P47">
        <v>52</v>
      </c>
      <c r="Q47">
        <v>987.9226301926426</v>
      </c>
      <c r="U47" s="290">
        <v>41347</v>
      </c>
      <c r="V47">
        <v>2670</v>
      </c>
      <c r="W47" t="s">
        <v>290</v>
      </c>
      <c r="X47">
        <v>113</v>
      </c>
      <c r="Y47">
        <v>0</v>
      </c>
      <c r="AB47" t="s">
        <v>131</v>
      </c>
      <c r="AC47">
        <v>160</v>
      </c>
      <c r="AD47">
        <v>0</v>
      </c>
      <c r="AI47">
        <v>0</v>
      </c>
    </row>
    <row r="48" spans="1:35" x14ac:dyDescent="0.45">
      <c r="A48" s="290">
        <v>41348</v>
      </c>
      <c r="B48">
        <v>2590</v>
      </c>
      <c r="C48" t="s">
        <v>158</v>
      </c>
      <c r="D48">
        <v>130</v>
      </c>
      <c r="F48">
        <v>16</v>
      </c>
      <c r="G48">
        <v>5.5463999999999999E-2</v>
      </c>
      <c r="H48">
        <v>288.47540747151305</v>
      </c>
      <c r="I48" t="s">
        <v>291</v>
      </c>
      <c r="J48">
        <v>146</v>
      </c>
      <c r="L48">
        <v>13</v>
      </c>
      <c r="M48">
        <v>5.0987671232876716E-2</v>
      </c>
      <c r="N48">
        <v>254.9635958195642</v>
      </c>
      <c r="O48">
        <v>138</v>
      </c>
      <c r="P48">
        <v>29</v>
      </c>
      <c r="Q48">
        <v>543.43900329107726</v>
      </c>
      <c r="U48" s="290">
        <v>41348</v>
      </c>
      <c r="V48">
        <v>2590</v>
      </c>
      <c r="W48" t="s">
        <v>158</v>
      </c>
      <c r="X48">
        <v>130</v>
      </c>
      <c r="Y48">
        <v>0</v>
      </c>
      <c r="AB48" t="s">
        <v>291</v>
      </c>
      <c r="AC48">
        <v>146</v>
      </c>
      <c r="AD48">
        <v>0</v>
      </c>
      <c r="AI48">
        <v>0</v>
      </c>
    </row>
    <row r="49" spans="1:35" x14ac:dyDescent="0.45">
      <c r="A49" s="290">
        <v>41349</v>
      </c>
      <c r="B49">
        <v>2700</v>
      </c>
      <c r="C49" t="s">
        <v>292</v>
      </c>
      <c r="D49">
        <v>136</v>
      </c>
      <c r="F49">
        <v>24</v>
      </c>
      <c r="G49">
        <v>5.5463999999999999E-2</v>
      </c>
      <c r="H49">
        <v>432.71311120726961</v>
      </c>
      <c r="I49" t="s">
        <v>293</v>
      </c>
      <c r="J49">
        <v>143</v>
      </c>
      <c r="L49">
        <v>29</v>
      </c>
      <c r="M49">
        <v>5.1161538461538467E-2</v>
      </c>
      <c r="N49">
        <v>566.83205533002547</v>
      </c>
      <c r="O49">
        <v>139.5</v>
      </c>
      <c r="P49">
        <v>53</v>
      </c>
      <c r="Q49">
        <v>999.54516653729502</v>
      </c>
      <c r="U49" s="290">
        <v>41349</v>
      </c>
      <c r="V49">
        <v>2700</v>
      </c>
      <c r="W49" t="s">
        <v>292</v>
      </c>
      <c r="X49">
        <v>136</v>
      </c>
      <c r="Y49">
        <v>0</v>
      </c>
      <c r="AB49" t="s">
        <v>293</v>
      </c>
      <c r="AC49">
        <v>143</v>
      </c>
      <c r="AD49">
        <v>0</v>
      </c>
      <c r="AI49">
        <v>0</v>
      </c>
    </row>
    <row r="50" spans="1:35" x14ac:dyDescent="0.45">
      <c r="A50" s="290">
        <v>41350</v>
      </c>
      <c r="B50">
        <v>2510</v>
      </c>
      <c r="C50" t="s">
        <v>294</v>
      </c>
      <c r="D50">
        <v>188</v>
      </c>
      <c r="F50">
        <v>11</v>
      </c>
      <c r="G50">
        <v>5.5463999999999999E-2</v>
      </c>
      <c r="H50">
        <v>198.32684263666522</v>
      </c>
      <c r="I50" t="s">
        <v>87</v>
      </c>
      <c r="J50">
        <v>200</v>
      </c>
      <c r="L50">
        <v>8</v>
      </c>
      <c r="M50">
        <v>4.8750000000000002E-2</v>
      </c>
      <c r="N50">
        <v>164.10256410256409</v>
      </c>
      <c r="O50">
        <v>194</v>
      </c>
      <c r="P50">
        <v>19</v>
      </c>
      <c r="Q50">
        <v>362.42940673922931</v>
      </c>
      <c r="U50" s="290">
        <v>41350</v>
      </c>
      <c r="V50">
        <v>2510</v>
      </c>
      <c r="W50" t="s">
        <v>294</v>
      </c>
      <c r="X50">
        <v>188</v>
      </c>
      <c r="Y50">
        <v>0</v>
      </c>
      <c r="AB50" t="s">
        <v>87</v>
      </c>
      <c r="AC50">
        <v>200</v>
      </c>
      <c r="AD50">
        <v>0</v>
      </c>
      <c r="AI50">
        <v>0</v>
      </c>
    </row>
    <row r="51" spans="1:35" x14ac:dyDescent="0.45">
      <c r="A51" s="290">
        <v>41351</v>
      </c>
      <c r="B51">
        <v>2060</v>
      </c>
      <c r="C51" t="s">
        <v>295</v>
      </c>
      <c r="D51">
        <v>207</v>
      </c>
      <c r="F51">
        <v>6</v>
      </c>
      <c r="G51">
        <v>5.5463999999999999E-2</v>
      </c>
      <c r="H51">
        <v>108.1782778018174</v>
      </c>
      <c r="I51" t="s">
        <v>130</v>
      </c>
      <c r="J51">
        <v>222</v>
      </c>
      <c r="L51">
        <v>2</v>
      </c>
      <c r="M51">
        <v>4.8150450450450452E-2</v>
      </c>
      <c r="N51">
        <v>41.53647538683181</v>
      </c>
      <c r="O51">
        <v>214.5</v>
      </c>
      <c r="P51">
        <v>8</v>
      </c>
      <c r="Q51">
        <v>149.71475318864921</v>
      </c>
      <c r="U51" s="290">
        <v>41351</v>
      </c>
      <c r="V51">
        <v>2060</v>
      </c>
      <c r="W51" t="s">
        <v>295</v>
      </c>
      <c r="X51">
        <v>207</v>
      </c>
      <c r="Y51">
        <v>0</v>
      </c>
      <c r="AB51" t="s">
        <v>130</v>
      </c>
      <c r="AC51">
        <v>222</v>
      </c>
      <c r="AD51">
        <v>0</v>
      </c>
      <c r="AI51">
        <v>0</v>
      </c>
    </row>
    <row r="52" spans="1:35" x14ac:dyDescent="0.45">
      <c r="A52" s="290">
        <v>41352</v>
      </c>
      <c r="B52">
        <v>1810</v>
      </c>
      <c r="C52" t="s">
        <v>57</v>
      </c>
      <c r="D52">
        <v>215</v>
      </c>
      <c r="F52">
        <v>8</v>
      </c>
      <c r="G52">
        <v>5.5463999999999999E-2</v>
      </c>
      <c r="H52">
        <v>144.23770373575653</v>
      </c>
      <c r="I52" t="s">
        <v>64</v>
      </c>
      <c r="J52">
        <v>155</v>
      </c>
      <c r="L52">
        <v>3</v>
      </c>
      <c r="M52">
        <v>5.0506451612903229E-2</v>
      </c>
      <c r="N52">
        <v>59.398352174746115</v>
      </c>
      <c r="O52">
        <v>185</v>
      </c>
      <c r="P52">
        <v>11</v>
      </c>
      <c r="Q52">
        <v>203.63605591050265</v>
      </c>
      <c r="U52" s="290">
        <v>41352</v>
      </c>
      <c r="V52">
        <v>1810</v>
      </c>
      <c r="W52" t="s">
        <v>57</v>
      </c>
      <c r="X52">
        <v>215</v>
      </c>
      <c r="Y52">
        <v>0</v>
      </c>
      <c r="AB52" t="s">
        <v>64</v>
      </c>
      <c r="AC52">
        <v>155</v>
      </c>
      <c r="AD52">
        <v>0</v>
      </c>
      <c r="AI52">
        <v>0</v>
      </c>
    </row>
    <row r="53" spans="1:35" x14ac:dyDescent="0.45">
      <c r="A53" s="290">
        <v>41353</v>
      </c>
      <c r="B53">
        <v>2250</v>
      </c>
      <c r="C53" t="s">
        <v>296</v>
      </c>
      <c r="D53">
        <v>105</v>
      </c>
      <c r="F53">
        <v>4</v>
      </c>
      <c r="G53">
        <v>5.5463999999999999E-2</v>
      </c>
      <c r="H53">
        <v>72.118851867878263</v>
      </c>
      <c r="I53" t="s">
        <v>160</v>
      </c>
      <c r="J53">
        <v>131</v>
      </c>
      <c r="L53">
        <v>24</v>
      </c>
      <c r="M53">
        <v>5.193664122137405E-2</v>
      </c>
      <c r="N53">
        <v>462.10150359363286</v>
      </c>
      <c r="O53">
        <v>118</v>
      </c>
      <c r="P53">
        <v>28</v>
      </c>
      <c r="Q53">
        <v>534.22035546151108</v>
      </c>
      <c r="U53" s="290">
        <v>41353</v>
      </c>
      <c r="V53">
        <v>2250</v>
      </c>
      <c r="W53" t="s">
        <v>296</v>
      </c>
      <c r="X53">
        <v>105</v>
      </c>
      <c r="Y53">
        <v>0</v>
      </c>
      <c r="AB53" t="s">
        <v>160</v>
      </c>
      <c r="AC53">
        <v>131</v>
      </c>
      <c r="AD53">
        <v>0</v>
      </c>
      <c r="AI53">
        <v>0</v>
      </c>
    </row>
    <row r="54" spans="1:35" x14ac:dyDescent="0.45">
      <c r="A54" s="290">
        <v>41354</v>
      </c>
      <c r="B54">
        <v>2420</v>
      </c>
      <c r="C54" t="s">
        <v>155</v>
      </c>
      <c r="D54">
        <v>181</v>
      </c>
      <c r="F54">
        <v>8</v>
      </c>
      <c r="G54">
        <v>5.5463999999999999E-2</v>
      </c>
      <c r="H54">
        <v>144.23770373575653</v>
      </c>
      <c r="I54" t="s">
        <v>117</v>
      </c>
      <c r="J54">
        <v>230</v>
      </c>
      <c r="L54">
        <v>1</v>
      </c>
      <c r="M54">
        <v>4.796086956521739E-2</v>
      </c>
      <c r="N54">
        <v>20.850330885685796</v>
      </c>
      <c r="O54">
        <v>205.5</v>
      </c>
      <c r="P54">
        <v>9</v>
      </c>
      <c r="Q54">
        <v>165.08803462144232</v>
      </c>
      <c r="U54" s="290">
        <v>41354</v>
      </c>
      <c r="V54">
        <v>2420</v>
      </c>
      <c r="W54" t="s">
        <v>155</v>
      </c>
      <c r="X54">
        <v>181</v>
      </c>
      <c r="Y54">
        <v>0</v>
      </c>
      <c r="AB54" t="s">
        <v>117</v>
      </c>
      <c r="AC54">
        <v>230</v>
      </c>
      <c r="AD54">
        <v>0</v>
      </c>
      <c r="AI54">
        <v>0</v>
      </c>
    </row>
    <row r="55" spans="1:35" x14ac:dyDescent="0.45">
      <c r="A55" s="290">
        <v>41355</v>
      </c>
      <c r="B55">
        <v>2000</v>
      </c>
      <c r="C55" t="s">
        <v>297</v>
      </c>
      <c r="D55">
        <v>228</v>
      </c>
      <c r="F55">
        <v>6</v>
      </c>
      <c r="G55">
        <v>5.5463999999999999E-2</v>
      </c>
      <c r="H55">
        <v>108.1782778018174</v>
      </c>
      <c r="I55" t="s">
        <v>298</v>
      </c>
      <c r="J55">
        <v>224</v>
      </c>
      <c r="L55">
        <v>1</v>
      </c>
      <c r="M55">
        <v>4.8101785714285715E-2</v>
      </c>
      <c r="N55">
        <v>20.789248988380294</v>
      </c>
      <c r="O55">
        <v>226</v>
      </c>
      <c r="P55">
        <v>7</v>
      </c>
      <c r="Q55">
        <v>128.9675267901977</v>
      </c>
      <c r="U55" s="290">
        <v>41355</v>
      </c>
      <c r="V55">
        <v>2000</v>
      </c>
      <c r="W55" t="s">
        <v>297</v>
      </c>
      <c r="X55">
        <v>228</v>
      </c>
      <c r="Y55">
        <v>0</v>
      </c>
      <c r="AB55" t="s">
        <v>298</v>
      </c>
      <c r="AC55">
        <v>224</v>
      </c>
      <c r="AD55">
        <v>0</v>
      </c>
      <c r="AI55">
        <v>0</v>
      </c>
    </row>
    <row r="56" spans="1:35" x14ac:dyDescent="0.45">
      <c r="A56" s="290">
        <v>41356</v>
      </c>
      <c r="B56">
        <v>1760</v>
      </c>
      <c r="C56" t="s">
        <v>299</v>
      </c>
      <c r="D56">
        <v>225</v>
      </c>
      <c r="F56">
        <v>1</v>
      </c>
      <c r="G56">
        <v>5.5463999999999999E-2</v>
      </c>
      <c r="H56">
        <v>18.029712966969566</v>
      </c>
      <c r="I56" t="s">
        <v>300</v>
      </c>
      <c r="J56">
        <v>230</v>
      </c>
      <c r="L56">
        <v>2</v>
      </c>
      <c r="M56">
        <v>4.796086956521739E-2</v>
      </c>
      <c r="N56">
        <v>41.700661771371593</v>
      </c>
      <c r="O56">
        <v>227.5</v>
      </c>
      <c r="P56">
        <v>3</v>
      </c>
      <c r="Q56">
        <v>59.730374738341155</v>
      </c>
      <c r="U56" s="290">
        <v>41356</v>
      </c>
      <c r="V56">
        <v>1760</v>
      </c>
      <c r="W56" t="s">
        <v>299</v>
      </c>
      <c r="X56">
        <v>225</v>
      </c>
      <c r="Y56">
        <v>0</v>
      </c>
      <c r="AB56" t="s">
        <v>300</v>
      </c>
      <c r="AC56">
        <v>230</v>
      </c>
      <c r="AD56">
        <v>0</v>
      </c>
      <c r="AI56">
        <v>0</v>
      </c>
    </row>
    <row r="57" spans="1:35" x14ac:dyDescent="0.45">
      <c r="A57" s="290">
        <v>41357</v>
      </c>
      <c r="B57">
        <v>1590</v>
      </c>
      <c r="C57" t="s">
        <v>105</v>
      </c>
      <c r="D57">
        <v>215</v>
      </c>
      <c r="F57">
        <v>1</v>
      </c>
      <c r="G57">
        <v>5.5463999999999999E-2</v>
      </c>
      <c r="H57">
        <v>18.029712966969566</v>
      </c>
      <c r="I57" t="s">
        <v>106</v>
      </c>
      <c r="J57">
        <v>225</v>
      </c>
      <c r="L57">
        <v>2</v>
      </c>
      <c r="M57">
        <v>4.8077777777777782E-2</v>
      </c>
      <c r="N57">
        <v>41.599260457591861</v>
      </c>
      <c r="O57">
        <v>220</v>
      </c>
      <c r="P57">
        <v>3</v>
      </c>
      <c r="Q57">
        <v>59.628973424561423</v>
      </c>
      <c r="U57" s="290">
        <v>41357</v>
      </c>
      <c r="V57">
        <v>1590</v>
      </c>
      <c r="W57" t="s">
        <v>105</v>
      </c>
      <c r="X57">
        <v>215</v>
      </c>
      <c r="Y57">
        <v>0</v>
      </c>
      <c r="AB57" t="s">
        <v>106</v>
      </c>
      <c r="AC57">
        <v>225</v>
      </c>
      <c r="AD57">
        <v>0</v>
      </c>
      <c r="AI57">
        <v>0</v>
      </c>
    </row>
    <row r="58" spans="1:35" x14ac:dyDescent="0.45">
      <c r="A58" s="290">
        <v>41358</v>
      </c>
      <c r="B58">
        <v>1470</v>
      </c>
      <c r="C58" t="s">
        <v>116</v>
      </c>
      <c r="D58">
        <v>227</v>
      </c>
      <c r="F58">
        <v>2</v>
      </c>
      <c r="G58">
        <v>5.5463999999999999E-2</v>
      </c>
      <c r="H58">
        <v>36.059425933939131</v>
      </c>
      <c r="I58" t="s">
        <v>181</v>
      </c>
      <c r="J58">
        <v>222</v>
      </c>
      <c r="L58">
        <v>0</v>
      </c>
      <c r="M58">
        <v>4.8150450450450452E-2</v>
      </c>
      <c r="N58">
        <v>0</v>
      </c>
      <c r="O58">
        <v>224.5</v>
      </c>
      <c r="P58">
        <v>2</v>
      </c>
      <c r="Q58">
        <v>36.059425933939131</v>
      </c>
      <c r="U58" s="290">
        <v>41358</v>
      </c>
      <c r="V58">
        <v>1470</v>
      </c>
      <c r="W58" t="s">
        <v>116</v>
      </c>
      <c r="X58">
        <v>227</v>
      </c>
      <c r="Y58">
        <v>0</v>
      </c>
      <c r="AB58" t="s">
        <v>181</v>
      </c>
      <c r="AC58">
        <v>222</v>
      </c>
      <c r="AD58">
        <v>0</v>
      </c>
      <c r="AI58">
        <v>0</v>
      </c>
    </row>
    <row r="59" spans="1:35" x14ac:dyDescent="0.45">
      <c r="A59" s="290">
        <v>41359</v>
      </c>
      <c r="B59">
        <v>1380</v>
      </c>
      <c r="C59" t="s">
        <v>134</v>
      </c>
      <c r="D59">
        <v>220</v>
      </c>
      <c r="F59">
        <v>1</v>
      </c>
      <c r="G59">
        <v>5.5463999999999999E-2</v>
      </c>
      <c r="H59">
        <v>18.029712966969566</v>
      </c>
      <c r="I59" t="s">
        <v>87</v>
      </c>
      <c r="J59">
        <v>220</v>
      </c>
      <c r="L59">
        <v>0</v>
      </c>
      <c r="M59">
        <v>4.82E-2</v>
      </c>
      <c r="N59">
        <v>0</v>
      </c>
      <c r="O59">
        <v>220</v>
      </c>
      <c r="P59">
        <v>1</v>
      </c>
      <c r="Q59">
        <v>18.029712966969566</v>
      </c>
      <c r="U59" s="290">
        <v>41359</v>
      </c>
      <c r="V59">
        <v>1380</v>
      </c>
      <c r="W59" t="s">
        <v>134</v>
      </c>
      <c r="X59">
        <v>220</v>
      </c>
      <c r="Y59">
        <v>0</v>
      </c>
      <c r="AB59" t="s">
        <v>87</v>
      </c>
      <c r="AC59">
        <v>220</v>
      </c>
      <c r="AD59">
        <v>0</v>
      </c>
      <c r="AI59">
        <v>0</v>
      </c>
    </row>
    <row r="60" spans="1:35" x14ac:dyDescent="0.45">
      <c r="A60" s="290">
        <v>41360</v>
      </c>
      <c r="B60">
        <v>1330</v>
      </c>
      <c r="C60" t="s">
        <v>295</v>
      </c>
      <c r="D60">
        <v>215</v>
      </c>
      <c r="F60">
        <v>1</v>
      </c>
      <c r="G60">
        <v>5.5463999999999999E-2</v>
      </c>
      <c r="H60">
        <v>18.029712966969566</v>
      </c>
      <c r="I60" t="s">
        <v>301</v>
      </c>
      <c r="J60">
        <v>213</v>
      </c>
      <c r="L60">
        <v>1</v>
      </c>
      <c r="M60">
        <v>4.8380751173708922E-2</v>
      </c>
      <c r="N60">
        <v>20.669377298619128</v>
      </c>
      <c r="O60">
        <v>214</v>
      </c>
      <c r="P60">
        <v>2</v>
      </c>
      <c r="Q60">
        <v>38.699090265588694</v>
      </c>
      <c r="U60" s="290">
        <v>41360</v>
      </c>
      <c r="V60">
        <v>1330</v>
      </c>
      <c r="W60" t="s">
        <v>295</v>
      </c>
      <c r="X60">
        <v>215</v>
      </c>
      <c r="Y60">
        <v>0</v>
      </c>
      <c r="AB60" t="s">
        <v>301</v>
      </c>
      <c r="AC60">
        <v>213</v>
      </c>
      <c r="AD60">
        <v>0</v>
      </c>
      <c r="AI60">
        <v>0</v>
      </c>
    </row>
    <row r="61" spans="1:35" x14ac:dyDescent="0.45">
      <c r="A61" s="290">
        <v>41361</v>
      </c>
      <c r="B61">
        <v>1330</v>
      </c>
      <c r="C61" t="s">
        <v>150</v>
      </c>
      <c r="D61">
        <v>216</v>
      </c>
      <c r="F61">
        <v>0</v>
      </c>
      <c r="G61">
        <v>5.5463999999999999E-2</v>
      </c>
      <c r="H61">
        <v>0</v>
      </c>
      <c r="I61" t="s">
        <v>289</v>
      </c>
      <c r="J61">
        <v>213</v>
      </c>
      <c r="L61">
        <v>0</v>
      </c>
      <c r="M61">
        <v>4.8380751173708922E-2</v>
      </c>
      <c r="N61">
        <v>0</v>
      </c>
      <c r="O61">
        <v>214.5</v>
      </c>
      <c r="P61">
        <v>0</v>
      </c>
      <c r="Q61">
        <v>0</v>
      </c>
      <c r="U61" s="290">
        <v>41361</v>
      </c>
      <c r="V61">
        <v>1330</v>
      </c>
      <c r="W61" t="s">
        <v>150</v>
      </c>
      <c r="X61">
        <v>216</v>
      </c>
      <c r="Y61">
        <v>0</v>
      </c>
      <c r="AB61" t="s">
        <v>289</v>
      </c>
      <c r="AC61">
        <v>213</v>
      </c>
      <c r="AD61">
        <v>0</v>
      </c>
      <c r="AI61">
        <v>0</v>
      </c>
    </row>
    <row r="62" spans="1:35" x14ac:dyDescent="0.45">
      <c r="A62" s="290">
        <v>41362</v>
      </c>
      <c r="B62">
        <v>1300</v>
      </c>
      <c r="C62" t="s">
        <v>88</v>
      </c>
      <c r="D62">
        <v>214</v>
      </c>
      <c r="F62">
        <v>0</v>
      </c>
      <c r="G62">
        <v>5.5463999999999999E-2</v>
      </c>
      <c r="H62">
        <v>0</v>
      </c>
      <c r="I62" t="s">
        <v>89</v>
      </c>
      <c r="J62">
        <v>216</v>
      </c>
      <c r="L62">
        <v>1</v>
      </c>
      <c r="M62">
        <v>4.8301851851851853E-2</v>
      </c>
      <c r="N62">
        <v>20.703139976229728</v>
      </c>
      <c r="O62">
        <v>215</v>
      </c>
      <c r="P62">
        <v>1</v>
      </c>
      <c r="Q62">
        <v>20.703139976229728</v>
      </c>
      <c r="U62" s="290">
        <v>41362</v>
      </c>
      <c r="V62">
        <v>1300</v>
      </c>
      <c r="W62" t="s">
        <v>88</v>
      </c>
      <c r="X62">
        <v>214</v>
      </c>
      <c r="Y62">
        <v>0</v>
      </c>
      <c r="AB62" t="s">
        <v>89</v>
      </c>
      <c r="AC62">
        <v>216</v>
      </c>
      <c r="AD62">
        <v>0</v>
      </c>
      <c r="AI62">
        <v>0</v>
      </c>
    </row>
    <row r="63" spans="1:35" x14ac:dyDescent="0.45">
      <c r="A63" s="290">
        <v>41363</v>
      </c>
      <c r="B63">
        <v>1300</v>
      </c>
      <c r="C63" t="s">
        <v>94</v>
      </c>
      <c r="D63">
        <v>217</v>
      </c>
      <c r="F63">
        <v>0</v>
      </c>
      <c r="G63">
        <v>5.5463999999999999E-2</v>
      </c>
      <c r="H63">
        <v>0</v>
      </c>
      <c r="I63" t="s">
        <v>120</v>
      </c>
      <c r="J63">
        <v>220</v>
      </c>
      <c r="L63">
        <v>1</v>
      </c>
      <c r="M63">
        <v>4.82E-2</v>
      </c>
      <c r="N63">
        <v>20.74688796680498</v>
      </c>
      <c r="O63">
        <v>218.5</v>
      </c>
      <c r="P63">
        <v>1</v>
      </c>
      <c r="Q63">
        <v>20.74688796680498</v>
      </c>
      <c r="U63" s="290">
        <v>41363</v>
      </c>
      <c r="V63">
        <v>1300</v>
      </c>
      <c r="W63" t="s">
        <v>94</v>
      </c>
      <c r="X63">
        <v>217</v>
      </c>
      <c r="Y63">
        <v>0</v>
      </c>
      <c r="AB63" t="s">
        <v>120</v>
      </c>
      <c r="AC63">
        <v>220</v>
      </c>
      <c r="AD63">
        <v>0</v>
      </c>
      <c r="AI63">
        <v>0</v>
      </c>
    </row>
    <row r="64" spans="1:35" x14ac:dyDescent="0.45">
      <c r="A64" s="290">
        <v>41364</v>
      </c>
      <c r="B64">
        <v>1380</v>
      </c>
      <c r="C64" t="s">
        <v>40</v>
      </c>
      <c r="D64">
        <v>217</v>
      </c>
      <c r="F64">
        <v>0</v>
      </c>
      <c r="G64">
        <v>5.5463999999999999E-2</v>
      </c>
      <c r="H64">
        <v>0</v>
      </c>
      <c r="I64" t="s">
        <v>106</v>
      </c>
      <c r="J64">
        <v>217</v>
      </c>
      <c r="L64">
        <v>0</v>
      </c>
      <c r="M64">
        <v>4.8276036866359451E-2</v>
      </c>
      <c r="N64">
        <v>0</v>
      </c>
      <c r="O64">
        <v>217</v>
      </c>
      <c r="P64">
        <v>0</v>
      </c>
      <c r="Q64">
        <v>0</v>
      </c>
      <c r="U64" s="290">
        <v>41364</v>
      </c>
      <c r="V64">
        <v>1380</v>
      </c>
      <c r="W64" t="s">
        <v>40</v>
      </c>
      <c r="X64">
        <v>217</v>
      </c>
      <c r="Y64">
        <v>0</v>
      </c>
      <c r="AB64" t="s">
        <v>106</v>
      </c>
      <c r="AC64">
        <v>217</v>
      </c>
      <c r="AD64">
        <v>0</v>
      </c>
      <c r="AI64">
        <v>0</v>
      </c>
    </row>
    <row r="65" spans="1:35" x14ac:dyDescent="0.45">
      <c r="A65" s="290">
        <v>41365</v>
      </c>
      <c r="B65">
        <v>1590</v>
      </c>
      <c r="C65" t="s">
        <v>121</v>
      </c>
      <c r="D65">
        <v>220</v>
      </c>
      <c r="F65">
        <v>0</v>
      </c>
      <c r="G65">
        <v>5.5463999999999999E-2</v>
      </c>
      <c r="H65">
        <v>0</v>
      </c>
      <c r="I65" t="s">
        <v>302</v>
      </c>
      <c r="J65">
        <v>236</v>
      </c>
      <c r="L65">
        <v>0</v>
      </c>
      <c r="M65">
        <v>4.7827118644067801E-2</v>
      </c>
      <c r="N65">
        <v>0</v>
      </c>
      <c r="O65">
        <v>228</v>
      </c>
      <c r="P65">
        <v>0</v>
      </c>
      <c r="Q65">
        <v>0</v>
      </c>
      <c r="U65" s="290">
        <v>41365</v>
      </c>
      <c r="V65">
        <v>1590</v>
      </c>
      <c r="W65" t="s">
        <v>121</v>
      </c>
      <c r="X65">
        <v>220</v>
      </c>
      <c r="Y65">
        <v>0</v>
      </c>
      <c r="AB65" t="s">
        <v>302</v>
      </c>
      <c r="AC65">
        <v>236</v>
      </c>
      <c r="AD65">
        <v>0</v>
      </c>
      <c r="AI65">
        <v>0</v>
      </c>
    </row>
    <row r="66" spans="1:35" x14ac:dyDescent="0.45">
      <c r="A66" s="290">
        <v>41366</v>
      </c>
      <c r="B66">
        <v>1710</v>
      </c>
      <c r="C66" t="s">
        <v>134</v>
      </c>
      <c r="D66">
        <v>231</v>
      </c>
      <c r="F66">
        <v>0</v>
      </c>
      <c r="G66">
        <v>5.5463999999999999E-2</v>
      </c>
      <c r="H66">
        <v>0</v>
      </c>
      <c r="I66" t="s">
        <v>303</v>
      </c>
      <c r="J66">
        <v>225</v>
      </c>
      <c r="L66">
        <v>2</v>
      </c>
      <c r="M66">
        <v>4.8077777777777782E-2</v>
      </c>
      <c r="N66">
        <v>41.599260457591861</v>
      </c>
      <c r="O66">
        <v>228</v>
      </c>
      <c r="P66">
        <v>2</v>
      </c>
      <c r="Q66">
        <v>41.599260457591861</v>
      </c>
      <c r="U66" s="290">
        <v>41366</v>
      </c>
      <c r="V66">
        <v>1710</v>
      </c>
      <c r="W66" t="s">
        <v>134</v>
      </c>
      <c r="X66">
        <v>231</v>
      </c>
      <c r="Y66">
        <v>0</v>
      </c>
      <c r="AB66" t="s">
        <v>303</v>
      </c>
      <c r="AC66">
        <v>225</v>
      </c>
      <c r="AD66">
        <v>1</v>
      </c>
      <c r="AI66">
        <v>1</v>
      </c>
    </row>
    <row r="67" spans="1:35" x14ac:dyDescent="0.45">
      <c r="A67" s="290">
        <v>41367</v>
      </c>
      <c r="B67">
        <v>1690</v>
      </c>
      <c r="C67" t="s">
        <v>304</v>
      </c>
      <c r="D67">
        <v>230</v>
      </c>
      <c r="F67">
        <v>1</v>
      </c>
      <c r="G67">
        <v>5.5463999999999999E-2</v>
      </c>
      <c r="H67">
        <v>18.029712966969566</v>
      </c>
      <c r="I67" t="s">
        <v>302</v>
      </c>
      <c r="J67">
        <v>230</v>
      </c>
      <c r="L67">
        <v>1</v>
      </c>
      <c r="M67">
        <v>4.796086956521739E-2</v>
      </c>
      <c r="N67">
        <v>20.850330885685796</v>
      </c>
      <c r="O67">
        <v>230</v>
      </c>
      <c r="P67">
        <v>2</v>
      </c>
      <c r="Q67">
        <v>38.880043852655362</v>
      </c>
      <c r="U67" s="290">
        <v>41367</v>
      </c>
      <c r="V67">
        <v>1690</v>
      </c>
      <c r="W67" t="s">
        <v>304</v>
      </c>
      <c r="X67">
        <v>230</v>
      </c>
      <c r="Y67">
        <v>0</v>
      </c>
      <c r="AB67" t="s">
        <v>302</v>
      </c>
      <c r="AC67">
        <v>230</v>
      </c>
      <c r="AD67">
        <v>0</v>
      </c>
      <c r="AI67">
        <v>0</v>
      </c>
    </row>
    <row r="68" spans="1:35" x14ac:dyDescent="0.45">
      <c r="A68" s="290">
        <v>41368</v>
      </c>
      <c r="B68">
        <v>1660</v>
      </c>
      <c r="C68" t="s">
        <v>305</v>
      </c>
      <c r="D68">
        <v>234</v>
      </c>
      <c r="F68">
        <v>0</v>
      </c>
      <c r="G68">
        <v>5.5463999999999999E-2</v>
      </c>
      <c r="H68">
        <v>0</v>
      </c>
      <c r="I68" t="s">
        <v>74</v>
      </c>
      <c r="J68">
        <v>96</v>
      </c>
      <c r="L68">
        <v>5</v>
      </c>
      <c r="M68">
        <v>5.5304166666666668E-2</v>
      </c>
      <c r="N68">
        <v>90.40910118285241</v>
      </c>
      <c r="O68">
        <v>165</v>
      </c>
      <c r="P68">
        <v>5</v>
      </c>
      <c r="Q68">
        <v>90.40910118285241</v>
      </c>
      <c r="U68" s="290">
        <v>41368</v>
      </c>
      <c r="V68">
        <v>1660</v>
      </c>
      <c r="W68" t="s">
        <v>305</v>
      </c>
      <c r="X68">
        <v>234</v>
      </c>
      <c r="Y68">
        <v>0</v>
      </c>
      <c r="AB68" t="s">
        <v>74</v>
      </c>
      <c r="AC68">
        <v>96</v>
      </c>
      <c r="AD68">
        <v>0</v>
      </c>
      <c r="AI68">
        <v>0</v>
      </c>
    </row>
    <row r="69" spans="1:35" x14ac:dyDescent="0.45">
      <c r="A69" s="290">
        <v>41369</v>
      </c>
      <c r="B69">
        <v>2730</v>
      </c>
      <c r="C69" t="s">
        <v>296</v>
      </c>
      <c r="D69">
        <v>51</v>
      </c>
      <c r="F69">
        <v>11</v>
      </c>
      <c r="G69">
        <v>5.5463999999999999E-2</v>
      </c>
      <c r="H69">
        <v>198.32684263666522</v>
      </c>
      <c r="I69" t="s">
        <v>111</v>
      </c>
      <c r="J69">
        <v>51</v>
      </c>
      <c r="L69">
        <v>38</v>
      </c>
      <c r="M69">
        <v>6.6425490196078435E-2</v>
      </c>
      <c r="N69">
        <v>572.06954570947835</v>
      </c>
      <c r="O69">
        <v>51</v>
      </c>
      <c r="P69">
        <v>49</v>
      </c>
      <c r="Q69">
        <v>770.39638834614357</v>
      </c>
      <c r="U69" s="290">
        <v>41369</v>
      </c>
      <c r="V69">
        <v>2730</v>
      </c>
      <c r="W69" t="s">
        <v>296</v>
      </c>
      <c r="X69">
        <v>51</v>
      </c>
      <c r="Y69">
        <v>0</v>
      </c>
      <c r="AB69" t="s">
        <v>111</v>
      </c>
      <c r="AC69">
        <v>51</v>
      </c>
      <c r="AD69">
        <v>0</v>
      </c>
      <c r="AI69">
        <v>0</v>
      </c>
    </row>
    <row r="70" spans="1:35" x14ac:dyDescent="0.45">
      <c r="A70" s="290">
        <v>41370</v>
      </c>
      <c r="B70">
        <v>3620</v>
      </c>
      <c r="C70" t="s">
        <v>296</v>
      </c>
      <c r="D70">
        <v>50</v>
      </c>
      <c r="F70">
        <v>12</v>
      </c>
      <c r="G70">
        <v>5.5463999999999999E-2</v>
      </c>
      <c r="H70">
        <v>216.3565556036348</v>
      </c>
      <c r="I70" t="s">
        <v>40</v>
      </c>
      <c r="J70">
        <v>50.5</v>
      </c>
      <c r="L70">
        <v>19</v>
      </c>
      <c r="M70">
        <v>6.666039603960397E-2</v>
      </c>
      <c r="N70">
        <v>285.02680945237421</v>
      </c>
      <c r="O70">
        <v>50.25</v>
      </c>
      <c r="P70">
        <v>31</v>
      </c>
      <c r="Q70">
        <v>501.38336505600898</v>
      </c>
      <c r="U70" s="290">
        <v>41370</v>
      </c>
      <c r="V70">
        <v>3620</v>
      </c>
      <c r="W70" t="s">
        <v>296</v>
      </c>
      <c r="X70">
        <v>50</v>
      </c>
      <c r="Y70">
        <v>0</v>
      </c>
      <c r="AB70" t="s">
        <v>40</v>
      </c>
      <c r="AC70">
        <v>50.5</v>
      </c>
      <c r="AD70">
        <v>0</v>
      </c>
      <c r="AI70">
        <v>0</v>
      </c>
    </row>
    <row r="71" spans="1:35" x14ac:dyDescent="0.45">
      <c r="A71" s="290">
        <v>41371</v>
      </c>
      <c r="B71">
        <v>4080</v>
      </c>
      <c r="C71" t="s">
        <v>40</v>
      </c>
      <c r="D71">
        <v>50.5</v>
      </c>
      <c r="F71">
        <v>10</v>
      </c>
      <c r="G71">
        <v>5.5463999999999999E-2</v>
      </c>
      <c r="H71">
        <v>180.29712966969566</v>
      </c>
      <c r="I71" t="s">
        <v>40</v>
      </c>
      <c r="J71">
        <v>51</v>
      </c>
      <c r="L71">
        <v>19</v>
      </c>
      <c r="M71">
        <v>6.6425490196078435E-2</v>
      </c>
      <c r="N71">
        <v>286.03477285473917</v>
      </c>
      <c r="O71">
        <v>50.75</v>
      </c>
      <c r="P71">
        <v>29</v>
      </c>
      <c r="Q71">
        <v>466.33190252443484</v>
      </c>
      <c r="U71" s="290">
        <v>41371</v>
      </c>
      <c r="V71">
        <v>4080</v>
      </c>
      <c r="W71" t="s">
        <v>40</v>
      </c>
      <c r="X71">
        <v>50.5</v>
      </c>
      <c r="Y71">
        <v>0</v>
      </c>
      <c r="AB71" t="s">
        <v>40</v>
      </c>
      <c r="AC71">
        <v>51</v>
      </c>
      <c r="AD71">
        <v>0</v>
      </c>
      <c r="AI71">
        <v>0</v>
      </c>
    </row>
    <row r="72" spans="1:35" x14ac:dyDescent="0.45">
      <c r="A72" s="290">
        <v>41372</v>
      </c>
      <c r="B72">
        <v>4120</v>
      </c>
      <c r="C72" t="s">
        <v>40</v>
      </c>
      <c r="D72">
        <v>74</v>
      </c>
      <c r="F72">
        <v>10</v>
      </c>
      <c r="G72">
        <v>5.5463999999999999E-2</v>
      </c>
      <c r="H72">
        <v>180.29712966969566</v>
      </c>
      <c r="I72" t="s">
        <v>40</v>
      </c>
      <c r="J72">
        <v>74</v>
      </c>
      <c r="L72">
        <v>19</v>
      </c>
      <c r="M72">
        <v>5.9051351351351353E-2</v>
      </c>
      <c r="N72">
        <v>321.75385601171678</v>
      </c>
      <c r="O72">
        <v>74</v>
      </c>
      <c r="P72">
        <v>29</v>
      </c>
      <c r="Q72">
        <v>502.05098568141244</v>
      </c>
      <c r="U72" s="290">
        <v>41372</v>
      </c>
      <c r="V72">
        <v>4120</v>
      </c>
      <c r="W72" t="s">
        <v>40</v>
      </c>
      <c r="X72">
        <v>74</v>
      </c>
      <c r="Y72">
        <v>0</v>
      </c>
      <c r="AB72" t="s">
        <v>40</v>
      </c>
      <c r="AC72">
        <v>74</v>
      </c>
      <c r="AD72">
        <v>0</v>
      </c>
      <c r="AI72">
        <v>0</v>
      </c>
    </row>
    <row r="73" spans="1:35" x14ac:dyDescent="0.45">
      <c r="A73" s="290">
        <v>41373</v>
      </c>
      <c r="B73">
        <v>3170</v>
      </c>
      <c r="C73" t="s">
        <v>156</v>
      </c>
      <c r="D73">
        <v>97</v>
      </c>
      <c r="F73">
        <v>8</v>
      </c>
      <c r="G73">
        <v>5.5463999999999999E-2</v>
      </c>
      <c r="H73">
        <v>144.23770373575653</v>
      </c>
      <c r="I73" t="s">
        <v>147</v>
      </c>
      <c r="J73">
        <v>115</v>
      </c>
      <c r="L73">
        <v>0</v>
      </c>
      <c r="M73">
        <v>5.3221739130434785E-2</v>
      </c>
      <c r="N73">
        <v>0</v>
      </c>
      <c r="O73">
        <v>106</v>
      </c>
      <c r="P73">
        <v>8</v>
      </c>
      <c r="Q73">
        <v>144.23770373575653</v>
      </c>
      <c r="U73" s="290">
        <v>41373</v>
      </c>
      <c r="V73">
        <v>3170</v>
      </c>
      <c r="W73" t="s">
        <v>156</v>
      </c>
      <c r="X73">
        <v>97</v>
      </c>
      <c r="Y73">
        <v>0</v>
      </c>
      <c r="AB73" t="s">
        <v>147</v>
      </c>
      <c r="AC73">
        <v>115</v>
      </c>
      <c r="AD73">
        <v>0</v>
      </c>
      <c r="AI73">
        <v>0</v>
      </c>
    </row>
    <row r="74" spans="1:35" x14ac:dyDescent="0.45">
      <c r="A74" s="290">
        <v>41374</v>
      </c>
      <c r="B74">
        <v>2970</v>
      </c>
      <c r="C74" t="s">
        <v>156</v>
      </c>
      <c r="D74">
        <v>133</v>
      </c>
      <c r="F74">
        <v>2</v>
      </c>
      <c r="G74">
        <v>5.5463999999999999E-2</v>
      </c>
      <c r="H74">
        <v>36.059425933939131</v>
      </c>
      <c r="I74" t="s">
        <v>147</v>
      </c>
      <c r="J74">
        <v>116</v>
      </c>
      <c r="L74">
        <v>3</v>
      </c>
      <c r="M74">
        <v>5.3131034482758618E-2</v>
      </c>
      <c r="N74">
        <v>56.464174454828665</v>
      </c>
      <c r="O74">
        <v>124.5</v>
      </c>
      <c r="P74">
        <v>5</v>
      </c>
      <c r="Q74">
        <v>92.52360038876779</v>
      </c>
      <c r="U74" s="290">
        <v>41374</v>
      </c>
      <c r="V74">
        <v>2970</v>
      </c>
      <c r="W74" t="s">
        <v>156</v>
      </c>
      <c r="X74">
        <v>133</v>
      </c>
      <c r="Y74">
        <v>0</v>
      </c>
      <c r="AB74" t="s">
        <v>147</v>
      </c>
      <c r="AC74">
        <v>116</v>
      </c>
      <c r="AD74">
        <v>0</v>
      </c>
      <c r="AI74">
        <v>0</v>
      </c>
    </row>
    <row r="75" spans="1:35" x14ac:dyDescent="0.45">
      <c r="A75" s="290">
        <v>41375</v>
      </c>
      <c r="B75">
        <v>3390</v>
      </c>
      <c r="C75" t="s">
        <v>159</v>
      </c>
      <c r="D75">
        <v>99</v>
      </c>
      <c r="F75">
        <v>10</v>
      </c>
      <c r="G75">
        <v>5.5463999999999999E-2</v>
      </c>
      <c r="H75">
        <v>180.29712966969566</v>
      </c>
      <c r="I75" t="s">
        <v>160</v>
      </c>
      <c r="J75">
        <v>129</v>
      </c>
      <c r="L75">
        <v>1</v>
      </c>
      <c r="M75">
        <v>5.207984496124031E-2</v>
      </c>
      <c r="N75">
        <v>19.20128603962312</v>
      </c>
      <c r="O75">
        <v>114</v>
      </c>
      <c r="P75">
        <v>11</v>
      </c>
      <c r="Q75">
        <v>199.49841570931878</v>
      </c>
      <c r="U75" s="290">
        <v>41375</v>
      </c>
      <c r="V75">
        <v>3390</v>
      </c>
      <c r="W75" t="s">
        <v>159</v>
      </c>
      <c r="X75">
        <v>99</v>
      </c>
      <c r="Y75">
        <v>0</v>
      </c>
      <c r="AB75" t="s">
        <v>160</v>
      </c>
      <c r="AC75">
        <v>129</v>
      </c>
      <c r="AD75">
        <v>0</v>
      </c>
      <c r="AI75">
        <v>0</v>
      </c>
    </row>
    <row r="76" spans="1:35" x14ac:dyDescent="0.45">
      <c r="A76" s="290">
        <v>41376</v>
      </c>
      <c r="B76">
        <v>2710</v>
      </c>
      <c r="C76" t="s">
        <v>114</v>
      </c>
      <c r="D76">
        <v>133</v>
      </c>
      <c r="F76">
        <v>6</v>
      </c>
      <c r="G76">
        <v>5.5463999999999999E-2</v>
      </c>
      <c r="H76">
        <v>108.1782778018174</v>
      </c>
      <c r="I76" t="s">
        <v>113</v>
      </c>
      <c r="J76">
        <v>139</v>
      </c>
      <c r="L76">
        <v>3</v>
      </c>
      <c r="M76">
        <v>5.140503597122302E-2</v>
      </c>
      <c r="N76">
        <v>58.360040866023823</v>
      </c>
      <c r="O76">
        <v>136</v>
      </c>
      <c r="P76">
        <v>9</v>
      </c>
      <c r="Q76">
        <v>166.53831866784122</v>
      </c>
      <c r="U76" s="290">
        <v>41376</v>
      </c>
      <c r="V76">
        <v>2710</v>
      </c>
      <c r="W76" t="s">
        <v>114</v>
      </c>
      <c r="X76">
        <v>133</v>
      </c>
      <c r="Y76">
        <v>0</v>
      </c>
      <c r="AB76" t="s">
        <v>113</v>
      </c>
      <c r="AC76">
        <v>139</v>
      </c>
      <c r="AD76">
        <v>0</v>
      </c>
      <c r="AI76">
        <v>0</v>
      </c>
    </row>
    <row r="77" spans="1:35" x14ac:dyDescent="0.45">
      <c r="A77" s="290">
        <v>41377</v>
      </c>
      <c r="B77">
        <v>2700</v>
      </c>
      <c r="C77" t="s">
        <v>156</v>
      </c>
      <c r="D77">
        <v>145</v>
      </c>
      <c r="F77">
        <v>0</v>
      </c>
      <c r="G77">
        <v>5.5463999999999999E-2</v>
      </c>
      <c r="H77">
        <v>0</v>
      </c>
      <c r="I77" t="s">
        <v>198</v>
      </c>
      <c r="J77">
        <v>156</v>
      </c>
      <c r="L77">
        <v>3</v>
      </c>
      <c r="M77">
        <v>5.0456410256410261E-2</v>
      </c>
      <c r="N77">
        <v>59.457261916861462</v>
      </c>
      <c r="O77">
        <v>150.5</v>
      </c>
      <c r="P77">
        <v>3</v>
      </c>
      <c r="Q77">
        <v>59.457261916861462</v>
      </c>
      <c r="U77" s="290">
        <v>41377</v>
      </c>
      <c r="V77">
        <v>2700</v>
      </c>
      <c r="W77" t="s">
        <v>156</v>
      </c>
      <c r="X77">
        <v>145</v>
      </c>
      <c r="Y77">
        <v>0</v>
      </c>
      <c r="AB77" t="s">
        <v>198</v>
      </c>
      <c r="AC77">
        <v>156</v>
      </c>
      <c r="AD77">
        <v>0</v>
      </c>
      <c r="AI77">
        <v>0</v>
      </c>
    </row>
    <row r="78" spans="1:35" x14ac:dyDescent="0.45">
      <c r="A78" s="290">
        <v>41378</v>
      </c>
      <c r="B78">
        <v>2510</v>
      </c>
      <c r="C78" t="s">
        <v>157</v>
      </c>
      <c r="D78">
        <v>171</v>
      </c>
      <c r="F78">
        <v>3</v>
      </c>
      <c r="G78">
        <v>5.5463999999999999E-2</v>
      </c>
      <c r="H78">
        <v>54.089138900908701</v>
      </c>
      <c r="I78" t="s">
        <v>306</v>
      </c>
      <c r="J78">
        <v>163</v>
      </c>
      <c r="L78">
        <v>3</v>
      </c>
      <c r="M78">
        <v>5.0123312883435585E-2</v>
      </c>
      <c r="N78">
        <v>59.852388587654985</v>
      </c>
      <c r="O78">
        <v>167</v>
      </c>
      <c r="P78">
        <v>6</v>
      </c>
      <c r="Q78">
        <v>113.94152748856368</v>
      </c>
      <c r="U78" s="290">
        <v>41378</v>
      </c>
      <c r="V78">
        <v>2510</v>
      </c>
      <c r="W78" t="s">
        <v>157</v>
      </c>
      <c r="X78">
        <v>171</v>
      </c>
      <c r="Y78">
        <v>0</v>
      </c>
      <c r="AB78" t="s">
        <v>306</v>
      </c>
      <c r="AC78">
        <v>163</v>
      </c>
      <c r="AD78">
        <v>0</v>
      </c>
      <c r="AI78">
        <v>0</v>
      </c>
    </row>
    <row r="79" spans="1:35" x14ac:dyDescent="0.45">
      <c r="A79" s="290">
        <v>41379</v>
      </c>
      <c r="B79">
        <v>2290</v>
      </c>
      <c r="C79" t="s">
        <v>296</v>
      </c>
      <c r="D79">
        <v>163</v>
      </c>
      <c r="F79">
        <v>2</v>
      </c>
      <c r="G79">
        <v>5.5463999999999999E-2</v>
      </c>
      <c r="H79">
        <v>36.059425933939131</v>
      </c>
      <c r="I79" t="s">
        <v>160</v>
      </c>
      <c r="J79">
        <v>178</v>
      </c>
      <c r="L79">
        <v>0</v>
      </c>
      <c r="M79">
        <v>4.9497752808988764E-2</v>
      </c>
      <c r="N79">
        <v>0</v>
      </c>
      <c r="O79">
        <v>170.5</v>
      </c>
      <c r="P79">
        <v>2</v>
      </c>
      <c r="Q79">
        <v>36.059425933939131</v>
      </c>
      <c r="U79" s="290">
        <v>41379</v>
      </c>
      <c r="V79">
        <v>2290</v>
      </c>
      <c r="W79" t="s">
        <v>296</v>
      </c>
      <c r="X79">
        <v>163</v>
      </c>
      <c r="Y79">
        <v>0</v>
      </c>
      <c r="AB79" t="s">
        <v>160</v>
      </c>
      <c r="AC79">
        <v>178</v>
      </c>
      <c r="AD79">
        <v>0</v>
      </c>
      <c r="AI79">
        <v>0</v>
      </c>
    </row>
    <row r="80" spans="1:35" x14ac:dyDescent="0.45">
      <c r="A80" s="290">
        <v>41380</v>
      </c>
      <c r="B80">
        <v>2010</v>
      </c>
      <c r="C80" t="s">
        <v>110</v>
      </c>
      <c r="D80">
        <v>188</v>
      </c>
      <c r="F80">
        <v>0</v>
      </c>
      <c r="G80">
        <v>5.5463999999999999E-2</v>
      </c>
      <c r="H80">
        <v>0</v>
      </c>
      <c r="I80" t="s">
        <v>160</v>
      </c>
      <c r="J80">
        <v>190</v>
      </c>
      <c r="L80">
        <v>3</v>
      </c>
      <c r="M80">
        <v>4.9068421052631581E-2</v>
      </c>
      <c r="N80">
        <v>61.139118309557006</v>
      </c>
      <c r="O80">
        <v>189</v>
      </c>
      <c r="P80">
        <v>3</v>
      </c>
      <c r="Q80">
        <v>61.139118309557006</v>
      </c>
      <c r="U80" s="290">
        <v>41380</v>
      </c>
      <c r="V80">
        <v>2010</v>
      </c>
      <c r="W80" t="s">
        <v>110</v>
      </c>
      <c r="X80">
        <v>188</v>
      </c>
      <c r="Y80">
        <v>0</v>
      </c>
      <c r="AB80" t="s">
        <v>160</v>
      </c>
      <c r="AC80">
        <v>190</v>
      </c>
      <c r="AD80">
        <v>0</v>
      </c>
      <c r="AI80">
        <v>0</v>
      </c>
    </row>
    <row r="81" spans="1:35" x14ac:dyDescent="0.45">
      <c r="A81" s="290">
        <v>41381</v>
      </c>
      <c r="B81">
        <v>1800</v>
      </c>
      <c r="C81" t="s">
        <v>155</v>
      </c>
      <c r="D81">
        <v>247</v>
      </c>
      <c r="F81">
        <v>0</v>
      </c>
      <c r="G81">
        <v>5.5463999999999999E-2</v>
      </c>
      <c r="H81">
        <v>0</v>
      </c>
      <c r="I81" t="s">
        <v>117</v>
      </c>
      <c r="J81">
        <v>235</v>
      </c>
      <c r="L81">
        <v>0</v>
      </c>
      <c r="M81">
        <v>4.7848936170212769E-2</v>
      </c>
      <c r="N81">
        <v>0</v>
      </c>
      <c r="O81">
        <v>241</v>
      </c>
      <c r="P81">
        <v>0</v>
      </c>
      <c r="Q81">
        <v>0</v>
      </c>
      <c r="U81" s="290">
        <v>41381</v>
      </c>
      <c r="V81">
        <v>1800</v>
      </c>
      <c r="W81" t="s">
        <v>155</v>
      </c>
      <c r="X81">
        <v>247</v>
      </c>
      <c r="Y81">
        <v>0</v>
      </c>
      <c r="AB81" t="s">
        <v>117</v>
      </c>
      <c r="AC81">
        <v>235</v>
      </c>
      <c r="AD81">
        <v>0</v>
      </c>
      <c r="AI81">
        <v>0</v>
      </c>
    </row>
    <row r="82" spans="1:35" x14ac:dyDescent="0.45">
      <c r="A82" s="290">
        <v>41382</v>
      </c>
      <c r="B82">
        <v>1660</v>
      </c>
      <c r="C82" t="s">
        <v>157</v>
      </c>
      <c r="D82">
        <v>238</v>
      </c>
      <c r="F82">
        <v>0</v>
      </c>
      <c r="G82">
        <v>5.5463999999999999E-2</v>
      </c>
      <c r="H82">
        <v>0</v>
      </c>
      <c r="I82" t="s">
        <v>306</v>
      </c>
      <c r="J82">
        <v>177</v>
      </c>
      <c r="L82">
        <v>2</v>
      </c>
      <c r="M82">
        <v>4.9536158192090396E-2</v>
      </c>
      <c r="N82">
        <v>40.374548067382158</v>
      </c>
      <c r="O82">
        <v>207.5</v>
      </c>
      <c r="P82">
        <v>2</v>
      </c>
      <c r="Q82">
        <v>40.374548067382158</v>
      </c>
      <c r="U82" s="290">
        <v>41382</v>
      </c>
      <c r="V82">
        <v>1660</v>
      </c>
      <c r="W82" t="s">
        <v>157</v>
      </c>
      <c r="X82">
        <v>238</v>
      </c>
      <c r="Y82">
        <v>0</v>
      </c>
      <c r="AB82" t="s">
        <v>306</v>
      </c>
      <c r="AC82">
        <v>177</v>
      </c>
      <c r="AD82">
        <v>0</v>
      </c>
      <c r="AI82">
        <v>0</v>
      </c>
    </row>
    <row r="83" spans="1:35" x14ac:dyDescent="0.45">
      <c r="A83" s="290">
        <v>41383</v>
      </c>
      <c r="B83">
        <v>3050</v>
      </c>
      <c r="C83" t="s">
        <v>161</v>
      </c>
      <c r="D83">
        <v>77</v>
      </c>
      <c r="F83">
        <v>7</v>
      </c>
      <c r="G83">
        <v>5.5463999999999999E-2</v>
      </c>
      <c r="H83">
        <v>126.20799076878696</v>
      </c>
      <c r="I83" t="s">
        <v>307</v>
      </c>
      <c r="J83">
        <v>34</v>
      </c>
      <c r="L83">
        <v>48</v>
      </c>
      <c r="M83">
        <v>7.8288235294117645E-2</v>
      </c>
      <c r="N83">
        <v>613.1189420692765</v>
      </c>
      <c r="O83">
        <v>55.5</v>
      </c>
      <c r="P83">
        <v>55</v>
      </c>
      <c r="Q83">
        <v>739.3269328380635</v>
      </c>
      <c r="U83" s="290">
        <v>41383</v>
      </c>
      <c r="V83">
        <v>3050</v>
      </c>
      <c r="W83" t="s">
        <v>161</v>
      </c>
      <c r="X83">
        <v>77</v>
      </c>
      <c r="Y83">
        <v>0</v>
      </c>
      <c r="AB83" t="s">
        <v>307</v>
      </c>
      <c r="AC83">
        <v>34</v>
      </c>
      <c r="AD83">
        <v>0</v>
      </c>
      <c r="AI83">
        <v>0</v>
      </c>
    </row>
    <row r="84" spans="1:35" x14ac:dyDescent="0.45">
      <c r="A84" s="290">
        <v>41384</v>
      </c>
      <c r="B84">
        <v>4810</v>
      </c>
      <c r="C84" t="s">
        <v>40</v>
      </c>
      <c r="D84">
        <v>52</v>
      </c>
      <c r="F84">
        <v>15</v>
      </c>
      <c r="G84">
        <v>5.5463999999999999E-2</v>
      </c>
      <c r="H84">
        <v>270.4456945045435</v>
      </c>
      <c r="I84" t="s">
        <v>40</v>
      </c>
      <c r="J84">
        <v>52</v>
      </c>
      <c r="L84">
        <v>25</v>
      </c>
      <c r="M84">
        <v>6.596923076923078E-2</v>
      </c>
      <c r="N84">
        <v>378.96455223880594</v>
      </c>
      <c r="O84">
        <v>66.75</v>
      </c>
      <c r="P84">
        <v>40</v>
      </c>
      <c r="Q84">
        <v>649.41024674334949</v>
      </c>
      <c r="U84" s="290">
        <v>41384</v>
      </c>
      <c r="V84">
        <v>4810</v>
      </c>
      <c r="W84" t="s">
        <v>40</v>
      </c>
      <c r="X84">
        <v>52</v>
      </c>
      <c r="Y84">
        <v>0</v>
      </c>
      <c r="AB84" t="s">
        <v>40</v>
      </c>
      <c r="AC84">
        <v>52</v>
      </c>
      <c r="AD84">
        <v>0</v>
      </c>
      <c r="AI84">
        <v>0</v>
      </c>
    </row>
    <row r="85" spans="1:35" x14ac:dyDescent="0.45">
      <c r="A85" s="290">
        <v>41385</v>
      </c>
      <c r="B85">
        <v>3620</v>
      </c>
      <c r="C85" t="s">
        <v>187</v>
      </c>
      <c r="D85">
        <v>70</v>
      </c>
      <c r="F85">
        <v>24</v>
      </c>
      <c r="G85">
        <v>5.5463999999999999E-2</v>
      </c>
      <c r="H85">
        <v>432.71311120726961</v>
      </c>
      <c r="I85" t="s">
        <v>168</v>
      </c>
      <c r="J85">
        <v>86</v>
      </c>
      <c r="L85">
        <v>2</v>
      </c>
      <c r="M85">
        <v>5.6769767441860464E-2</v>
      </c>
      <c r="N85">
        <v>35.230019253615176</v>
      </c>
      <c r="O85">
        <v>78</v>
      </c>
      <c r="P85">
        <v>26</v>
      </c>
      <c r="Q85">
        <v>467.94313046088479</v>
      </c>
      <c r="U85" s="290">
        <v>41385</v>
      </c>
      <c r="V85">
        <v>3620</v>
      </c>
      <c r="W85" t="s">
        <v>187</v>
      </c>
      <c r="X85">
        <v>70</v>
      </c>
      <c r="Y85">
        <v>0</v>
      </c>
      <c r="AB85" t="s">
        <v>168</v>
      </c>
      <c r="AC85">
        <v>86</v>
      </c>
      <c r="AD85">
        <v>0</v>
      </c>
      <c r="AI85">
        <v>0</v>
      </c>
    </row>
    <row r="86" spans="1:35" x14ac:dyDescent="0.45">
      <c r="A86" s="290">
        <v>41386</v>
      </c>
      <c r="B86">
        <v>2940</v>
      </c>
      <c r="C86" t="s">
        <v>167</v>
      </c>
      <c r="D86">
        <v>126</v>
      </c>
      <c r="F86">
        <v>6</v>
      </c>
      <c r="G86">
        <v>5.5463999999999999E-2</v>
      </c>
      <c r="H86">
        <v>108.1782778018174</v>
      </c>
      <c r="I86" t="s">
        <v>165</v>
      </c>
      <c r="J86">
        <v>131</v>
      </c>
      <c r="L86">
        <v>2</v>
      </c>
      <c r="M86">
        <v>5.193664122137405E-2</v>
      </c>
      <c r="N86">
        <v>38.508458632802736</v>
      </c>
      <c r="O86">
        <v>128.5</v>
      </c>
      <c r="P86">
        <v>8</v>
      </c>
      <c r="Q86">
        <v>146.68673643462014</v>
      </c>
      <c r="U86" s="290">
        <v>41386</v>
      </c>
      <c r="V86">
        <v>2940</v>
      </c>
      <c r="W86" t="s">
        <v>167</v>
      </c>
      <c r="X86">
        <v>126</v>
      </c>
      <c r="Y86">
        <v>0</v>
      </c>
      <c r="AB86" t="s">
        <v>165</v>
      </c>
      <c r="AC86">
        <v>131</v>
      </c>
      <c r="AD86">
        <v>0</v>
      </c>
      <c r="AI86">
        <v>0</v>
      </c>
    </row>
    <row r="87" spans="1:35" x14ac:dyDescent="0.45">
      <c r="A87" s="290">
        <v>41387</v>
      </c>
      <c r="B87">
        <v>2430</v>
      </c>
      <c r="C87" t="s">
        <v>308</v>
      </c>
      <c r="D87">
        <v>186</v>
      </c>
      <c r="F87">
        <v>1</v>
      </c>
      <c r="G87">
        <v>5.5463999999999999E-2</v>
      </c>
      <c r="H87">
        <v>18.029712966969566</v>
      </c>
      <c r="I87" t="s">
        <v>289</v>
      </c>
      <c r="J87">
        <v>186</v>
      </c>
      <c r="L87">
        <v>2</v>
      </c>
      <c r="M87">
        <v>4.9205376344086026E-2</v>
      </c>
      <c r="N87">
        <v>40.645964904613095</v>
      </c>
      <c r="O87">
        <v>186</v>
      </c>
      <c r="P87">
        <v>3</v>
      </c>
      <c r="Q87">
        <v>58.675677871582664</v>
      </c>
      <c r="U87" s="290">
        <v>41387</v>
      </c>
      <c r="V87">
        <v>2430</v>
      </c>
      <c r="W87" t="s">
        <v>308</v>
      </c>
      <c r="X87">
        <v>186</v>
      </c>
      <c r="Y87">
        <v>0</v>
      </c>
      <c r="AB87" t="s">
        <v>289</v>
      </c>
      <c r="AC87">
        <v>186</v>
      </c>
      <c r="AD87">
        <v>1</v>
      </c>
      <c r="AI87">
        <v>1</v>
      </c>
    </row>
    <row r="88" spans="1:35" x14ac:dyDescent="0.45">
      <c r="A88" s="290">
        <v>41388</v>
      </c>
      <c r="B88">
        <v>2100</v>
      </c>
      <c r="C88" t="s">
        <v>148</v>
      </c>
      <c r="D88">
        <v>157</v>
      </c>
      <c r="F88">
        <v>1</v>
      </c>
      <c r="G88">
        <v>5.5463999999999999E-2</v>
      </c>
      <c r="H88">
        <v>18.029712966969566</v>
      </c>
      <c r="I88" t="s">
        <v>162</v>
      </c>
      <c r="J88">
        <v>194</v>
      </c>
      <c r="L88">
        <v>1</v>
      </c>
      <c r="M88">
        <v>4.893711340206186E-2</v>
      </c>
      <c r="N88">
        <v>20.434388758979544</v>
      </c>
      <c r="O88">
        <v>175.5</v>
      </c>
      <c r="P88">
        <v>2</v>
      </c>
      <c r="Q88">
        <v>38.464101725949106</v>
      </c>
      <c r="U88" s="290">
        <v>41388</v>
      </c>
      <c r="V88">
        <v>2100</v>
      </c>
      <c r="W88" t="s">
        <v>148</v>
      </c>
      <c r="X88">
        <v>157</v>
      </c>
      <c r="Y88">
        <v>0</v>
      </c>
      <c r="AB88" t="s">
        <v>162</v>
      </c>
      <c r="AC88">
        <v>194</v>
      </c>
      <c r="AD88">
        <v>0</v>
      </c>
      <c r="AI88">
        <v>0</v>
      </c>
    </row>
    <row r="89" spans="1:35" x14ac:dyDescent="0.45">
      <c r="A89" s="290">
        <v>41389</v>
      </c>
      <c r="B89">
        <v>1930</v>
      </c>
      <c r="C89" t="s">
        <v>132</v>
      </c>
      <c r="D89">
        <v>185</v>
      </c>
      <c r="F89">
        <v>0</v>
      </c>
      <c r="G89">
        <v>5.5463999999999999E-2</v>
      </c>
      <c r="H89">
        <v>0</v>
      </c>
      <c r="I89" t="s">
        <v>242</v>
      </c>
      <c r="J89">
        <v>180</v>
      </c>
      <c r="L89">
        <v>1</v>
      </c>
      <c r="M89">
        <v>4.9422222222222222E-2</v>
      </c>
      <c r="N89">
        <v>20.233812949640289</v>
      </c>
      <c r="O89">
        <v>182.5</v>
      </c>
      <c r="P89">
        <v>1</v>
      </c>
      <c r="Q89">
        <v>20.233812949640289</v>
      </c>
      <c r="U89" s="290">
        <v>41389</v>
      </c>
      <c r="V89">
        <v>1930</v>
      </c>
      <c r="W89" t="s">
        <v>132</v>
      </c>
      <c r="X89">
        <v>185</v>
      </c>
      <c r="Y89">
        <v>0</v>
      </c>
      <c r="AB89" t="s">
        <v>242</v>
      </c>
      <c r="AC89">
        <v>180</v>
      </c>
      <c r="AD89">
        <v>0</v>
      </c>
      <c r="AI89">
        <v>0</v>
      </c>
    </row>
    <row r="90" spans="1:35" x14ac:dyDescent="0.45">
      <c r="A90" s="290">
        <v>41390</v>
      </c>
      <c r="B90">
        <v>1920</v>
      </c>
      <c r="C90" t="s">
        <v>90</v>
      </c>
      <c r="D90">
        <v>195</v>
      </c>
      <c r="F90">
        <v>1</v>
      </c>
      <c r="G90">
        <v>5.5463999999999999E-2</v>
      </c>
      <c r="H90">
        <v>18.029712966969566</v>
      </c>
      <c r="I90" t="s">
        <v>309</v>
      </c>
      <c r="J90">
        <v>207</v>
      </c>
      <c r="L90">
        <v>1</v>
      </c>
      <c r="M90">
        <v>4.8545410628019328E-2</v>
      </c>
      <c r="N90">
        <v>20.599269571793926</v>
      </c>
      <c r="O90">
        <v>201</v>
      </c>
      <c r="P90">
        <v>2</v>
      </c>
      <c r="Q90">
        <v>38.628982538763495</v>
      </c>
      <c r="U90" s="290">
        <v>41390</v>
      </c>
      <c r="V90">
        <v>1920</v>
      </c>
      <c r="W90" t="s">
        <v>90</v>
      </c>
      <c r="X90">
        <v>195</v>
      </c>
      <c r="Y90">
        <v>0</v>
      </c>
      <c r="AB90" t="s">
        <v>309</v>
      </c>
      <c r="AC90">
        <v>207</v>
      </c>
      <c r="AD90">
        <v>0</v>
      </c>
      <c r="AI90">
        <v>0</v>
      </c>
    </row>
    <row r="91" spans="1:35" x14ac:dyDescent="0.45">
      <c r="A91" s="290">
        <v>41391</v>
      </c>
      <c r="B91">
        <v>2030</v>
      </c>
      <c r="C91" t="s">
        <v>134</v>
      </c>
      <c r="D91">
        <v>235</v>
      </c>
      <c r="F91">
        <v>0</v>
      </c>
      <c r="G91">
        <v>5.5463999999999999E-2</v>
      </c>
      <c r="H91">
        <v>0</v>
      </c>
      <c r="I91" t="s">
        <v>40</v>
      </c>
      <c r="J91">
        <v>177.5</v>
      </c>
      <c r="L91">
        <v>3</v>
      </c>
      <c r="M91">
        <v>4.9516901408450706E-2</v>
      </c>
      <c r="N91">
        <v>60.585374178684184</v>
      </c>
      <c r="O91">
        <v>206.25</v>
      </c>
      <c r="P91">
        <v>3</v>
      </c>
      <c r="Q91">
        <v>60.585374178684184</v>
      </c>
      <c r="U91" s="290">
        <v>41391</v>
      </c>
      <c r="V91">
        <v>2030</v>
      </c>
      <c r="W91" t="s">
        <v>134</v>
      </c>
      <c r="X91">
        <v>235</v>
      </c>
      <c r="Y91">
        <v>0</v>
      </c>
      <c r="AB91" t="s">
        <v>40</v>
      </c>
      <c r="AC91">
        <v>177.5</v>
      </c>
      <c r="AD91">
        <v>0</v>
      </c>
      <c r="AI91">
        <v>0</v>
      </c>
    </row>
    <row r="92" spans="1:35" x14ac:dyDescent="0.45">
      <c r="A92" s="290">
        <v>41392</v>
      </c>
      <c r="B92">
        <v>2140</v>
      </c>
      <c r="C92" t="s">
        <v>40</v>
      </c>
      <c r="D92">
        <v>177.5</v>
      </c>
      <c r="F92">
        <v>0</v>
      </c>
      <c r="G92">
        <v>5.5463999999999999E-2</v>
      </c>
      <c r="H92">
        <v>0</v>
      </c>
      <c r="I92" t="s">
        <v>40</v>
      </c>
      <c r="J92">
        <v>177.5</v>
      </c>
      <c r="L92">
        <v>3</v>
      </c>
      <c r="M92">
        <v>4.9516901408450706E-2</v>
      </c>
      <c r="N92">
        <v>60.585374178684184</v>
      </c>
      <c r="O92">
        <v>196.25</v>
      </c>
      <c r="P92">
        <v>3</v>
      </c>
      <c r="Q92">
        <v>60.585374178684184</v>
      </c>
      <c r="U92" s="290">
        <v>41392</v>
      </c>
      <c r="V92">
        <v>2140</v>
      </c>
      <c r="W92" t="s">
        <v>40</v>
      </c>
      <c r="X92">
        <v>177.5</v>
      </c>
      <c r="Y92">
        <v>0</v>
      </c>
      <c r="AB92" t="s">
        <v>40</v>
      </c>
      <c r="AC92">
        <v>177.5</v>
      </c>
      <c r="AD92">
        <v>0</v>
      </c>
      <c r="AI92">
        <v>0</v>
      </c>
    </row>
    <row r="93" spans="1:35" x14ac:dyDescent="0.45">
      <c r="A93" s="290">
        <v>41393</v>
      </c>
      <c r="B93">
        <v>2450</v>
      </c>
      <c r="C93" t="s">
        <v>204</v>
      </c>
      <c r="D93">
        <v>120</v>
      </c>
      <c r="F93">
        <v>0</v>
      </c>
      <c r="G93">
        <v>5.5463999999999999E-2</v>
      </c>
      <c r="H93">
        <v>0</v>
      </c>
      <c r="I93" t="s">
        <v>147</v>
      </c>
      <c r="J93">
        <v>195</v>
      </c>
      <c r="L93">
        <v>5</v>
      </c>
      <c r="M93">
        <v>4.8905128205128205E-2</v>
      </c>
      <c r="N93">
        <v>102.23876684318147</v>
      </c>
      <c r="O93">
        <v>157.5</v>
      </c>
      <c r="P93">
        <v>5</v>
      </c>
      <c r="Q93">
        <v>102.23876684318147</v>
      </c>
      <c r="U93" s="290">
        <v>41393</v>
      </c>
      <c r="V93">
        <v>2450</v>
      </c>
      <c r="W93" t="s">
        <v>204</v>
      </c>
      <c r="X93">
        <v>120</v>
      </c>
      <c r="Y93">
        <v>0</v>
      </c>
      <c r="AB93" t="s">
        <v>147</v>
      </c>
      <c r="AC93">
        <v>195</v>
      </c>
      <c r="AD93">
        <v>0</v>
      </c>
      <c r="AI93">
        <v>0</v>
      </c>
    </row>
    <row r="94" spans="1:35" x14ac:dyDescent="0.45">
      <c r="A94" s="290">
        <v>41394</v>
      </c>
      <c r="B94">
        <v>2100</v>
      </c>
      <c r="C94" t="s">
        <v>156</v>
      </c>
      <c r="D94">
        <v>191</v>
      </c>
      <c r="F94">
        <v>1</v>
      </c>
      <c r="G94">
        <v>5.5463999999999999E-2</v>
      </c>
      <c r="H94">
        <v>18.029712966969566</v>
      </c>
      <c r="I94" t="s">
        <v>147</v>
      </c>
      <c r="J94">
        <v>208</v>
      </c>
      <c r="L94">
        <v>3</v>
      </c>
      <c r="M94">
        <v>4.8517307692307693E-2</v>
      </c>
      <c r="N94">
        <v>61.833604185659361</v>
      </c>
      <c r="O94">
        <v>199.5</v>
      </c>
      <c r="P94">
        <v>4</v>
      </c>
      <c r="Q94">
        <v>79.863317152628923</v>
      </c>
      <c r="U94" s="290">
        <v>41394</v>
      </c>
      <c r="V94">
        <v>2100</v>
      </c>
      <c r="W94" t="s">
        <v>156</v>
      </c>
      <c r="X94">
        <v>191</v>
      </c>
      <c r="Y94">
        <v>0</v>
      </c>
      <c r="AB94" t="s">
        <v>147</v>
      </c>
      <c r="AC94">
        <v>208</v>
      </c>
      <c r="AD94">
        <v>2</v>
      </c>
      <c r="AI94">
        <v>2</v>
      </c>
    </row>
    <row r="95" spans="1:35" x14ac:dyDescent="0.45">
      <c r="A95" s="290">
        <v>41395</v>
      </c>
      <c r="B95">
        <v>1750</v>
      </c>
      <c r="C95" t="s">
        <v>246</v>
      </c>
      <c r="D95">
        <v>237</v>
      </c>
      <c r="F95">
        <v>1</v>
      </c>
      <c r="G95">
        <v>5.5463999999999999E-2</v>
      </c>
      <c r="H95">
        <v>18.029712966969566</v>
      </c>
      <c r="I95" t="s">
        <v>147</v>
      </c>
      <c r="J95">
        <v>236</v>
      </c>
      <c r="L95">
        <v>10</v>
      </c>
      <c r="M95">
        <v>4.7827118644067801E-2</v>
      </c>
      <c r="N95">
        <v>209.08639875256927</v>
      </c>
      <c r="O95">
        <v>236.5</v>
      </c>
      <c r="P95">
        <v>11</v>
      </c>
      <c r="Q95">
        <v>227.11611171953882</v>
      </c>
      <c r="U95" s="290">
        <v>41395</v>
      </c>
      <c r="V95">
        <v>1750</v>
      </c>
      <c r="W95" t="s">
        <v>246</v>
      </c>
      <c r="X95">
        <v>237</v>
      </c>
      <c r="Y95">
        <v>2</v>
      </c>
      <c r="AB95" t="s">
        <v>147</v>
      </c>
      <c r="AC95">
        <v>236</v>
      </c>
      <c r="AD95">
        <v>0</v>
      </c>
      <c r="AI95">
        <v>2</v>
      </c>
    </row>
    <row r="96" spans="1:35" x14ac:dyDescent="0.45">
      <c r="A96" s="290">
        <v>41396</v>
      </c>
      <c r="B96">
        <v>1570</v>
      </c>
      <c r="C96" t="s">
        <v>148</v>
      </c>
      <c r="D96">
        <v>232</v>
      </c>
      <c r="F96">
        <v>0</v>
      </c>
      <c r="G96">
        <v>5.5463999999999999E-2</v>
      </c>
      <c r="H96">
        <v>0</v>
      </c>
      <c r="I96" t="s">
        <v>188</v>
      </c>
      <c r="J96">
        <v>237</v>
      </c>
      <c r="L96">
        <v>0</v>
      </c>
      <c r="M96">
        <v>4.7805485232067513E-2</v>
      </c>
      <c r="N96">
        <v>0</v>
      </c>
      <c r="O96">
        <v>234.5</v>
      </c>
      <c r="P96">
        <v>0</v>
      </c>
      <c r="Q96">
        <v>0</v>
      </c>
      <c r="U96" s="290">
        <v>41396</v>
      </c>
      <c r="V96">
        <v>1570</v>
      </c>
      <c r="W96" t="s">
        <v>148</v>
      </c>
      <c r="X96">
        <v>232</v>
      </c>
      <c r="Y96">
        <v>1</v>
      </c>
      <c r="AB96" t="s">
        <v>188</v>
      </c>
      <c r="AC96">
        <v>237</v>
      </c>
      <c r="AD96">
        <v>0</v>
      </c>
      <c r="AI96">
        <v>1</v>
      </c>
    </row>
    <row r="97" spans="1:35" x14ac:dyDescent="0.45">
      <c r="A97" s="290">
        <v>41397</v>
      </c>
      <c r="B97">
        <v>1530</v>
      </c>
      <c r="C97" t="s">
        <v>310</v>
      </c>
      <c r="D97">
        <v>232</v>
      </c>
      <c r="F97">
        <v>0</v>
      </c>
      <c r="G97">
        <v>5.5463999999999999E-2</v>
      </c>
      <c r="H97">
        <v>0</v>
      </c>
      <c r="I97" t="s">
        <v>91</v>
      </c>
      <c r="J97">
        <v>227</v>
      </c>
      <c r="L97">
        <v>0</v>
      </c>
      <c r="M97">
        <v>4.8030396475770926E-2</v>
      </c>
      <c r="N97">
        <v>0</v>
      </c>
      <c r="O97">
        <v>229.5</v>
      </c>
      <c r="P97">
        <v>0</v>
      </c>
      <c r="Q97">
        <v>0</v>
      </c>
      <c r="U97" s="290">
        <v>41397</v>
      </c>
      <c r="V97">
        <v>1530</v>
      </c>
      <c r="W97" t="s">
        <v>310</v>
      </c>
      <c r="X97">
        <v>232</v>
      </c>
      <c r="Y97">
        <v>0</v>
      </c>
      <c r="AB97" t="s">
        <v>91</v>
      </c>
      <c r="AC97">
        <v>227</v>
      </c>
      <c r="AD97">
        <v>0</v>
      </c>
      <c r="AI97">
        <v>0</v>
      </c>
    </row>
    <row r="98" spans="1:35" x14ac:dyDescent="0.45">
      <c r="A98" s="290">
        <v>41398</v>
      </c>
      <c r="B98">
        <v>1660</v>
      </c>
      <c r="C98" t="s">
        <v>209</v>
      </c>
      <c r="D98">
        <v>225</v>
      </c>
      <c r="F98">
        <v>0</v>
      </c>
      <c r="G98">
        <v>5.5463999999999999E-2</v>
      </c>
      <c r="H98">
        <v>0</v>
      </c>
      <c r="I98" t="s">
        <v>147</v>
      </c>
      <c r="J98">
        <v>190.5</v>
      </c>
      <c r="L98">
        <v>0</v>
      </c>
      <c r="M98">
        <v>4.9051706036745406E-2</v>
      </c>
      <c r="N98">
        <v>0</v>
      </c>
      <c r="O98">
        <v>207.75</v>
      </c>
      <c r="P98">
        <v>0</v>
      </c>
      <c r="Q98">
        <v>0</v>
      </c>
      <c r="U98" s="290">
        <v>41398</v>
      </c>
      <c r="V98">
        <v>1660</v>
      </c>
      <c r="W98" t="s">
        <v>209</v>
      </c>
      <c r="X98">
        <v>225</v>
      </c>
      <c r="Y98">
        <v>1</v>
      </c>
      <c r="AB98" t="s">
        <v>147</v>
      </c>
      <c r="AC98">
        <v>190.5</v>
      </c>
      <c r="AD98">
        <v>0</v>
      </c>
      <c r="AI98">
        <v>1</v>
      </c>
    </row>
    <row r="99" spans="1:35" x14ac:dyDescent="0.45">
      <c r="A99" s="290">
        <v>41399</v>
      </c>
      <c r="B99">
        <v>1960</v>
      </c>
      <c r="C99" t="s">
        <v>40</v>
      </c>
      <c r="D99">
        <v>191</v>
      </c>
      <c r="F99">
        <v>0</v>
      </c>
      <c r="G99">
        <v>5.5463999999999999E-2</v>
      </c>
      <c r="H99">
        <v>0</v>
      </c>
      <c r="I99" t="s">
        <v>311</v>
      </c>
      <c r="J99">
        <v>156</v>
      </c>
      <c r="L99">
        <v>4</v>
      </c>
      <c r="M99">
        <v>5.0456410256410261E-2</v>
      </c>
      <c r="N99">
        <v>79.276349222481954</v>
      </c>
      <c r="O99">
        <v>173.5</v>
      </c>
      <c r="P99">
        <v>4</v>
      </c>
      <c r="Q99">
        <v>79.276349222481954</v>
      </c>
      <c r="U99" s="290">
        <v>41399</v>
      </c>
      <c r="V99">
        <v>1960</v>
      </c>
      <c r="W99" t="s">
        <v>40</v>
      </c>
      <c r="X99">
        <v>191</v>
      </c>
      <c r="Y99">
        <v>0</v>
      </c>
      <c r="AB99" t="s">
        <v>311</v>
      </c>
      <c r="AC99">
        <v>156</v>
      </c>
      <c r="AD99">
        <v>0</v>
      </c>
      <c r="AI99">
        <v>0</v>
      </c>
    </row>
    <row r="100" spans="1:35" x14ac:dyDescent="0.45">
      <c r="A100" s="290">
        <v>41400</v>
      </c>
      <c r="B100">
        <v>2310</v>
      </c>
      <c r="C100" t="s">
        <v>146</v>
      </c>
      <c r="D100">
        <v>163</v>
      </c>
      <c r="F100">
        <v>0</v>
      </c>
      <c r="G100">
        <v>5.5463999999999999E-2</v>
      </c>
      <c r="H100">
        <v>0</v>
      </c>
      <c r="I100" t="s">
        <v>312</v>
      </c>
      <c r="J100">
        <v>117</v>
      </c>
      <c r="L100">
        <v>6</v>
      </c>
      <c r="M100">
        <v>5.3041880341880343E-2</v>
      </c>
      <c r="N100">
        <v>113.11816174930308</v>
      </c>
      <c r="O100">
        <v>140</v>
      </c>
      <c r="P100">
        <v>6</v>
      </c>
      <c r="Q100">
        <v>113.11816174930308</v>
      </c>
      <c r="U100" s="290">
        <v>41400</v>
      </c>
      <c r="V100">
        <v>2310</v>
      </c>
      <c r="W100" t="s">
        <v>146</v>
      </c>
      <c r="X100">
        <v>163</v>
      </c>
      <c r="Y100">
        <v>0</v>
      </c>
      <c r="AB100" t="s">
        <v>312</v>
      </c>
      <c r="AC100">
        <v>117</v>
      </c>
      <c r="AD100">
        <v>0</v>
      </c>
      <c r="AI100">
        <v>0</v>
      </c>
    </row>
    <row r="101" spans="1:35" x14ac:dyDescent="0.45">
      <c r="A101" s="290">
        <v>41401</v>
      </c>
      <c r="B101">
        <v>2560</v>
      </c>
      <c r="C101" t="s">
        <v>313</v>
      </c>
      <c r="D101">
        <v>131</v>
      </c>
      <c r="F101">
        <v>7</v>
      </c>
      <c r="G101">
        <v>5.5463999999999999E-2</v>
      </c>
      <c r="H101">
        <v>126.20799076878696</v>
      </c>
      <c r="I101" t="s">
        <v>118</v>
      </c>
      <c r="J101">
        <v>86</v>
      </c>
      <c r="L101">
        <v>8</v>
      </c>
      <c r="M101">
        <v>5.6769767441860464E-2</v>
      </c>
      <c r="N101">
        <v>140.9200770144607</v>
      </c>
      <c r="O101">
        <v>108.5</v>
      </c>
      <c r="P101">
        <v>15</v>
      </c>
      <c r="Q101">
        <v>267.12806778324767</v>
      </c>
      <c r="U101" s="290">
        <v>41401</v>
      </c>
      <c r="V101">
        <v>2560</v>
      </c>
      <c r="W101" t="s">
        <v>313</v>
      </c>
      <c r="X101">
        <v>131</v>
      </c>
      <c r="Y101">
        <v>0</v>
      </c>
      <c r="AB101" t="s">
        <v>118</v>
      </c>
      <c r="AC101">
        <v>86</v>
      </c>
      <c r="AD101">
        <v>1</v>
      </c>
      <c r="AI101">
        <v>1</v>
      </c>
    </row>
    <row r="102" spans="1:35" x14ac:dyDescent="0.45">
      <c r="A102" s="290">
        <v>41402</v>
      </c>
      <c r="B102">
        <v>2740</v>
      </c>
      <c r="C102" t="s">
        <v>314</v>
      </c>
      <c r="D102">
        <v>105</v>
      </c>
      <c r="F102">
        <v>8</v>
      </c>
      <c r="G102">
        <v>5.5463999999999999E-2</v>
      </c>
      <c r="H102">
        <v>144.23770373575653</v>
      </c>
      <c r="I102" t="s">
        <v>113</v>
      </c>
      <c r="J102">
        <v>73</v>
      </c>
      <c r="L102">
        <v>8</v>
      </c>
      <c r="M102">
        <v>5.9275342465753424E-2</v>
      </c>
      <c r="N102">
        <v>134.96337038663307</v>
      </c>
      <c r="O102">
        <v>89</v>
      </c>
      <c r="P102">
        <v>16</v>
      </c>
      <c r="Q102">
        <v>279.20107412238963</v>
      </c>
      <c r="U102" s="290">
        <v>41402</v>
      </c>
      <c r="V102">
        <v>2740</v>
      </c>
      <c r="W102" t="s">
        <v>314</v>
      </c>
      <c r="X102">
        <v>105</v>
      </c>
      <c r="Y102">
        <v>1</v>
      </c>
      <c r="AB102" t="s">
        <v>113</v>
      </c>
      <c r="AC102">
        <v>73</v>
      </c>
      <c r="AD102">
        <v>1</v>
      </c>
      <c r="AI102">
        <v>2</v>
      </c>
    </row>
    <row r="103" spans="1:35" x14ac:dyDescent="0.45">
      <c r="A103" s="290">
        <v>41403</v>
      </c>
      <c r="B103">
        <v>2770</v>
      </c>
      <c r="C103" t="s">
        <v>246</v>
      </c>
      <c r="D103">
        <v>87</v>
      </c>
      <c r="F103">
        <v>0</v>
      </c>
      <c r="G103">
        <v>5.5463999999999999E-2</v>
      </c>
      <c r="H103">
        <v>0</v>
      </c>
      <c r="I103" t="s">
        <v>147</v>
      </c>
      <c r="J103">
        <v>66</v>
      </c>
      <c r="L103">
        <v>5</v>
      </c>
      <c r="M103">
        <v>6.1033333333333335E-2</v>
      </c>
      <c r="N103">
        <v>81.922446750409605</v>
      </c>
      <c r="O103">
        <v>76.5</v>
      </c>
      <c r="P103">
        <v>5</v>
      </c>
      <c r="Q103">
        <v>81.922446750409605</v>
      </c>
      <c r="U103" s="290">
        <v>41403</v>
      </c>
      <c r="V103">
        <v>2770</v>
      </c>
      <c r="W103" t="s">
        <v>246</v>
      </c>
      <c r="X103">
        <v>87</v>
      </c>
      <c r="Y103">
        <v>0</v>
      </c>
      <c r="AB103" t="s">
        <v>147</v>
      </c>
      <c r="AC103">
        <v>66</v>
      </c>
      <c r="AD103">
        <v>2</v>
      </c>
      <c r="AI103">
        <v>2</v>
      </c>
    </row>
    <row r="104" spans="1:35" x14ac:dyDescent="0.45">
      <c r="A104" s="290">
        <v>41404</v>
      </c>
      <c r="B104">
        <v>2780</v>
      </c>
      <c r="C104" t="s">
        <v>150</v>
      </c>
      <c r="D104">
        <v>83</v>
      </c>
      <c r="F104">
        <v>7</v>
      </c>
      <c r="G104">
        <v>5.5463999999999999E-2</v>
      </c>
      <c r="H104">
        <v>126.20799076878696</v>
      </c>
      <c r="I104" t="s">
        <v>117</v>
      </c>
      <c r="J104">
        <v>50</v>
      </c>
      <c r="L104">
        <v>8</v>
      </c>
      <c r="M104">
        <v>6.6900000000000001E-2</v>
      </c>
      <c r="N104">
        <v>119.58146487294469</v>
      </c>
      <c r="O104">
        <v>66.5</v>
      </c>
      <c r="P104">
        <v>15</v>
      </c>
      <c r="Q104">
        <v>245.78945564173165</v>
      </c>
      <c r="U104" s="290">
        <v>41404</v>
      </c>
      <c r="V104">
        <v>2780</v>
      </c>
      <c r="W104" t="s">
        <v>150</v>
      </c>
      <c r="X104">
        <v>83</v>
      </c>
      <c r="Y104">
        <v>0</v>
      </c>
      <c r="AB104" t="s">
        <v>117</v>
      </c>
      <c r="AC104">
        <v>50</v>
      </c>
      <c r="AD104">
        <v>2</v>
      </c>
      <c r="AI104">
        <v>2</v>
      </c>
    </row>
    <row r="105" spans="1:35" x14ac:dyDescent="0.45">
      <c r="A105" s="290">
        <v>41405</v>
      </c>
      <c r="B105">
        <v>2940</v>
      </c>
      <c r="C105" t="s">
        <v>112</v>
      </c>
      <c r="D105">
        <v>69</v>
      </c>
      <c r="F105">
        <v>7</v>
      </c>
      <c r="G105">
        <v>5.5463999999999999E-2</v>
      </c>
      <c r="H105">
        <v>126.20799076878696</v>
      </c>
      <c r="I105" t="s">
        <v>115</v>
      </c>
      <c r="J105">
        <v>47</v>
      </c>
      <c r="L105">
        <v>23</v>
      </c>
      <c r="M105">
        <v>6.8444680851063838E-2</v>
      </c>
      <c r="N105">
        <v>336.03780036681275</v>
      </c>
      <c r="O105">
        <v>58</v>
      </c>
      <c r="P105">
        <v>30</v>
      </c>
      <c r="Q105">
        <v>462.24579113559969</v>
      </c>
      <c r="U105" s="290">
        <v>41405</v>
      </c>
      <c r="V105">
        <v>2940</v>
      </c>
      <c r="W105" t="s">
        <v>112</v>
      </c>
      <c r="X105">
        <v>69</v>
      </c>
      <c r="Y105">
        <v>0</v>
      </c>
      <c r="AB105" t="s">
        <v>115</v>
      </c>
      <c r="AC105">
        <v>47</v>
      </c>
      <c r="AD105">
        <v>0</v>
      </c>
      <c r="AI105">
        <v>0</v>
      </c>
    </row>
    <row r="106" spans="1:35" x14ac:dyDescent="0.45">
      <c r="A106" s="290">
        <v>41406</v>
      </c>
      <c r="B106">
        <v>3330</v>
      </c>
      <c r="C106" t="s">
        <v>40</v>
      </c>
      <c r="D106" t="s">
        <v>14</v>
      </c>
      <c r="F106">
        <v>10</v>
      </c>
      <c r="G106">
        <v>5.5463999999999999E-2</v>
      </c>
      <c r="H106">
        <v>180.29712966969566</v>
      </c>
      <c r="I106" t="s">
        <v>307</v>
      </c>
      <c r="J106">
        <v>46</v>
      </c>
      <c r="L106">
        <v>42</v>
      </c>
      <c r="M106">
        <v>6.9004347826086956E-2</v>
      </c>
      <c r="N106">
        <v>608.65729947703358</v>
      </c>
      <c r="O106">
        <v>46</v>
      </c>
      <c r="P106">
        <v>52</v>
      </c>
      <c r="Q106">
        <v>788.95442914672924</v>
      </c>
      <c r="U106" s="290">
        <v>41406</v>
      </c>
      <c r="V106">
        <v>3330</v>
      </c>
      <c r="W106" t="s">
        <v>40</v>
      </c>
      <c r="X106" t="s">
        <v>14</v>
      </c>
      <c r="Y106">
        <v>0</v>
      </c>
      <c r="AB106" t="s">
        <v>307</v>
      </c>
      <c r="AC106">
        <v>46</v>
      </c>
      <c r="AD106">
        <v>0</v>
      </c>
      <c r="AI106">
        <v>0</v>
      </c>
    </row>
    <row r="107" spans="1:35" x14ac:dyDescent="0.45">
      <c r="A107" s="290">
        <v>41407</v>
      </c>
      <c r="B107">
        <v>3250</v>
      </c>
      <c r="C107" t="s">
        <v>204</v>
      </c>
      <c r="D107">
        <v>50</v>
      </c>
      <c r="F107">
        <v>13</v>
      </c>
      <c r="G107">
        <v>5.5463999999999999E-2</v>
      </c>
      <c r="H107">
        <v>234.38626857060436</v>
      </c>
      <c r="I107" t="s">
        <v>168</v>
      </c>
      <c r="J107">
        <v>50</v>
      </c>
      <c r="L107">
        <v>0</v>
      </c>
      <c r="M107">
        <v>6.6900000000000001E-2</v>
      </c>
      <c r="N107">
        <v>0</v>
      </c>
      <c r="O107">
        <v>50</v>
      </c>
      <c r="P107">
        <v>13</v>
      </c>
      <c r="Q107">
        <v>234.38626857060436</v>
      </c>
      <c r="U107" s="290">
        <v>41407</v>
      </c>
      <c r="V107">
        <v>3250</v>
      </c>
      <c r="W107" t="s">
        <v>204</v>
      </c>
      <c r="X107">
        <v>50</v>
      </c>
      <c r="Y107">
        <v>0</v>
      </c>
      <c r="AB107" t="s">
        <v>168</v>
      </c>
      <c r="AC107">
        <v>50</v>
      </c>
      <c r="AD107">
        <v>0</v>
      </c>
      <c r="AI107">
        <v>0</v>
      </c>
    </row>
    <row r="108" spans="1:35" x14ac:dyDescent="0.45">
      <c r="A108" s="290">
        <v>41408</v>
      </c>
      <c r="B108">
        <v>2800</v>
      </c>
      <c r="C108" t="s">
        <v>167</v>
      </c>
      <c r="D108">
        <v>62</v>
      </c>
      <c r="F108">
        <v>36</v>
      </c>
      <c r="G108">
        <v>5.5463999999999999E-2</v>
      </c>
      <c r="H108">
        <v>649.06966681090432</v>
      </c>
      <c r="I108" t="s">
        <v>162</v>
      </c>
      <c r="J108">
        <v>90</v>
      </c>
      <c r="L108">
        <v>3</v>
      </c>
      <c r="M108">
        <v>5.6144444444444448E-2</v>
      </c>
      <c r="N108">
        <v>53.433603799722931</v>
      </c>
      <c r="O108">
        <v>76</v>
      </c>
      <c r="P108">
        <v>39</v>
      </c>
      <c r="Q108">
        <v>702.50327061062728</v>
      </c>
      <c r="U108" s="290">
        <v>41408</v>
      </c>
      <c r="V108">
        <v>2800</v>
      </c>
      <c r="W108" t="s">
        <v>167</v>
      </c>
      <c r="X108">
        <v>62</v>
      </c>
      <c r="Y108">
        <v>0</v>
      </c>
      <c r="AB108" t="s">
        <v>162</v>
      </c>
      <c r="AC108">
        <v>90</v>
      </c>
      <c r="AD108">
        <v>0</v>
      </c>
      <c r="AI108">
        <v>0</v>
      </c>
    </row>
    <row r="109" spans="1:35" x14ac:dyDescent="0.45">
      <c r="A109" s="290">
        <v>41409</v>
      </c>
      <c r="B109">
        <v>2100</v>
      </c>
      <c r="C109" t="s">
        <v>227</v>
      </c>
      <c r="D109">
        <v>113</v>
      </c>
      <c r="F109">
        <v>0</v>
      </c>
      <c r="G109">
        <v>5.5463999999999999E-2</v>
      </c>
      <c r="H109">
        <v>0</v>
      </c>
      <c r="I109" t="s">
        <v>306</v>
      </c>
      <c r="J109">
        <v>125</v>
      </c>
      <c r="L109">
        <v>2</v>
      </c>
      <c r="M109">
        <v>5.2380000000000003E-2</v>
      </c>
      <c r="N109">
        <v>38.18251240931653</v>
      </c>
      <c r="O109">
        <v>119</v>
      </c>
      <c r="P109">
        <v>2</v>
      </c>
      <c r="Q109">
        <v>38.18251240931653</v>
      </c>
      <c r="U109" s="290">
        <v>41409</v>
      </c>
      <c r="V109">
        <v>2100</v>
      </c>
      <c r="W109" t="s">
        <v>227</v>
      </c>
      <c r="X109">
        <v>113</v>
      </c>
      <c r="Y109">
        <v>0</v>
      </c>
      <c r="AB109" t="s">
        <v>306</v>
      </c>
      <c r="AC109">
        <v>125</v>
      </c>
      <c r="AD109">
        <v>0</v>
      </c>
      <c r="AI109">
        <v>0</v>
      </c>
    </row>
    <row r="110" spans="1:35" x14ac:dyDescent="0.45">
      <c r="A110" s="290">
        <v>41410</v>
      </c>
      <c r="B110">
        <v>1790</v>
      </c>
      <c r="C110" t="s">
        <v>148</v>
      </c>
      <c r="D110">
        <v>121</v>
      </c>
      <c r="F110">
        <v>3</v>
      </c>
      <c r="G110">
        <v>5.5463999999999999E-2</v>
      </c>
      <c r="H110">
        <v>54.089138900908701</v>
      </c>
      <c r="I110" t="s">
        <v>147</v>
      </c>
      <c r="J110">
        <v>114</v>
      </c>
      <c r="L110">
        <v>0</v>
      </c>
      <c r="M110">
        <v>5.33140350877193E-2</v>
      </c>
      <c r="N110">
        <v>0</v>
      </c>
      <c r="O110">
        <v>117.5</v>
      </c>
      <c r="P110">
        <v>3</v>
      </c>
      <c r="Q110">
        <v>54.089138900908701</v>
      </c>
      <c r="U110" s="290">
        <v>41410</v>
      </c>
      <c r="V110">
        <v>1790</v>
      </c>
      <c r="W110" t="s">
        <v>148</v>
      </c>
      <c r="X110">
        <v>121</v>
      </c>
      <c r="Y110">
        <v>0</v>
      </c>
      <c r="AB110" t="s">
        <v>147</v>
      </c>
      <c r="AC110">
        <v>114</v>
      </c>
      <c r="AD110">
        <v>0</v>
      </c>
      <c r="AI110">
        <v>0</v>
      </c>
    </row>
    <row r="111" spans="1:35" x14ac:dyDescent="0.45">
      <c r="A111" s="290">
        <v>41411</v>
      </c>
      <c r="B111">
        <v>2130</v>
      </c>
      <c r="C111" t="s">
        <v>295</v>
      </c>
      <c r="D111">
        <v>116</v>
      </c>
      <c r="F111">
        <v>2</v>
      </c>
      <c r="G111">
        <v>5.5463999999999999E-2</v>
      </c>
      <c r="H111">
        <v>36.059425933939131</v>
      </c>
      <c r="I111" t="s">
        <v>108</v>
      </c>
      <c r="J111">
        <v>180</v>
      </c>
      <c r="L111">
        <v>1</v>
      </c>
      <c r="M111">
        <v>4.9422222222222222E-2</v>
      </c>
      <c r="N111">
        <v>20.233812949640289</v>
      </c>
      <c r="O111">
        <v>148</v>
      </c>
      <c r="P111">
        <v>3</v>
      </c>
      <c r="Q111">
        <v>56.29323888357942</v>
      </c>
      <c r="U111" s="290">
        <v>41411</v>
      </c>
      <c r="V111">
        <v>2130</v>
      </c>
      <c r="W111" t="s">
        <v>295</v>
      </c>
      <c r="X111">
        <v>116</v>
      </c>
      <c r="Y111">
        <v>0</v>
      </c>
      <c r="AB111" t="s">
        <v>108</v>
      </c>
      <c r="AC111">
        <v>180</v>
      </c>
      <c r="AD111">
        <v>0</v>
      </c>
      <c r="AI111">
        <v>0</v>
      </c>
    </row>
    <row r="112" spans="1:35" x14ac:dyDescent="0.45">
      <c r="A112" s="290">
        <v>41412</v>
      </c>
      <c r="B112">
        <v>2030</v>
      </c>
      <c r="C112" t="s">
        <v>116</v>
      </c>
      <c r="D112">
        <v>175</v>
      </c>
      <c r="F112">
        <v>1</v>
      </c>
      <c r="G112">
        <v>5.5463999999999999E-2</v>
      </c>
      <c r="H112">
        <v>18.029712966969566</v>
      </c>
      <c r="I112" t="s">
        <v>315</v>
      </c>
      <c r="J112">
        <v>107</v>
      </c>
      <c r="L112">
        <v>7</v>
      </c>
      <c r="M112">
        <v>5.400841121495327E-2</v>
      </c>
      <c r="N112">
        <v>129.60944124314315</v>
      </c>
      <c r="O112">
        <v>141</v>
      </c>
      <c r="P112">
        <v>8</v>
      </c>
      <c r="Q112">
        <v>147.63915421011271</v>
      </c>
      <c r="U112" s="290">
        <v>41412</v>
      </c>
      <c r="V112">
        <v>2030</v>
      </c>
      <c r="W112" t="s">
        <v>116</v>
      </c>
      <c r="X112">
        <v>175</v>
      </c>
      <c r="Y112">
        <v>0</v>
      </c>
      <c r="AB112" t="s">
        <v>315</v>
      </c>
      <c r="AC112">
        <v>107</v>
      </c>
      <c r="AD112">
        <v>0</v>
      </c>
      <c r="AI112">
        <v>0</v>
      </c>
    </row>
    <row r="113" spans="1:35" x14ac:dyDescent="0.45">
      <c r="A113" s="290">
        <v>41413</v>
      </c>
      <c r="B113">
        <v>2060</v>
      </c>
      <c r="C113" t="s">
        <v>316</v>
      </c>
      <c r="D113">
        <v>166</v>
      </c>
      <c r="F113">
        <v>3</v>
      </c>
      <c r="G113">
        <v>5.5463999999999999E-2</v>
      </c>
      <c r="H113">
        <v>54.089138900908701</v>
      </c>
      <c r="I113" t="s">
        <v>147</v>
      </c>
      <c r="J113">
        <v>180</v>
      </c>
      <c r="L113">
        <v>7</v>
      </c>
      <c r="M113">
        <v>4.9422222222222222E-2</v>
      </c>
      <c r="N113">
        <v>141.63669064748203</v>
      </c>
      <c r="O113">
        <v>173</v>
      </c>
      <c r="P113">
        <v>10</v>
      </c>
      <c r="Q113">
        <v>195.72582954839072</v>
      </c>
      <c r="U113" s="290">
        <v>41413</v>
      </c>
      <c r="V113">
        <v>2060</v>
      </c>
      <c r="W113" t="s">
        <v>316</v>
      </c>
      <c r="X113">
        <v>166</v>
      </c>
      <c r="Y113">
        <v>1</v>
      </c>
      <c r="AB113" t="s">
        <v>147</v>
      </c>
      <c r="AC113">
        <v>180</v>
      </c>
      <c r="AD113">
        <v>0</v>
      </c>
      <c r="AI113">
        <v>1</v>
      </c>
    </row>
    <row r="114" spans="1:35" x14ac:dyDescent="0.45">
      <c r="A114" s="290">
        <v>41414</v>
      </c>
      <c r="B114">
        <v>1880</v>
      </c>
      <c r="C114" t="s">
        <v>148</v>
      </c>
      <c r="D114">
        <v>187</v>
      </c>
      <c r="F114">
        <v>1</v>
      </c>
      <c r="G114">
        <v>5.5463999999999999E-2</v>
      </c>
      <c r="H114">
        <v>18.029712966969566</v>
      </c>
      <c r="I114" t="s">
        <v>162</v>
      </c>
      <c r="J114">
        <v>187</v>
      </c>
      <c r="L114">
        <v>3</v>
      </c>
      <c r="M114">
        <v>4.9170588235294119E-2</v>
      </c>
      <c r="N114">
        <v>61.01208278502213</v>
      </c>
      <c r="O114">
        <v>187</v>
      </c>
      <c r="P114">
        <v>4</v>
      </c>
      <c r="Q114">
        <v>79.0417957519917</v>
      </c>
      <c r="U114" s="290">
        <v>41414</v>
      </c>
      <c r="V114">
        <v>1880</v>
      </c>
      <c r="W114" t="s">
        <v>148</v>
      </c>
      <c r="X114">
        <v>187</v>
      </c>
      <c r="Y114">
        <v>0</v>
      </c>
      <c r="AB114" t="s">
        <v>162</v>
      </c>
      <c r="AC114">
        <v>187</v>
      </c>
      <c r="AD114">
        <v>0</v>
      </c>
      <c r="AI114">
        <v>0</v>
      </c>
    </row>
    <row r="115" spans="1:35" x14ac:dyDescent="0.45">
      <c r="A115" s="290">
        <v>41415</v>
      </c>
      <c r="B115">
        <v>1920</v>
      </c>
      <c r="C115" t="s">
        <v>132</v>
      </c>
      <c r="D115">
        <v>188</v>
      </c>
      <c r="F115">
        <v>0</v>
      </c>
      <c r="G115">
        <v>5.5463999999999999E-2</v>
      </c>
      <c r="H115">
        <v>0</v>
      </c>
      <c r="I115" t="s">
        <v>203</v>
      </c>
      <c r="J115">
        <v>143</v>
      </c>
      <c r="L115">
        <v>8</v>
      </c>
      <c r="M115">
        <v>5.1161538461538467E-2</v>
      </c>
      <c r="N115">
        <v>156.36746353931738</v>
      </c>
      <c r="O115">
        <v>165.5</v>
      </c>
      <c r="P115">
        <v>8</v>
      </c>
      <c r="Q115">
        <v>156.36746353931738</v>
      </c>
      <c r="U115" s="290">
        <v>41415</v>
      </c>
      <c r="V115">
        <v>1920</v>
      </c>
      <c r="W115" t="s">
        <v>132</v>
      </c>
      <c r="X115">
        <v>188</v>
      </c>
      <c r="Y115">
        <v>0</v>
      </c>
      <c r="AB115" t="s">
        <v>203</v>
      </c>
      <c r="AC115">
        <v>143</v>
      </c>
      <c r="AD115">
        <v>0</v>
      </c>
      <c r="AI115">
        <v>0</v>
      </c>
    </row>
    <row r="116" spans="1:35" x14ac:dyDescent="0.45">
      <c r="A116" s="290">
        <v>41416</v>
      </c>
      <c r="B116">
        <v>2340</v>
      </c>
      <c r="C116" t="s">
        <v>216</v>
      </c>
      <c r="D116">
        <v>77</v>
      </c>
      <c r="F116">
        <v>16</v>
      </c>
      <c r="G116">
        <v>5.5463999999999999E-2</v>
      </c>
      <c r="H116">
        <v>288.47540747151305</v>
      </c>
      <c r="I116" t="s">
        <v>145</v>
      </c>
      <c r="J116">
        <v>103</v>
      </c>
      <c r="L116">
        <v>21</v>
      </c>
      <c r="M116">
        <v>5.444757281553398E-2</v>
      </c>
      <c r="N116">
        <v>385.6921238922273</v>
      </c>
      <c r="O116">
        <v>90</v>
      </c>
      <c r="P116">
        <v>37</v>
      </c>
      <c r="Q116">
        <v>674.16753136374041</v>
      </c>
      <c r="U116" s="290">
        <v>41416</v>
      </c>
      <c r="V116">
        <v>2340</v>
      </c>
      <c r="W116" t="s">
        <v>216</v>
      </c>
      <c r="X116">
        <v>77</v>
      </c>
      <c r="Y116">
        <v>0</v>
      </c>
      <c r="AB116" t="s">
        <v>145</v>
      </c>
      <c r="AC116">
        <v>103</v>
      </c>
      <c r="AD116">
        <v>0</v>
      </c>
      <c r="AI116">
        <v>0</v>
      </c>
    </row>
    <row r="117" spans="1:35" x14ac:dyDescent="0.45">
      <c r="A117" s="290">
        <v>41417</v>
      </c>
      <c r="B117">
        <v>2360</v>
      </c>
      <c r="C117" t="s">
        <v>161</v>
      </c>
      <c r="D117">
        <v>128</v>
      </c>
      <c r="F117">
        <v>6</v>
      </c>
      <c r="G117">
        <v>5.5463999999999999E-2</v>
      </c>
      <c r="H117">
        <v>108.1782778018174</v>
      </c>
      <c r="I117" t="s">
        <v>162</v>
      </c>
      <c r="J117">
        <v>124</v>
      </c>
      <c r="L117">
        <v>4</v>
      </c>
      <c r="M117">
        <v>5.2458064516129034E-2</v>
      </c>
      <c r="N117">
        <v>76.251383593653912</v>
      </c>
      <c r="O117">
        <v>126</v>
      </c>
      <c r="P117">
        <v>10</v>
      </c>
      <c r="Q117">
        <v>184.42966139547133</v>
      </c>
      <c r="U117" s="290">
        <v>41417</v>
      </c>
      <c r="V117">
        <v>2360</v>
      </c>
      <c r="W117" t="s">
        <v>161</v>
      </c>
      <c r="X117">
        <v>128</v>
      </c>
      <c r="Y117">
        <v>0</v>
      </c>
      <c r="AB117" t="s">
        <v>162</v>
      </c>
      <c r="AC117">
        <v>124</v>
      </c>
      <c r="AD117">
        <v>1</v>
      </c>
      <c r="AI117">
        <v>1</v>
      </c>
    </row>
    <row r="118" spans="1:35" x14ac:dyDescent="0.45">
      <c r="A118" s="290">
        <v>41418</v>
      </c>
      <c r="B118">
        <v>2200</v>
      </c>
      <c r="C118" t="s">
        <v>125</v>
      </c>
      <c r="D118">
        <v>136</v>
      </c>
      <c r="F118">
        <v>2</v>
      </c>
      <c r="G118">
        <v>5.5463999999999999E-2</v>
      </c>
      <c r="H118">
        <v>36.059425933939131</v>
      </c>
      <c r="I118" t="s">
        <v>128</v>
      </c>
      <c r="J118">
        <v>135</v>
      </c>
      <c r="L118">
        <v>4</v>
      </c>
      <c r="M118">
        <v>5.1662962962962966E-2</v>
      </c>
      <c r="N118">
        <v>77.424905011111903</v>
      </c>
      <c r="O118">
        <v>135.5</v>
      </c>
      <c r="P118">
        <v>6</v>
      </c>
      <c r="Q118">
        <v>113.48433094505103</v>
      </c>
      <c r="U118" s="290">
        <v>41418</v>
      </c>
      <c r="V118">
        <v>2200</v>
      </c>
      <c r="W118" t="s">
        <v>125</v>
      </c>
      <c r="X118">
        <v>136</v>
      </c>
      <c r="Y118">
        <v>0</v>
      </c>
      <c r="AB118" t="s">
        <v>128</v>
      </c>
      <c r="AC118">
        <v>135</v>
      </c>
      <c r="AD118">
        <v>0</v>
      </c>
      <c r="AI118">
        <v>0</v>
      </c>
    </row>
    <row r="119" spans="1:35" x14ac:dyDescent="0.45">
      <c r="A119" s="290">
        <v>41419</v>
      </c>
      <c r="B119">
        <v>2160</v>
      </c>
      <c r="C119" t="s">
        <v>317</v>
      </c>
      <c r="D119">
        <v>163</v>
      </c>
      <c r="F119">
        <v>2</v>
      </c>
      <c r="G119">
        <v>5.5463999999999999E-2</v>
      </c>
      <c r="H119">
        <v>36.059425933939131</v>
      </c>
      <c r="I119" t="s">
        <v>190</v>
      </c>
      <c r="J119">
        <v>170</v>
      </c>
      <c r="L119">
        <v>0</v>
      </c>
      <c r="M119">
        <v>4.9817647058823529E-2</v>
      </c>
      <c r="N119">
        <v>0</v>
      </c>
      <c r="O119">
        <v>166.5</v>
      </c>
      <c r="P119">
        <v>2</v>
      </c>
      <c r="Q119">
        <v>36.059425933939131</v>
      </c>
      <c r="U119" s="290">
        <v>41419</v>
      </c>
      <c r="V119">
        <v>2160</v>
      </c>
      <c r="W119" t="s">
        <v>317</v>
      </c>
      <c r="X119">
        <v>163</v>
      </c>
      <c r="Y119">
        <v>0</v>
      </c>
      <c r="AB119" t="s">
        <v>190</v>
      </c>
      <c r="AC119">
        <v>170</v>
      </c>
      <c r="AD119">
        <v>193</v>
      </c>
      <c r="AI119">
        <v>193</v>
      </c>
    </row>
    <row r="120" spans="1:35" x14ac:dyDescent="0.45">
      <c r="A120" s="290">
        <v>41420</v>
      </c>
      <c r="B120">
        <v>1950</v>
      </c>
      <c r="C120" t="s">
        <v>318</v>
      </c>
      <c r="D120">
        <v>181</v>
      </c>
      <c r="F120">
        <v>1</v>
      </c>
      <c r="G120">
        <v>5.5463999999999999E-2</v>
      </c>
      <c r="H120">
        <v>18.029712966969566</v>
      </c>
      <c r="I120" t="s">
        <v>149</v>
      </c>
      <c r="J120">
        <v>122</v>
      </c>
      <c r="L120">
        <v>3</v>
      </c>
      <c r="M120">
        <v>5.2618032786885247E-2</v>
      </c>
      <c r="N120">
        <v>57.014674268623239</v>
      </c>
      <c r="O120">
        <v>151.5</v>
      </c>
      <c r="P120">
        <v>4</v>
      </c>
      <c r="Q120">
        <v>75.044387235592808</v>
      </c>
      <c r="U120" s="290">
        <v>41420</v>
      </c>
      <c r="V120">
        <v>1950</v>
      </c>
      <c r="W120" t="s">
        <v>318</v>
      </c>
      <c r="X120">
        <v>181</v>
      </c>
      <c r="Y120">
        <v>8</v>
      </c>
      <c r="AB120" t="s">
        <v>149</v>
      </c>
      <c r="AC120">
        <v>122</v>
      </c>
      <c r="AD120">
        <v>438</v>
      </c>
      <c r="AI120">
        <v>446</v>
      </c>
    </row>
    <row r="121" spans="1:35" x14ac:dyDescent="0.45">
      <c r="A121" s="290">
        <v>41421</v>
      </c>
      <c r="B121">
        <v>2190</v>
      </c>
      <c r="C121" t="s">
        <v>180</v>
      </c>
      <c r="D121">
        <v>127</v>
      </c>
      <c r="F121">
        <v>2</v>
      </c>
      <c r="G121">
        <v>5.5463999999999999E-2</v>
      </c>
      <c r="H121">
        <v>36.059425933939131</v>
      </c>
      <c r="I121" t="s">
        <v>40</v>
      </c>
      <c r="J121">
        <v>65</v>
      </c>
      <c r="L121">
        <v>3</v>
      </c>
      <c r="M121">
        <v>6.1315384615384619E-2</v>
      </c>
      <c r="N121">
        <v>48.927361686112157</v>
      </c>
      <c r="O121">
        <v>96</v>
      </c>
      <c r="P121">
        <v>5</v>
      </c>
      <c r="Q121">
        <v>84.986787620051288</v>
      </c>
      <c r="U121" s="290">
        <v>41421</v>
      </c>
      <c r="V121">
        <v>2190</v>
      </c>
      <c r="W121" t="s">
        <v>180</v>
      </c>
      <c r="X121">
        <v>127</v>
      </c>
      <c r="Y121">
        <v>265</v>
      </c>
      <c r="AB121" t="s">
        <v>40</v>
      </c>
      <c r="AC121">
        <v>65</v>
      </c>
      <c r="AD121">
        <v>339</v>
      </c>
      <c r="AI121">
        <v>604</v>
      </c>
    </row>
    <row r="122" spans="1:35" x14ac:dyDescent="0.45">
      <c r="A122" s="290">
        <v>41422</v>
      </c>
      <c r="B122">
        <v>2660</v>
      </c>
      <c r="C122" t="s">
        <v>161</v>
      </c>
      <c r="D122">
        <v>80</v>
      </c>
      <c r="F122">
        <v>4</v>
      </c>
      <c r="G122">
        <v>5.5463999999999999E-2</v>
      </c>
      <c r="H122">
        <v>72.118851867878263</v>
      </c>
      <c r="I122" t="s">
        <v>203</v>
      </c>
      <c r="J122">
        <v>127</v>
      </c>
      <c r="L122">
        <v>7</v>
      </c>
      <c r="M122">
        <v>5.2227559055118111E-2</v>
      </c>
      <c r="N122">
        <v>134.02885615643234</v>
      </c>
      <c r="O122">
        <v>103.5</v>
      </c>
      <c r="P122">
        <v>11</v>
      </c>
      <c r="Q122">
        <v>206.14770802431059</v>
      </c>
      <c r="U122" s="290">
        <v>41422</v>
      </c>
      <c r="V122">
        <v>2660</v>
      </c>
      <c r="W122" t="s">
        <v>161</v>
      </c>
      <c r="X122">
        <v>80</v>
      </c>
      <c r="Y122">
        <v>397</v>
      </c>
      <c r="AB122" t="s">
        <v>203</v>
      </c>
      <c r="AC122">
        <v>127</v>
      </c>
      <c r="AD122">
        <v>240</v>
      </c>
      <c r="AI122">
        <v>637</v>
      </c>
    </row>
    <row r="123" spans="1:35" x14ac:dyDescent="0.45">
      <c r="A123" s="290">
        <v>41423</v>
      </c>
      <c r="B123">
        <v>2700</v>
      </c>
      <c r="C123" t="s">
        <v>159</v>
      </c>
      <c r="D123">
        <v>115</v>
      </c>
      <c r="F123">
        <v>2</v>
      </c>
      <c r="G123">
        <v>5.5463999999999999E-2</v>
      </c>
      <c r="H123">
        <v>36.059425933939131</v>
      </c>
      <c r="I123" t="s">
        <v>172</v>
      </c>
      <c r="J123">
        <v>160.5</v>
      </c>
      <c r="L123">
        <v>35</v>
      </c>
      <c r="M123">
        <v>5.0238940809968852E-2</v>
      </c>
      <c r="N123">
        <v>696.67073858879985</v>
      </c>
      <c r="O123">
        <v>137.75</v>
      </c>
      <c r="P123">
        <v>37</v>
      </c>
      <c r="Q123">
        <v>732.73016452273896</v>
      </c>
      <c r="U123" s="290">
        <v>41423</v>
      </c>
      <c r="V123">
        <v>2700</v>
      </c>
      <c r="W123" t="s">
        <v>159</v>
      </c>
      <c r="X123">
        <v>115</v>
      </c>
      <c r="Y123">
        <v>272</v>
      </c>
      <c r="AB123" t="s">
        <v>172</v>
      </c>
      <c r="AC123">
        <v>160.5</v>
      </c>
      <c r="AD123">
        <v>107</v>
      </c>
      <c r="AI123">
        <v>379</v>
      </c>
    </row>
    <row r="124" spans="1:35" x14ac:dyDescent="0.45">
      <c r="A124" s="290">
        <v>41424</v>
      </c>
      <c r="B124">
        <v>3570</v>
      </c>
      <c r="C124" t="s">
        <v>40</v>
      </c>
      <c r="D124">
        <v>161</v>
      </c>
      <c r="F124">
        <v>1</v>
      </c>
      <c r="G124">
        <v>5.5463999999999999E-2</v>
      </c>
      <c r="H124">
        <v>18.029712966969566</v>
      </c>
      <c r="I124" t="s">
        <v>40</v>
      </c>
      <c r="J124">
        <v>161</v>
      </c>
      <c r="L124">
        <v>18</v>
      </c>
      <c r="M124">
        <v>5.0215527950310562E-2</v>
      </c>
      <c r="N124">
        <v>358.45485917844815</v>
      </c>
      <c r="O124">
        <v>160.5</v>
      </c>
      <c r="P124">
        <v>19</v>
      </c>
      <c r="Q124">
        <v>376.4845721454177</v>
      </c>
      <c r="U124" s="290">
        <v>41424</v>
      </c>
      <c r="V124">
        <v>3570</v>
      </c>
      <c r="W124" t="s">
        <v>40</v>
      </c>
      <c r="X124">
        <v>161</v>
      </c>
      <c r="Y124">
        <v>142</v>
      </c>
      <c r="AB124" t="s">
        <v>40</v>
      </c>
      <c r="AC124">
        <v>161</v>
      </c>
      <c r="AD124">
        <v>101.5</v>
      </c>
      <c r="AI124">
        <v>243.5</v>
      </c>
    </row>
    <row r="125" spans="1:35" x14ac:dyDescent="0.45">
      <c r="A125" s="290">
        <v>41425</v>
      </c>
      <c r="B125">
        <v>3070</v>
      </c>
      <c r="C125" t="s">
        <v>40</v>
      </c>
      <c r="D125">
        <v>161</v>
      </c>
      <c r="F125">
        <v>1</v>
      </c>
      <c r="G125">
        <v>5.5463999999999999E-2</v>
      </c>
      <c r="H125">
        <v>18.029712966969566</v>
      </c>
      <c r="I125" t="s">
        <v>40</v>
      </c>
      <c r="J125">
        <v>161</v>
      </c>
      <c r="L125">
        <v>18</v>
      </c>
      <c r="M125">
        <v>5.0215527950310562E-2</v>
      </c>
      <c r="N125">
        <v>358.45485917844815</v>
      </c>
      <c r="O125">
        <v>160.5</v>
      </c>
      <c r="P125">
        <v>19</v>
      </c>
      <c r="Q125">
        <v>376.4845721454177</v>
      </c>
      <c r="U125" s="290">
        <v>41425</v>
      </c>
      <c r="V125">
        <v>3070</v>
      </c>
      <c r="W125" t="s">
        <v>40</v>
      </c>
      <c r="X125">
        <v>161</v>
      </c>
      <c r="Y125">
        <v>142</v>
      </c>
      <c r="AB125" t="s">
        <v>40</v>
      </c>
      <c r="AC125">
        <v>161</v>
      </c>
      <c r="AD125">
        <v>101.5</v>
      </c>
      <c r="AI125">
        <v>243.5</v>
      </c>
    </row>
    <row r="126" spans="1:35" x14ac:dyDescent="0.45">
      <c r="A126" s="290">
        <v>41426</v>
      </c>
      <c r="B126">
        <v>2540</v>
      </c>
      <c r="C126" t="s">
        <v>40</v>
      </c>
      <c r="D126">
        <v>161</v>
      </c>
      <c r="F126">
        <v>1</v>
      </c>
      <c r="G126">
        <v>5.5463999999999999E-2</v>
      </c>
      <c r="H126">
        <v>18.029712966969566</v>
      </c>
      <c r="I126" t="s">
        <v>40</v>
      </c>
      <c r="J126">
        <v>161</v>
      </c>
      <c r="L126">
        <v>18</v>
      </c>
      <c r="M126">
        <v>5.0215527950310562E-2</v>
      </c>
      <c r="N126">
        <v>358.45485917844815</v>
      </c>
      <c r="O126">
        <v>160.5</v>
      </c>
      <c r="P126">
        <v>19</v>
      </c>
      <c r="Q126">
        <v>376.4845721454177</v>
      </c>
      <c r="U126" s="290">
        <v>41426</v>
      </c>
      <c r="V126">
        <v>2540</v>
      </c>
      <c r="W126" t="s">
        <v>40</v>
      </c>
      <c r="X126">
        <v>161</v>
      </c>
      <c r="Y126">
        <v>142</v>
      </c>
      <c r="AB126" t="s">
        <v>40</v>
      </c>
      <c r="AC126">
        <v>161</v>
      </c>
      <c r="AD126">
        <v>101.5</v>
      </c>
      <c r="AI126">
        <v>243.5</v>
      </c>
    </row>
    <row r="127" spans="1:35" x14ac:dyDescent="0.45">
      <c r="A127" s="290">
        <v>41427</v>
      </c>
      <c r="B127">
        <v>2300</v>
      </c>
      <c r="C127" t="s">
        <v>40</v>
      </c>
      <c r="D127">
        <v>161</v>
      </c>
      <c r="F127">
        <v>1</v>
      </c>
      <c r="G127">
        <v>5.5463999999999999E-2</v>
      </c>
      <c r="H127">
        <v>18.029712966969566</v>
      </c>
      <c r="I127" t="s">
        <v>40</v>
      </c>
      <c r="J127">
        <v>206</v>
      </c>
      <c r="L127">
        <v>18</v>
      </c>
      <c r="M127">
        <v>4.8573786407766995E-2</v>
      </c>
      <c r="N127">
        <v>370.57024644720269</v>
      </c>
      <c r="O127">
        <v>183.5</v>
      </c>
      <c r="P127">
        <v>19</v>
      </c>
      <c r="Q127">
        <v>388.59995941417225</v>
      </c>
      <c r="U127" s="290">
        <v>41427</v>
      </c>
      <c r="V127">
        <v>2300</v>
      </c>
      <c r="W127" t="s">
        <v>40</v>
      </c>
      <c r="X127">
        <v>161</v>
      </c>
      <c r="Y127">
        <v>142</v>
      </c>
      <c r="AB127" t="s">
        <v>40</v>
      </c>
      <c r="AC127">
        <v>206</v>
      </c>
      <c r="AD127">
        <v>101.5</v>
      </c>
      <c r="AI127">
        <v>243.5</v>
      </c>
    </row>
    <row r="128" spans="1:35" x14ac:dyDescent="0.45">
      <c r="A128" s="290">
        <v>41428</v>
      </c>
      <c r="B128">
        <v>2120</v>
      </c>
      <c r="C128" t="s">
        <v>196</v>
      </c>
      <c r="D128">
        <v>201</v>
      </c>
      <c r="F128">
        <v>0</v>
      </c>
      <c r="G128">
        <v>5.5463999999999999E-2</v>
      </c>
      <c r="H128">
        <v>0</v>
      </c>
      <c r="I128" t="s">
        <v>224</v>
      </c>
      <c r="J128">
        <v>214</v>
      </c>
      <c r="L128">
        <v>2</v>
      </c>
      <c r="M128">
        <v>4.8354205607476636E-2</v>
      </c>
      <c r="N128">
        <v>41.361448810375151</v>
      </c>
      <c r="O128">
        <v>207.5</v>
      </c>
      <c r="P128">
        <v>2</v>
      </c>
      <c r="Q128">
        <v>41.361448810375151</v>
      </c>
      <c r="U128" s="290">
        <v>41428</v>
      </c>
      <c r="V128">
        <v>2120</v>
      </c>
      <c r="W128" t="s">
        <v>196</v>
      </c>
      <c r="X128">
        <v>201</v>
      </c>
      <c r="Y128">
        <v>12</v>
      </c>
      <c r="AB128" t="s">
        <v>224</v>
      </c>
      <c r="AC128">
        <v>214</v>
      </c>
      <c r="AD128">
        <v>96</v>
      </c>
      <c r="AI128">
        <v>108</v>
      </c>
    </row>
    <row r="129" spans="1:35" x14ac:dyDescent="0.45">
      <c r="A129" s="290">
        <v>41429</v>
      </c>
      <c r="B129">
        <v>2000</v>
      </c>
      <c r="C129" t="s">
        <v>98</v>
      </c>
      <c r="D129">
        <v>215</v>
      </c>
      <c r="F129">
        <v>0</v>
      </c>
      <c r="G129">
        <v>5.5463999999999999E-2</v>
      </c>
      <c r="H129">
        <v>0</v>
      </c>
      <c r="I129" t="s">
        <v>274</v>
      </c>
      <c r="J129">
        <v>194</v>
      </c>
      <c r="L129">
        <v>0</v>
      </c>
      <c r="M129">
        <v>4.893711340206186E-2</v>
      </c>
      <c r="N129">
        <v>0</v>
      </c>
      <c r="O129">
        <v>204.5</v>
      </c>
      <c r="P129">
        <v>0</v>
      </c>
      <c r="Q129">
        <v>0</v>
      </c>
      <c r="U129" s="290">
        <v>41429</v>
      </c>
      <c r="V129">
        <v>2000</v>
      </c>
      <c r="W129" t="s">
        <v>98</v>
      </c>
      <c r="X129">
        <v>215</v>
      </c>
      <c r="Y129">
        <v>3</v>
      </c>
      <c r="AB129" t="s">
        <v>274</v>
      </c>
      <c r="AC129">
        <v>194</v>
      </c>
      <c r="AD129">
        <v>107</v>
      </c>
      <c r="AI129">
        <v>110</v>
      </c>
    </row>
    <row r="130" spans="1:35" x14ac:dyDescent="0.45">
      <c r="A130" s="290">
        <v>41430</v>
      </c>
      <c r="B130">
        <v>2100</v>
      </c>
      <c r="C130" t="s">
        <v>112</v>
      </c>
      <c r="D130">
        <v>100</v>
      </c>
      <c r="F130">
        <v>0</v>
      </c>
      <c r="G130">
        <v>5.5463999999999999E-2</v>
      </c>
      <c r="H130">
        <v>0</v>
      </c>
      <c r="I130" t="s">
        <v>319</v>
      </c>
      <c r="J130">
        <v>100</v>
      </c>
      <c r="L130">
        <v>6</v>
      </c>
      <c r="M130">
        <v>5.4800000000000001E-2</v>
      </c>
      <c r="N130">
        <v>109.48905109489051</v>
      </c>
      <c r="O130">
        <v>100</v>
      </c>
      <c r="P130">
        <v>6</v>
      </c>
      <c r="Q130">
        <v>109.48905109489051</v>
      </c>
      <c r="U130" s="290">
        <v>41430</v>
      </c>
      <c r="V130">
        <v>2100</v>
      </c>
      <c r="W130" t="s">
        <v>112</v>
      </c>
      <c r="X130">
        <v>100</v>
      </c>
      <c r="Y130">
        <v>8</v>
      </c>
      <c r="AB130" t="s">
        <v>319</v>
      </c>
      <c r="AC130">
        <v>100</v>
      </c>
      <c r="AD130">
        <v>115</v>
      </c>
      <c r="AI130">
        <v>123</v>
      </c>
    </row>
    <row r="131" spans="1:35" x14ac:dyDescent="0.45">
      <c r="A131" s="290">
        <v>41431</v>
      </c>
      <c r="B131">
        <v>2260</v>
      </c>
      <c r="C131" t="s">
        <v>278</v>
      </c>
      <c r="D131">
        <v>98</v>
      </c>
      <c r="F131">
        <v>0</v>
      </c>
      <c r="G131">
        <v>5.5463999999999999E-2</v>
      </c>
      <c r="H131">
        <v>0</v>
      </c>
      <c r="I131" t="s">
        <v>320</v>
      </c>
      <c r="J131">
        <v>89</v>
      </c>
      <c r="L131">
        <v>4</v>
      </c>
      <c r="M131">
        <v>5.6295505617977526E-2</v>
      </c>
      <c r="N131">
        <v>71.053629523182252</v>
      </c>
      <c r="O131">
        <v>93.5</v>
      </c>
      <c r="P131">
        <v>4</v>
      </c>
      <c r="Q131">
        <v>71.053629523182252</v>
      </c>
      <c r="U131" s="290">
        <v>41431</v>
      </c>
      <c r="V131">
        <v>2260</v>
      </c>
      <c r="W131" t="s">
        <v>278</v>
      </c>
      <c r="X131">
        <v>98</v>
      </c>
      <c r="Y131">
        <v>27</v>
      </c>
      <c r="AB131" t="s">
        <v>320</v>
      </c>
      <c r="AC131">
        <v>89</v>
      </c>
      <c r="AD131">
        <v>69</v>
      </c>
      <c r="AI131">
        <v>96</v>
      </c>
    </row>
    <row r="132" spans="1:35" x14ac:dyDescent="0.45">
      <c r="A132" s="290">
        <v>41432</v>
      </c>
      <c r="B132">
        <v>2230</v>
      </c>
      <c r="C132" t="s">
        <v>156</v>
      </c>
      <c r="D132">
        <v>99</v>
      </c>
      <c r="F132">
        <v>1</v>
      </c>
      <c r="G132">
        <v>5.5463999999999999E-2</v>
      </c>
      <c r="H132">
        <v>18.029712966969566</v>
      </c>
      <c r="I132" t="s">
        <v>321</v>
      </c>
      <c r="J132">
        <v>66</v>
      </c>
      <c r="L132">
        <v>10</v>
      </c>
      <c r="M132">
        <v>6.1033333333333335E-2</v>
      </c>
      <c r="N132">
        <v>163.84489350081921</v>
      </c>
      <c r="O132">
        <v>82.5</v>
      </c>
      <c r="P132">
        <v>11</v>
      </c>
      <c r="Q132">
        <v>181.87460646778877</v>
      </c>
      <c r="U132" s="290">
        <v>41432</v>
      </c>
      <c r="V132">
        <v>2230</v>
      </c>
      <c r="W132" t="s">
        <v>156</v>
      </c>
      <c r="X132">
        <v>99</v>
      </c>
      <c r="Y132">
        <v>61</v>
      </c>
      <c r="AB132" t="s">
        <v>321</v>
      </c>
      <c r="AC132">
        <v>66</v>
      </c>
      <c r="AD132">
        <v>68</v>
      </c>
      <c r="AI132">
        <v>129</v>
      </c>
    </row>
    <row r="133" spans="1:35" x14ac:dyDescent="0.45">
      <c r="A133" s="290">
        <v>41433</v>
      </c>
      <c r="B133">
        <v>2240</v>
      </c>
      <c r="C133" t="s">
        <v>322</v>
      </c>
      <c r="D133">
        <v>62</v>
      </c>
      <c r="F133">
        <v>9</v>
      </c>
      <c r="G133">
        <v>5.5463999999999999E-2</v>
      </c>
      <c r="H133">
        <v>162.26741670272608</v>
      </c>
      <c r="I133" t="s">
        <v>137</v>
      </c>
      <c r="J133">
        <v>38</v>
      </c>
      <c r="L133">
        <v>13</v>
      </c>
      <c r="M133">
        <v>7.4542105263157896E-2</v>
      </c>
      <c r="N133">
        <v>174.39807950293016</v>
      </c>
      <c r="O133">
        <v>50</v>
      </c>
      <c r="P133">
        <v>22</v>
      </c>
      <c r="Q133">
        <v>336.66549620565627</v>
      </c>
      <c r="U133" s="290">
        <v>41433</v>
      </c>
      <c r="V133">
        <v>2240</v>
      </c>
      <c r="W133" t="s">
        <v>322</v>
      </c>
      <c r="X133">
        <v>62</v>
      </c>
      <c r="Y133">
        <v>36</v>
      </c>
      <c r="AB133" t="s">
        <v>137</v>
      </c>
      <c r="AC133">
        <v>38</v>
      </c>
      <c r="AD133">
        <v>154</v>
      </c>
      <c r="AI133">
        <v>190</v>
      </c>
    </row>
    <row r="134" spans="1:35" x14ac:dyDescent="0.45">
      <c r="A134" s="290">
        <v>41434</v>
      </c>
      <c r="B134">
        <v>2140</v>
      </c>
      <c r="C134" t="s">
        <v>161</v>
      </c>
      <c r="D134" t="s">
        <v>14</v>
      </c>
      <c r="F134">
        <v>23</v>
      </c>
      <c r="G134">
        <v>5.5463999999999999E-2</v>
      </c>
      <c r="H134">
        <v>414.68339824029999</v>
      </c>
      <c r="I134" t="s">
        <v>162</v>
      </c>
      <c r="J134">
        <v>37</v>
      </c>
      <c r="L134">
        <v>24</v>
      </c>
      <c r="M134">
        <v>7.5402702702702704E-2</v>
      </c>
      <c r="N134">
        <v>318.29097817126063</v>
      </c>
      <c r="O134">
        <v>37</v>
      </c>
      <c r="P134">
        <v>47</v>
      </c>
      <c r="Q134">
        <v>732.97437641156057</v>
      </c>
      <c r="U134" s="290">
        <v>41434</v>
      </c>
      <c r="V134">
        <v>2140</v>
      </c>
      <c r="W134" t="s">
        <v>161</v>
      </c>
      <c r="X134" t="s">
        <v>14</v>
      </c>
      <c r="Y134">
        <v>162</v>
      </c>
      <c r="AB134" t="s">
        <v>162</v>
      </c>
      <c r="AC134">
        <v>37</v>
      </c>
      <c r="AD134">
        <v>233</v>
      </c>
      <c r="AI134">
        <v>395</v>
      </c>
    </row>
    <row r="135" spans="1:35" x14ac:dyDescent="0.45">
      <c r="A135" s="290">
        <v>41435</v>
      </c>
      <c r="B135">
        <v>1970</v>
      </c>
      <c r="C135" t="s">
        <v>161</v>
      </c>
      <c r="D135">
        <v>33</v>
      </c>
      <c r="F135">
        <v>12</v>
      </c>
      <c r="G135">
        <v>5.5463999999999999E-2</v>
      </c>
      <c r="H135">
        <v>216.3565556036348</v>
      </c>
      <c r="I135" t="s">
        <v>149</v>
      </c>
      <c r="J135">
        <v>35</v>
      </c>
      <c r="L135">
        <v>14</v>
      </c>
      <c r="M135">
        <v>7.7271428571428574E-2</v>
      </c>
      <c r="N135">
        <v>181.1795156221113</v>
      </c>
      <c r="O135">
        <v>34</v>
      </c>
      <c r="P135">
        <v>26</v>
      </c>
      <c r="Q135">
        <v>397.53607122574613</v>
      </c>
      <c r="U135" s="290">
        <v>41435</v>
      </c>
      <c r="V135">
        <v>1970</v>
      </c>
      <c r="W135" t="s">
        <v>161</v>
      </c>
      <c r="X135">
        <v>33</v>
      </c>
      <c r="Y135">
        <v>12</v>
      </c>
      <c r="AB135" t="s">
        <v>149</v>
      </c>
      <c r="AC135">
        <v>35</v>
      </c>
      <c r="AD135">
        <v>49</v>
      </c>
      <c r="AI135">
        <v>61</v>
      </c>
    </row>
    <row r="136" spans="1:35" x14ac:dyDescent="0.45">
      <c r="A136" s="290">
        <v>41436</v>
      </c>
      <c r="B136">
        <v>1730</v>
      </c>
      <c r="C136" t="s">
        <v>180</v>
      </c>
      <c r="D136">
        <v>49</v>
      </c>
      <c r="F136">
        <v>3</v>
      </c>
      <c r="G136">
        <v>5.5463999999999999E-2</v>
      </c>
      <c r="H136">
        <v>54.089138900908701</v>
      </c>
      <c r="I136" t="s">
        <v>106</v>
      </c>
      <c r="J136">
        <v>50</v>
      </c>
      <c r="L136">
        <v>20</v>
      </c>
      <c r="M136">
        <v>6.6900000000000001E-2</v>
      </c>
      <c r="N136">
        <v>298.95366218236171</v>
      </c>
      <c r="O136">
        <v>49.5</v>
      </c>
      <c r="P136">
        <v>23</v>
      </c>
      <c r="Q136">
        <v>353.04280108327043</v>
      </c>
      <c r="U136" s="290">
        <v>41436</v>
      </c>
      <c r="V136">
        <v>1730</v>
      </c>
      <c r="W136" t="s">
        <v>180</v>
      </c>
      <c r="X136">
        <v>49</v>
      </c>
      <c r="Y136">
        <v>14</v>
      </c>
      <c r="AB136" t="s">
        <v>106</v>
      </c>
      <c r="AC136">
        <v>50</v>
      </c>
      <c r="AD136">
        <v>13</v>
      </c>
      <c r="AI136">
        <v>27</v>
      </c>
    </row>
    <row r="137" spans="1:35" x14ac:dyDescent="0.45">
      <c r="A137" s="290">
        <v>41437</v>
      </c>
      <c r="B137">
        <v>1610</v>
      </c>
      <c r="C137" t="s">
        <v>171</v>
      </c>
      <c r="D137">
        <v>57</v>
      </c>
      <c r="F137">
        <v>1</v>
      </c>
      <c r="G137">
        <v>5.5463999999999999E-2</v>
      </c>
      <c r="H137">
        <v>18.029712966969566</v>
      </c>
      <c r="I137" t="s">
        <v>162</v>
      </c>
      <c r="J137">
        <v>56</v>
      </c>
      <c r="L137">
        <v>3</v>
      </c>
      <c r="M137">
        <v>6.4307142857142854E-2</v>
      </c>
      <c r="N137">
        <v>46.651116294568482</v>
      </c>
      <c r="O137">
        <v>56.5</v>
      </c>
      <c r="P137">
        <v>4</v>
      </c>
      <c r="Q137">
        <v>64.680829261538051</v>
      </c>
      <c r="U137" s="290">
        <v>41437</v>
      </c>
      <c r="V137">
        <v>1610</v>
      </c>
      <c r="W137" t="s">
        <v>171</v>
      </c>
      <c r="X137">
        <v>57</v>
      </c>
      <c r="Y137">
        <v>1</v>
      </c>
      <c r="AB137" t="s">
        <v>162</v>
      </c>
      <c r="AC137">
        <v>56</v>
      </c>
      <c r="AD137">
        <v>14</v>
      </c>
      <c r="AI137">
        <v>15</v>
      </c>
    </row>
    <row r="138" spans="1:35" x14ac:dyDescent="0.45">
      <c r="A138" s="290">
        <v>41438</v>
      </c>
      <c r="B138">
        <v>1570</v>
      </c>
      <c r="C138" t="s">
        <v>245</v>
      </c>
      <c r="D138">
        <v>74</v>
      </c>
      <c r="F138">
        <v>4</v>
      </c>
      <c r="G138">
        <v>5.5463999999999999E-2</v>
      </c>
      <c r="H138">
        <v>72.118851867878263</v>
      </c>
      <c r="I138" t="s">
        <v>207</v>
      </c>
      <c r="J138">
        <v>74</v>
      </c>
      <c r="L138">
        <v>6</v>
      </c>
      <c r="M138">
        <v>5.9051351351351353E-2</v>
      </c>
      <c r="N138">
        <v>101.60648084580529</v>
      </c>
      <c r="O138">
        <v>74</v>
      </c>
      <c r="P138">
        <v>10</v>
      </c>
      <c r="Q138">
        <v>173.72533271368354</v>
      </c>
      <c r="U138" s="290">
        <v>41438</v>
      </c>
      <c r="V138">
        <v>1570</v>
      </c>
      <c r="W138" t="s">
        <v>245</v>
      </c>
      <c r="X138">
        <v>74</v>
      </c>
      <c r="Y138">
        <v>4</v>
      </c>
      <c r="AB138" t="s">
        <v>207</v>
      </c>
      <c r="AC138">
        <v>74</v>
      </c>
      <c r="AD138">
        <v>5</v>
      </c>
      <c r="AI138">
        <v>9</v>
      </c>
    </row>
    <row r="139" spans="1:35" x14ac:dyDescent="0.45">
      <c r="A139" s="290">
        <v>41439</v>
      </c>
      <c r="B139">
        <v>1480</v>
      </c>
      <c r="C139" t="s">
        <v>323</v>
      </c>
      <c r="D139">
        <v>91</v>
      </c>
      <c r="F139">
        <v>4</v>
      </c>
      <c r="G139">
        <v>5.5463999999999999E-2</v>
      </c>
      <c r="H139">
        <v>72.118851867878263</v>
      </c>
      <c r="I139" t="s">
        <v>40</v>
      </c>
      <c r="J139">
        <v>82.5</v>
      </c>
      <c r="L139">
        <v>3</v>
      </c>
      <c r="M139">
        <v>5.736666666666667E-2</v>
      </c>
      <c r="N139">
        <v>52.295177222545028</v>
      </c>
      <c r="O139">
        <v>86.75</v>
      </c>
      <c r="P139">
        <v>7</v>
      </c>
      <c r="Q139">
        <v>124.4140290904233</v>
      </c>
      <c r="U139" s="290">
        <v>41439</v>
      </c>
      <c r="V139">
        <v>1480</v>
      </c>
      <c r="W139" t="s">
        <v>323</v>
      </c>
      <c r="X139">
        <v>91</v>
      </c>
      <c r="Y139">
        <v>8</v>
      </c>
      <c r="AB139" t="s">
        <v>40</v>
      </c>
      <c r="AC139">
        <v>82.5</v>
      </c>
      <c r="AD139">
        <v>4.5</v>
      </c>
      <c r="AI139">
        <v>12.5</v>
      </c>
    </row>
    <row r="140" spans="1:35" x14ac:dyDescent="0.45">
      <c r="A140" s="290">
        <v>41440</v>
      </c>
      <c r="B140">
        <v>1420</v>
      </c>
      <c r="C140" t="s">
        <v>40</v>
      </c>
      <c r="D140">
        <v>83</v>
      </c>
      <c r="F140">
        <v>4</v>
      </c>
      <c r="G140">
        <v>5.5463999999999999E-2</v>
      </c>
      <c r="H140">
        <v>72.118851867878263</v>
      </c>
      <c r="I140" t="s">
        <v>40</v>
      </c>
      <c r="J140">
        <v>83</v>
      </c>
      <c r="L140">
        <v>3</v>
      </c>
      <c r="M140">
        <v>5.7278313253012053E-2</v>
      </c>
      <c r="N140">
        <v>52.375844008329651</v>
      </c>
      <c r="O140">
        <v>61</v>
      </c>
      <c r="P140">
        <v>7</v>
      </c>
      <c r="Q140">
        <v>124.49469587620791</v>
      </c>
      <c r="U140" s="290">
        <v>41440</v>
      </c>
      <c r="V140">
        <v>1420</v>
      </c>
      <c r="W140" t="s">
        <v>40</v>
      </c>
      <c r="X140">
        <v>83</v>
      </c>
      <c r="Y140">
        <v>5</v>
      </c>
      <c r="AB140" t="s">
        <v>40</v>
      </c>
      <c r="AC140">
        <v>83</v>
      </c>
      <c r="AD140">
        <v>4.5</v>
      </c>
      <c r="AI140">
        <v>9.5</v>
      </c>
    </row>
    <row r="141" spans="1:35" x14ac:dyDescent="0.45">
      <c r="A141" s="290">
        <v>41441</v>
      </c>
      <c r="B141">
        <v>1510</v>
      </c>
      <c r="C141" t="s">
        <v>40</v>
      </c>
      <c r="D141">
        <v>74</v>
      </c>
      <c r="F141">
        <v>4</v>
      </c>
      <c r="G141">
        <v>5.5463999999999999E-2</v>
      </c>
      <c r="H141">
        <v>72.118851867878263</v>
      </c>
      <c r="I141" t="s">
        <v>154</v>
      </c>
      <c r="J141">
        <v>68</v>
      </c>
      <c r="L141">
        <v>1</v>
      </c>
      <c r="M141">
        <v>6.0494117647058823E-2</v>
      </c>
      <c r="N141">
        <v>16.530532866588874</v>
      </c>
      <c r="O141">
        <v>71</v>
      </c>
      <c r="P141">
        <v>5</v>
      </c>
      <c r="Q141">
        <v>88.649384734467134</v>
      </c>
      <c r="U141" s="290">
        <v>41441</v>
      </c>
      <c r="V141">
        <v>1510</v>
      </c>
      <c r="W141" t="s">
        <v>40</v>
      </c>
      <c r="X141">
        <v>74</v>
      </c>
      <c r="Y141">
        <v>5</v>
      </c>
      <c r="AB141" t="s">
        <v>154</v>
      </c>
      <c r="AC141">
        <v>68</v>
      </c>
      <c r="AD141">
        <v>4</v>
      </c>
      <c r="AI141">
        <v>9</v>
      </c>
    </row>
    <row r="142" spans="1:35" x14ac:dyDescent="0.45">
      <c r="A142" s="290">
        <v>41442</v>
      </c>
      <c r="B142">
        <v>1600</v>
      </c>
      <c r="C142" t="s">
        <v>110</v>
      </c>
      <c r="D142">
        <v>67</v>
      </c>
      <c r="F142">
        <v>5</v>
      </c>
      <c r="G142">
        <v>5.5463999999999999E-2</v>
      </c>
      <c r="H142">
        <v>90.148564834847832</v>
      </c>
      <c r="I142" t="s">
        <v>111</v>
      </c>
      <c r="J142">
        <v>52</v>
      </c>
      <c r="L142">
        <v>4</v>
      </c>
      <c r="M142">
        <v>6.596923076923078E-2</v>
      </c>
      <c r="N142">
        <v>60.634328358208947</v>
      </c>
      <c r="O142">
        <v>59.5</v>
      </c>
      <c r="P142">
        <v>9</v>
      </c>
      <c r="Q142">
        <v>150.78289319305679</v>
      </c>
      <c r="U142" s="290">
        <v>41442</v>
      </c>
      <c r="V142">
        <v>1600</v>
      </c>
      <c r="W142" t="s">
        <v>110</v>
      </c>
      <c r="X142">
        <v>67</v>
      </c>
      <c r="Y142">
        <v>2</v>
      </c>
      <c r="AB142" t="s">
        <v>111</v>
      </c>
      <c r="AC142">
        <v>52</v>
      </c>
      <c r="AD142">
        <v>13</v>
      </c>
      <c r="AI142">
        <v>15</v>
      </c>
    </row>
    <row r="143" spans="1:35" x14ac:dyDescent="0.45">
      <c r="A143" s="290">
        <v>41443</v>
      </c>
      <c r="B143">
        <v>1720</v>
      </c>
      <c r="C143" t="s">
        <v>324</v>
      </c>
      <c r="D143">
        <v>37</v>
      </c>
      <c r="F143">
        <v>13</v>
      </c>
      <c r="G143">
        <v>5.5463999999999999E-2</v>
      </c>
      <c r="H143">
        <v>234.38626857060436</v>
      </c>
      <c r="I143" t="s">
        <v>231</v>
      </c>
      <c r="J143">
        <v>30</v>
      </c>
      <c r="L143">
        <v>18</v>
      </c>
      <c r="M143">
        <v>8.3033333333333334E-2</v>
      </c>
      <c r="N143">
        <v>216.78040947410679</v>
      </c>
      <c r="O143">
        <v>33.5</v>
      </c>
      <c r="P143">
        <v>31</v>
      </c>
      <c r="Q143">
        <v>451.16667804471115</v>
      </c>
      <c r="U143" s="290">
        <v>41443</v>
      </c>
      <c r="V143">
        <v>1720</v>
      </c>
      <c r="W143" t="s">
        <v>324</v>
      </c>
      <c r="X143">
        <v>37</v>
      </c>
      <c r="Y143">
        <v>8</v>
      </c>
      <c r="AB143" t="s">
        <v>231</v>
      </c>
      <c r="AC143">
        <v>30</v>
      </c>
      <c r="AD143">
        <v>31</v>
      </c>
      <c r="AI143">
        <v>39</v>
      </c>
    </row>
    <row r="144" spans="1:35" x14ac:dyDescent="0.45">
      <c r="A144" s="290">
        <v>41444</v>
      </c>
      <c r="B144">
        <v>1700</v>
      </c>
      <c r="C144" t="s">
        <v>180</v>
      </c>
      <c r="D144">
        <v>36</v>
      </c>
      <c r="F144">
        <v>8</v>
      </c>
      <c r="G144">
        <v>5.5463999999999999E-2</v>
      </c>
      <c r="H144">
        <v>144.23770373575653</v>
      </c>
      <c r="I144" t="s">
        <v>111</v>
      </c>
      <c r="J144">
        <v>53</v>
      </c>
      <c r="L144">
        <v>9</v>
      </c>
      <c r="M144">
        <v>6.5530188679245288E-2</v>
      </c>
      <c r="N144">
        <v>137.34128012438455</v>
      </c>
      <c r="O144">
        <v>44.5</v>
      </c>
      <c r="P144">
        <v>17</v>
      </c>
      <c r="Q144">
        <v>281.57898386014108</v>
      </c>
      <c r="U144" s="290">
        <v>41444</v>
      </c>
      <c r="V144">
        <v>1700</v>
      </c>
      <c r="W144" t="s">
        <v>180</v>
      </c>
      <c r="X144">
        <v>36</v>
      </c>
      <c r="Y144">
        <v>10</v>
      </c>
      <c r="AB144" t="s">
        <v>111</v>
      </c>
      <c r="AC144">
        <v>53</v>
      </c>
      <c r="AD144">
        <v>9</v>
      </c>
      <c r="AI144">
        <v>19</v>
      </c>
    </row>
    <row r="145" spans="1:35" x14ac:dyDescent="0.45">
      <c r="A145" s="290">
        <v>41445</v>
      </c>
      <c r="B145">
        <v>1870</v>
      </c>
      <c r="C145" t="s">
        <v>132</v>
      </c>
      <c r="D145">
        <v>52</v>
      </c>
      <c r="F145">
        <v>13</v>
      </c>
      <c r="G145">
        <v>5.5463999999999999E-2</v>
      </c>
      <c r="H145">
        <v>234.38626857060436</v>
      </c>
      <c r="I145" t="s">
        <v>198</v>
      </c>
      <c r="J145">
        <v>19</v>
      </c>
      <c r="L145">
        <v>89</v>
      </c>
      <c r="M145">
        <v>0.10638421052631579</v>
      </c>
      <c r="N145">
        <v>836.59031316479491</v>
      </c>
      <c r="O145">
        <v>35.5</v>
      </c>
      <c r="P145">
        <v>102</v>
      </c>
      <c r="Q145">
        <v>1070.9765817353993</v>
      </c>
      <c r="U145" s="290">
        <v>41445</v>
      </c>
      <c r="V145">
        <v>1870</v>
      </c>
      <c r="W145" t="s">
        <v>132</v>
      </c>
      <c r="X145">
        <v>52</v>
      </c>
      <c r="Y145">
        <v>16</v>
      </c>
      <c r="AB145" t="s">
        <v>198</v>
      </c>
      <c r="AC145">
        <v>19</v>
      </c>
      <c r="AD145">
        <v>179</v>
      </c>
      <c r="AI145">
        <v>195</v>
      </c>
    </row>
    <row r="146" spans="1:35" x14ac:dyDescent="0.45">
      <c r="A146" s="290">
        <v>41446</v>
      </c>
      <c r="B146">
        <v>2750</v>
      </c>
      <c r="C146" t="s">
        <v>325</v>
      </c>
      <c r="D146">
        <v>34</v>
      </c>
      <c r="F146">
        <v>75</v>
      </c>
      <c r="G146">
        <v>5.5463999999999999E-2</v>
      </c>
      <c r="H146">
        <v>1352.2284725227175</v>
      </c>
      <c r="I146" t="s">
        <v>326</v>
      </c>
      <c r="J146">
        <v>68</v>
      </c>
      <c r="L146">
        <v>14</v>
      </c>
      <c r="M146">
        <v>6.0494117647058823E-2</v>
      </c>
      <c r="N146">
        <v>231.42746013224428</v>
      </c>
      <c r="O146">
        <v>51</v>
      </c>
      <c r="P146">
        <v>89</v>
      </c>
      <c r="Q146">
        <v>1583.6559326549618</v>
      </c>
      <c r="U146" s="290">
        <v>41446</v>
      </c>
      <c r="V146">
        <v>2750</v>
      </c>
      <c r="W146" t="s">
        <v>325</v>
      </c>
      <c r="X146">
        <v>34</v>
      </c>
      <c r="Y146">
        <v>30</v>
      </c>
      <c r="AB146" t="s">
        <v>326</v>
      </c>
      <c r="AC146">
        <v>68</v>
      </c>
      <c r="AD146">
        <v>2</v>
      </c>
      <c r="AI146">
        <v>32</v>
      </c>
    </row>
    <row r="147" spans="1:35" x14ac:dyDescent="0.45">
      <c r="A147" s="290">
        <v>41447</v>
      </c>
      <c r="B147">
        <v>2210</v>
      </c>
      <c r="C147" t="s">
        <v>167</v>
      </c>
      <c r="D147">
        <v>80</v>
      </c>
      <c r="F147">
        <v>6</v>
      </c>
      <c r="G147">
        <v>5.5463999999999999E-2</v>
      </c>
      <c r="H147">
        <v>108.1782778018174</v>
      </c>
      <c r="I147" t="s">
        <v>186</v>
      </c>
      <c r="J147">
        <v>86</v>
      </c>
      <c r="L147">
        <v>2</v>
      </c>
      <c r="M147">
        <v>5.6769767441860464E-2</v>
      </c>
      <c r="N147">
        <v>35.230019253615176</v>
      </c>
      <c r="O147">
        <v>83</v>
      </c>
      <c r="P147">
        <v>8</v>
      </c>
      <c r="Q147">
        <v>143.40829705543257</v>
      </c>
      <c r="U147" s="290">
        <v>41447</v>
      </c>
      <c r="V147">
        <v>2210</v>
      </c>
      <c r="W147" t="s">
        <v>167</v>
      </c>
      <c r="X147">
        <v>80</v>
      </c>
      <c r="Y147">
        <v>1</v>
      </c>
      <c r="AB147" t="s">
        <v>186</v>
      </c>
      <c r="AC147">
        <v>86</v>
      </c>
      <c r="AD147">
        <v>2</v>
      </c>
      <c r="AI147">
        <v>3</v>
      </c>
    </row>
    <row r="148" spans="1:35" x14ac:dyDescent="0.45">
      <c r="A148" s="290">
        <v>41448</v>
      </c>
      <c r="B148">
        <v>1990</v>
      </c>
      <c r="C148" t="s">
        <v>171</v>
      </c>
      <c r="D148">
        <v>90</v>
      </c>
      <c r="F148">
        <v>0</v>
      </c>
      <c r="G148">
        <v>5.5463999999999999E-2</v>
      </c>
      <c r="H148">
        <v>0</v>
      </c>
      <c r="I148" t="s">
        <v>149</v>
      </c>
      <c r="J148">
        <v>74</v>
      </c>
      <c r="L148">
        <v>1</v>
      </c>
      <c r="M148">
        <v>5.9051351351351353E-2</v>
      </c>
      <c r="N148">
        <v>16.934413474300882</v>
      </c>
      <c r="O148">
        <v>82</v>
      </c>
      <c r="P148">
        <v>1</v>
      </c>
      <c r="Q148">
        <v>16.934413474300882</v>
      </c>
      <c r="U148" s="290">
        <v>41448</v>
      </c>
      <c r="V148">
        <v>1990</v>
      </c>
      <c r="W148" t="s">
        <v>171</v>
      </c>
      <c r="X148">
        <v>90</v>
      </c>
      <c r="Y148">
        <v>1</v>
      </c>
      <c r="AB148" t="s">
        <v>149</v>
      </c>
      <c r="AC148">
        <v>74</v>
      </c>
      <c r="AD148">
        <v>1</v>
      </c>
      <c r="AI148">
        <v>2</v>
      </c>
    </row>
    <row r="149" spans="1:35" x14ac:dyDescent="0.45">
      <c r="A149" s="290">
        <v>41449</v>
      </c>
      <c r="B149">
        <v>2320</v>
      </c>
      <c r="C149" t="s">
        <v>156</v>
      </c>
      <c r="D149">
        <v>68</v>
      </c>
      <c r="F149">
        <v>0</v>
      </c>
      <c r="G149">
        <v>5.5463999999999999E-2</v>
      </c>
      <c r="H149">
        <v>0</v>
      </c>
      <c r="I149" t="s">
        <v>162</v>
      </c>
      <c r="J149">
        <v>43</v>
      </c>
      <c r="L149">
        <v>21</v>
      </c>
      <c r="M149">
        <v>7.0839534883720939E-2</v>
      </c>
      <c r="N149">
        <v>296.44463412232028</v>
      </c>
      <c r="O149">
        <v>55.5</v>
      </c>
      <c r="P149">
        <v>21</v>
      </c>
      <c r="Q149">
        <v>296.44463412232028</v>
      </c>
      <c r="U149" s="290">
        <v>41449</v>
      </c>
      <c r="V149">
        <v>2320</v>
      </c>
      <c r="W149" t="s">
        <v>156</v>
      </c>
      <c r="X149">
        <v>68</v>
      </c>
      <c r="Y149">
        <v>3</v>
      </c>
      <c r="AB149" t="s">
        <v>162</v>
      </c>
      <c r="AC149">
        <v>43</v>
      </c>
      <c r="AD149">
        <v>14</v>
      </c>
      <c r="AI149">
        <v>17</v>
      </c>
    </row>
    <row r="150" spans="1:35" x14ac:dyDescent="0.45">
      <c r="A150" s="290">
        <v>41450</v>
      </c>
      <c r="B150">
        <v>2430</v>
      </c>
      <c r="C150" t="s">
        <v>148</v>
      </c>
      <c r="D150">
        <v>55</v>
      </c>
      <c r="F150">
        <v>10</v>
      </c>
      <c r="G150">
        <v>5.5463999999999999E-2</v>
      </c>
      <c r="H150">
        <v>180.29712966969566</v>
      </c>
      <c r="I150" t="s">
        <v>149</v>
      </c>
      <c r="J150">
        <v>51</v>
      </c>
      <c r="L150">
        <v>9</v>
      </c>
      <c r="M150">
        <v>6.6425490196078435E-2</v>
      </c>
      <c r="N150">
        <v>135.49015556277121</v>
      </c>
      <c r="O150">
        <v>53</v>
      </c>
      <c r="P150">
        <v>19</v>
      </c>
      <c r="Q150">
        <v>315.78728523246684</v>
      </c>
      <c r="U150" s="290">
        <v>41450</v>
      </c>
      <c r="V150">
        <v>2430</v>
      </c>
      <c r="W150" t="s">
        <v>148</v>
      </c>
      <c r="X150">
        <v>55</v>
      </c>
      <c r="Y150">
        <v>2</v>
      </c>
      <c r="AB150" t="s">
        <v>149</v>
      </c>
      <c r="AC150">
        <v>51</v>
      </c>
      <c r="AD150">
        <v>3</v>
      </c>
      <c r="AI150">
        <v>5</v>
      </c>
    </row>
    <row r="151" spans="1:35" x14ac:dyDescent="0.45">
      <c r="A151" s="290">
        <v>41451</v>
      </c>
      <c r="B151">
        <v>2200</v>
      </c>
      <c r="C151" t="s">
        <v>235</v>
      </c>
      <c r="D151">
        <v>66</v>
      </c>
      <c r="F151">
        <v>2</v>
      </c>
      <c r="G151">
        <v>5.5463999999999999E-2</v>
      </c>
      <c r="H151">
        <v>36.059425933939131</v>
      </c>
      <c r="I151" t="s">
        <v>207</v>
      </c>
      <c r="J151">
        <v>54</v>
      </c>
      <c r="L151">
        <v>3</v>
      </c>
      <c r="M151">
        <v>6.5107407407407406E-2</v>
      </c>
      <c r="N151">
        <v>46.077706354172591</v>
      </c>
      <c r="O151">
        <v>60</v>
      </c>
      <c r="P151">
        <v>5</v>
      </c>
      <c r="Q151">
        <v>82.137132288111729</v>
      </c>
      <c r="U151" s="290">
        <v>41451</v>
      </c>
      <c r="V151">
        <v>2200</v>
      </c>
      <c r="W151" t="s">
        <v>235</v>
      </c>
      <c r="X151">
        <v>66</v>
      </c>
      <c r="Y151">
        <v>1</v>
      </c>
      <c r="AB151" t="s">
        <v>207</v>
      </c>
      <c r="AC151">
        <v>54</v>
      </c>
      <c r="AD151">
        <v>2</v>
      </c>
      <c r="AI151">
        <v>3</v>
      </c>
    </row>
    <row r="152" spans="1:35" x14ac:dyDescent="0.45">
      <c r="A152" s="290">
        <v>41452</v>
      </c>
      <c r="B152">
        <v>2110</v>
      </c>
      <c r="C152" t="s">
        <v>97</v>
      </c>
      <c r="D152">
        <v>66</v>
      </c>
      <c r="F152">
        <v>1</v>
      </c>
      <c r="G152">
        <v>5.5463999999999999E-2</v>
      </c>
      <c r="H152">
        <v>18.029712966969566</v>
      </c>
      <c r="I152" t="s">
        <v>83</v>
      </c>
      <c r="J152">
        <v>44</v>
      </c>
      <c r="L152">
        <v>8</v>
      </c>
      <c r="M152">
        <v>7.0199999999999999E-2</v>
      </c>
      <c r="N152">
        <v>113.96011396011396</v>
      </c>
      <c r="O152">
        <v>55</v>
      </c>
      <c r="P152">
        <v>9</v>
      </c>
      <c r="Q152">
        <v>131.98982692708353</v>
      </c>
      <c r="U152" s="290">
        <v>41452</v>
      </c>
      <c r="V152">
        <v>2110</v>
      </c>
      <c r="W152" t="s">
        <v>97</v>
      </c>
      <c r="X152">
        <v>66</v>
      </c>
      <c r="Y152">
        <v>1</v>
      </c>
      <c r="AB152" t="s">
        <v>83</v>
      </c>
      <c r="AC152">
        <v>44</v>
      </c>
      <c r="AD152">
        <v>4</v>
      </c>
      <c r="AI152">
        <v>5</v>
      </c>
    </row>
    <row r="153" spans="1:35" x14ac:dyDescent="0.45">
      <c r="A153" s="290">
        <v>41453</v>
      </c>
      <c r="B153">
        <v>2200</v>
      </c>
      <c r="C153" t="s">
        <v>80</v>
      </c>
      <c r="D153">
        <v>40</v>
      </c>
      <c r="F153">
        <v>2</v>
      </c>
      <c r="G153">
        <v>5.5463999999999999E-2</v>
      </c>
      <c r="H153">
        <v>36.059425933939131</v>
      </c>
      <c r="I153" t="s">
        <v>131</v>
      </c>
      <c r="J153">
        <v>25</v>
      </c>
      <c r="L153">
        <v>75</v>
      </c>
      <c r="M153">
        <v>9.11E-2</v>
      </c>
      <c r="N153">
        <v>823.27113062568606</v>
      </c>
      <c r="O153">
        <v>32.5</v>
      </c>
      <c r="P153">
        <v>77</v>
      </c>
      <c r="Q153">
        <v>859.33055655962517</v>
      </c>
      <c r="U153" s="290">
        <v>41453</v>
      </c>
      <c r="V153">
        <v>2200</v>
      </c>
      <c r="W153" t="s">
        <v>80</v>
      </c>
      <c r="X153">
        <v>40</v>
      </c>
      <c r="Y153">
        <v>2</v>
      </c>
      <c r="AB153" t="s">
        <v>131</v>
      </c>
      <c r="AC153">
        <v>25</v>
      </c>
      <c r="AD153">
        <v>91</v>
      </c>
      <c r="AI153">
        <v>93</v>
      </c>
    </row>
    <row r="154" spans="1:35" x14ac:dyDescent="0.45">
      <c r="A154" s="290">
        <v>41454</v>
      </c>
      <c r="B154">
        <v>2450</v>
      </c>
      <c r="C154" t="s">
        <v>327</v>
      </c>
      <c r="D154">
        <v>28</v>
      </c>
      <c r="F154">
        <v>41</v>
      </c>
      <c r="G154">
        <v>5.5463999999999999E-2</v>
      </c>
      <c r="H154">
        <v>739.21823164575221</v>
      </c>
      <c r="I154" t="s">
        <v>328</v>
      </c>
      <c r="J154">
        <v>18</v>
      </c>
      <c r="L154">
        <v>51</v>
      </c>
      <c r="M154">
        <v>0.10992222222222221</v>
      </c>
      <c r="N154">
        <v>463.96441928636415</v>
      </c>
      <c r="O154">
        <v>23</v>
      </c>
      <c r="P154">
        <v>92</v>
      </c>
      <c r="Q154">
        <v>1203.1826509321163</v>
      </c>
      <c r="U154" s="290">
        <v>41454</v>
      </c>
      <c r="V154">
        <v>2450</v>
      </c>
      <c r="W154" t="s">
        <v>327</v>
      </c>
      <c r="X154">
        <v>28</v>
      </c>
      <c r="Y154">
        <v>19</v>
      </c>
      <c r="AB154" t="s">
        <v>328</v>
      </c>
      <c r="AC154">
        <v>18</v>
      </c>
      <c r="AD154">
        <v>167</v>
      </c>
      <c r="AI154">
        <v>186</v>
      </c>
    </row>
    <row r="155" spans="1:35" x14ac:dyDescent="0.45">
      <c r="A155" s="290">
        <v>41455</v>
      </c>
      <c r="B155">
        <v>2390</v>
      </c>
      <c r="C155" t="s">
        <v>329</v>
      </c>
      <c r="D155">
        <v>17.5</v>
      </c>
      <c r="F155">
        <v>14</v>
      </c>
      <c r="G155">
        <v>5.5463999999999999E-2</v>
      </c>
      <c r="H155">
        <v>252.41598153757391</v>
      </c>
      <c r="I155" t="s">
        <v>74</v>
      </c>
      <c r="J155">
        <v>17</v>
      </c>
      <c r="L155">
        <v>56</v>
      </c>
      <c r="M155">
        <v>0.11387647058823529</v>
      </c>
      <c r="N155">
        <v>491.76093806498272</v>
      </c>
      <c r="O155">
        <v>17.25</v>
      </c>
      <c r="P155">
        <v>70</v>
      </c>
      <c r="Q155">
        <v>744.17691960255661</v>
      </c>
      <c r="U155" s="290">
        <v>41455</v>
      </c>
      <c r="V155">
        <v>2390</v>
      </c>
      <c r="W155" t="s">
        <v>329</v>
      </c>
      <c r="X155">
        <v>17.5</v>
      </c>
      <c r="Y155">
        <v>54</v>
      </c>
      <c r="AB155" t="s">
        <v>74</v>
      </c>
      <c r="AC155">
        <v>17</v>
      </c>
      <c r="AD155">
        <v>136</v>
      </c>
      <c r="AI155">
        <v>190</v>
      </c>
    </row>
    <row r="156" spans="1:35" x14ac:dyDescent="0.45">
      <c r="A156" s="290">
        <v>41456</v>
      </c>
      <c r="B156">
        <v>2560</v>
      </c>
      <c r="C156" t="s">
        <v>330</v>
      </c>
      <c r="D156">
        <v>6</v>
      </c>
      <c r="F156">
        <v>30</v>
      </c>
      <c r="G156">
        <v>5.5463999999999999E-2</v>
      </c>
      <c r="H156">
        <v>540.89138900908699</v>
      </c>
      <c r="I156" t="s">
        <v>40</v>
      </c>
      <c r="J156">
        <v>6</v>
      </c>
      <c r="L156">
        <v>41</v>
      </c>
      <c r="M156">
        <v>0.24436666666666668</v>
      </c>
      <c r="N156">
        <v>167.78065748192606</v>
      </c>
      <c r="O156">
        <v>6</v>
      </c>
      <c r="P156">
        <v>71</v>
      </c>
      <c r="Q156">
        <v>708.67204649101302</v>
      </c>
      <c r="U156" s="290">
        <v>41456</v>
      </c>
      <c r="V156">
        <v>2560</v>
      </c>
      <c r="W156" t="s">
        <v>330</v>
      </c>
      <c r="X156">
        <v>6</v>
      </c>
      <c r="Y156">
        <v>37</v>
      </c>
      <c r="AB156" t="s">
        <v>40</v>
      </c>
      <c r="AC156">
        <v>6</v>
      </c>
      <c r="AD156">
        <v>94</v>
      </c>
      <c r="AI156">
        <v>131</v>
      </c>
    </row>
    <row r="157" spans="1:35" x14ac:dyDescent="0.45">
      <c r="A157" s="290">
        <v>41457</v>
      </c>
      <c r="B157">
        <v>2750</v>
      </c>
      <c r="C157" t="s">
        <v>187</v>
      </c>
      <c r="D157">
        <v>6</v>
      </c>
      <c r="F157">
        <v>27</v>
      </c>
      <c r="G157">
        <v>5.5463999999999999E-2</v>
      </c>
      <c r="H157">
        <v>486.80225010817827</v>
      </c>
      <c r="I157" t="s">
        <v>168</v>
      </c>
      <c r="J157">
        <v>8</v>
      </c>
      <c r="L157">
        <v>27</v>
      </c>
      <c r="M157">
        <v>0.19395000000000001</v>
      </c>
      <c r="N157">
        <v>139.21113689095128</v>
      </c>
      <c r="O157">
        <v>7</v>
      </c>
      <c r="P157">
        <v>54</v>
      </c>
      <c r="Q157">
        <v>626.01338699912958</v>
      </c>
      <c r="U157" s="290">
        <v>41457</v>
      </c>
      <c r="V157">
        <v>2750</v>
      </c>
      <c r="W157" t="s">
        <v>187</v>
      </c>
      <c r="X157">
        <v>6</v>
      </c>
      <c r="Y157">
        <v>16</v>
      </c>
      <c r="AB157" t="s">
        <v>168</v>
      </c>
      <c r="AC157">
        <v>8</v>
      </c>
      <c r="AD157">
        <v>52</v>
      </c>
      <c r="AI157">
        <v>68</v>
      </c>
    </row>
    <row r="158" spans="1:35" x14ac:dyDescent="0.45">
      <c r="A158" s="290">
        <v>41458</v>
      </c>
      <c r="B158">
        <v>2640</v>
      </c>
      <c r="C158" t="s">
        <v>331</v>
      </c>
      <c r="D158">
        <v>10</v>
      </c>
      <c r="F158">
        <v>18</v>
      </c>
      <c r="G158">
        <v>5.5463999999999999E-2</v>
      </c>
      <c r="H158">
        <v>324.53483340545216</v>
      </c>
      <c r="I158" t="s">
        <v>332</v>
      </c>
      <c r="J158">
        <v>13</v>
      </c>
      <c r="L158">
        <v>12</v>
      </c>
      <c r="M158">
        <v>0.13577692307692307</v>
      </c>
      <c r="N158">
        <v>88.380261741544388</v>
      </c>
      <c r="O158">
        <v>11.5</v>
      </c>
      <c r="P158">
        <v>30</v>
      </c>
      <c r="Q158">
        <v>412.91509514699658</v>
      </c>
      <c r="U158" s="290">
        <v>41458</v>
      </c>
      <c r="V158">
        <v>2640</v>
      </c>
      <c r="W158" t="s">
        <v>331</v>
      </c>
      <c r="X158">
        <v>10</v>
      </c>
      <c r="Y158">
        <v>9</v>
      </c>
      <c r="AB158" t="s">
        <v>332</v>
      </c>
      <c r="AC158">
        <v>13</v>
      </c>
      <c r="AD158">
        <v>17</v>
      </c>
      <c r="AI158">
        <v>26</v>
      </c>
    </row>
    <row r="159" spans="1:35" x14ac:dyDescent="0.45">
      <c r="A159" s="290">
        <v>41459</v>
      </c>
      <c r="B159">
        <v>2170</v>
      </c>
      <c r="C159" t="s">
        <v>40</v>
      </c>
      <c r="D159" t="s">
        <v>14</v>
      </c>
      <c r="F159">
        <v>11</v>
      </c>
      <c r="G159">
        <v>5.5463999999999999E-2</v>
      </c>
      <c r="H159">
        <v>198.32684263666522</v>
      </c>
      <c r="I159" t="s">
        <v>40</v>
      </c>
      <c r="J159">
        <v>19</v>
      </c>
      <c r="L159">
        <v>8</v>
      </c>
      <c r="M159">
        <v>0.10638421052631579</v>
      </c>
      <c r="N159">
        <v>75.19912927323999</v>
      </c>
      <c r="O159">
        <v>19</v>
      </c>
      <c r="P159">
        <v>19</v>
      </c>
      <c r="Q159">
        <v>273.52597190990519</v>
      </c>
      <c r="U159" s="290">
        <v>41459</v>
      </c>
      <c r="V159">
        <v>2170</v>
      </c>
      <c r="W159" t="s">
        <v>40</v>
      </c>
      <c r="X159" t="s">
        <v>14</v>
      </c>
      <c r="Y159">
        <v>4.5</v>
      </c>
      <c r="AB159" t="s">
        <v>40</v>
      </c>
      <c r="AC159">
        <v>19</v>
      </c>
      <c r="AD159">
        <v>10</v>
      </c>
      <c r="AI159">
        <v>14.5</v>
      </c>
    </row>
    <row r="160" spans="1:35" x14ac:dyDescent="0.45">
      <c r="A160" s="290">
        <v>41460</v>
      </c>
      <c r="B160">
        <v>1820</v>
      </c>
      <c r="C160" t="s">
        <v>159</v>
      </c>
      <c r="D160">
        <v>21</v>
      </c>
      <c r="F160">
        <v>5</v>
      </c>
      <c r="G160">
        <v>5.5463999999999999E-2</v>
      </c>
      <c r="H160">
        <v>90.148564834847832</v>
      </c>
      <c r="I160" t="s">
        <v>242</v>
      </c>
      <c r="J160">
        <v>23</v>
      </c>
      <c r="L160">
        <v>5</v>
      </c>
      <c r="M160">
        <v>9.5308695652173911E-2</v>
      </c>
      <c r="N160">
        <v>52.461110350805164</v>
      </c>
      <c r="O160">
        <v>22</v>
      </c>
      <c r="P160">
        <v>10</v>
      </c>
      <c r="Q160">
        <v>142.609675185653</v>
      </c>
      <c r="U160" s="290">
        <v>41460</v>
      </c>
      <c r="V160">
        <v>1820</v>
      </c>
      <c r="W160" t="s">
        <v>159</v>
      </c>
      <c r="X160">
        <v>21</v>
      </c>
      <c r="Y160">
        <v>0</v>
      </c>
      <c r="AB160" t="s">
        <v>242</v>
      </c>
      <c r="AC160">
        <v>23</v>
      </c>
      <c r="AD160">
        <v>3</v>
      </c>
      <c r="AI160">
        <v>3</v>
      </c>
    </row>
    <row r="161" spans="1:35" x14ac:dyDescent="0.45">
      <c r="A161" s="290">
        <v>41461</v>
      </c>
      <c r="B161">
        <v>1620</v>
      </c>
      <c r="C161" t="s">
        <v>142</v>
      </c>
      <c r="D161">
        <v>23</v>
      </c>
      <c r="F161">
        <v>2</v>
      </c>
      <c r="G161">
        <v>5.5463999999999999E-2</v>
      </c>
      <c r="H161">
        <v>36.059425933939131</v>
      </c>
      <c r="I161" t="s">
        <v>130</v>
      </c>
      <c r="J161">
        <v>19</v>
      </c>
      <c r="L161">
        <v>3</v>
      </c>
      <c r="M161">
        <v>0.10638421052631579</v>
      </c>
      <c r="N161">
        <v>28.199673477464998</v>
      </c>
      <c r="O161">
        <v>21</v>
      </c>
      <c r="P161">
        <v>5</v>
      </c>
      <c r="Q161">
        <v>64.259099411404122</v>
      </c>
      <c r="U161" s="290">
        <v>41461</v>
      </c>
      <c r="V161">
        <v>1620</v>
      </c>
      <c r="W161" t="s">
        <v>142</v>
      </c>
      <c r="X161">
        <v>23</v>
      </c>
      <c r="Y161">
        <v>1</v>
      </c>
      <c r="AB161" t="s">
        <v>130</v>
      </c>
      <c r="AC161">
        <v>19</v>
      </c>
      <c r="AD161">
        <v>1</v>
      </c>
      <c r="AI161">
        <v>2</v>
      </c>
    </row>
    <row r="162" spans="1:35" x14ac:dyDescent="0.45">
      <c r="A162" s="290">
        <v>41462</v>
      </c>
      <c r="B162">
        <v>1580</v>
      </c>
      <c r="C162" t="s">
        <v>333</v>
      </c>
      <c r="D162">
        <v>21</v>
      </c>
      <c r="F162">
        <v>0</v>
      </c>
      <c r="G162">
        <v>5.5463999999999999E-2</v>
      </c>
      <c r="H162">
        <v>0</v>
      </c>
      <c r="I162" t="s">
        <v>334</v>
      </c>
      <c r="J162">
        <v>22</v>
      </c>
      <c r="L162">
        <v>2</v>
      </c>
      <c r="M162">
        <v>9.7700000000000009E-2</v>
      </c>
      <c r="N162">
        <v>20.470829068577274</v>
      </c>
      <c r="O162">
        <v>21.5</v>
      </c>
      <c r="P162">
        <v>2</v>
      </c>
      <c r="Q162">
        <v>20.470829068577274</v>
      </c>
      <c r="U162" s="290">
        <v>41462</v>
      </c>
      <c r="V162">
        <v>1580</v>
      </c>
      <c r="W162" t="s">
        <v>333</v>
      </c>
      <c r="X162">
        <v>21</v>
      </c>
      <c r="Y162">
        <v>0</v>
      </c>
      <c r="AB162" t="s">
        <v>334</v>
      </c>
      <c r="AC162">
        <v>22</v>
      </c>
      <c r="AD162">
        <v>1</v>
      </c>
      <c r="AI162">
        <v>1</v>
      </c>
    </row>
    <row r="163" spans="1:35" x14ac:dyDescent="0.45">
      <c r="A163" s="290">
        <v>41463</v>
      </c>
      <c r="B163">
        <v>1560</v>
      </c>
      <c r="C163" t="s">
        <v>66</v>
      </c>
      <c r="D163">
        <v>19</v>
      </c>
      <c r="F163">
        <v>4</v>
      </c>
      <c r="G163">
        <v>5.5463999999999999E-2</v>
      </c>
      <c r="H163">
        <v>72.118851867878263</v>
      </c>
      <c r="I163" t="s">
        <v>335</v>
      </c>
      <c r="J163">
        <v>21</v>
      </c>
      <c r="L163">
        <v>2</v>
      </c>
      <c r="M163">
        <v>0.10031904761904761</v>
      </c>
      <c r="N163">
        <v>19.936393411496656</v>
      </c>
      <c r="O163">
        <v>20</v>
      </c>
      <c r="P163">
        <v>6</v>
      </c>
      <c r="Q163">
        <v>92.055245279374915</v>
      </c>
      <c r="U163" s="290">
        <v>41463</v>
      </c>
      <c r="V163">
        <v>1560</v>
      </c>
      <c r="W163" t="s">
        <v>66</v>
      </c>
      <c r="X163">
        <v>19</v>
      </c>
      <c r="Y163">
        <v>0</v>
      </c>
      <c r="AB163" t="s">
        <v>335</v>
      </c>
      <c r="AC163">
        <v>21</v>
      </c>
      <c r="AD163">
        <v>2</v>
      </c>
      <c r="AI163">
        <v>2</v>
      </c>
    </row>
    <row r="164" spans="1:35" x14ac:dyDescent="0.45">
      <c r="A164" s="290">
        <v>41464</v>
      </c>
      <c r="B164">
        <v>1550</v>
      </c>
      <c r="C164" t="s">
        <v>245</v>
      </c>
      <c r="D164">
        <v>22</v>
      </c>
      <c r="F164">
        <v>2</v>
      </c>
      <c r="G164">
        <v>5.5463999999999999E-2</v>
      </c>
      <c r="H164">
        <v>36.059425933939131</v>
      </c>
      <c r="I164" t="s">
        <v>220</v>
      </c>
      <c r="J164">
        <v>23</v>
      </c>
      <c r="L164">
        <v>6</v>
      </c>
      <c r="M164">
        <v>9.5308695652173911E-2</v>
      </c>
      <c r="N164">
        <v>62.953332420966198</v>
      </c>
      <c r="O164">
        <v>22.5</v>
      </c>
      <c r="P164">
        <v>8</v>
      </c>
      <c r="Q164">
        <v>99.01275835490533</v>
      </c>
      <c r="U164" s="290">
        <v>41464</v>
      </c>
      <c r="V164">
        <v>1550</v>
      </c>
      <c r="W164" t="s">
        <v>245</v>
      </c>
      <c r="X164">
        <v>22</v>
      </c>
      <c r="Y164">
        <v>0</v>
      </c>
      <c r="AB164" t="s">
        <v>220</v>
      </c>
      <c r="AC164">
        <v>23</v>
      </c>
      <c r="AD164">
        <v>1</v>
      </c>
      <c r="AI164">
        <v>1</v>
      </c>
    </row>
    <row r="165" spans="1:35" x14ac:dyDescent="0.45">
      <c r="A165" s="290">
        <v>41465</v>
      </c>
      <c r="B165">
        <v>1610</v>
      </c>
      <c r="C165" t="s">
        <v>330</v>
      </c>
      <c r="D165">
        <v>28</v>
      </c>
      <c r="F165">
        <v>1</v>
      </c>
      <c r="G165">
        <v>5.5463999999999999E-2</v>
      </c>
      <c r="H165">
        <v>18.029712966969566</v>
      </c>
      <c r="I165" t="s">
        <v>224</v>
      </c>
      <c r="J165">
        <v>24</v>
      </c>
      <c r="L165">
        <v>2</v>
      </c>
      <c r="M165">
        <v>9.3116666666666667E-2</v>
      </c>
      <c r="N165">
        <v>21.478432074458564</v>
      </c>
      <c r="O165">
        <v>26</v>
      </c>
      <c r="P165">
        <v>3</v>
      </c>
      <c r="Q165">
        <v>39.508145041428129</v>
      </c>
      <c r="U165" s="290">
        <v>41465</v>
      </c>
      <c r="V165">
        <v>1610</v>
      </c>
      <c r="W165" t="s">
        <v>330</v>
      </c>
      <c r="X165">
        <v>28</v>
      </c>
      <c r="Y165">
        <v>0</v>
      </c>
      <c r="AB165" t="s">
        <v>224</v>
      </c>
      <c r="AC165">
        <v>24</v>
      </c>
      <c r="AD165">
        <v>4</v>
      </c>
      <c r="AI165">
        <v>4</v>
      </c>
    </row>
    <row r="166" spans="1:35" x14ac:dyDescent="0.45">
      <c r="A166" s="290">
        <v>41466</v>
      </c>
      <c r="B166">
        <v>1540</v>
      </c>
      <c r="C166" t="s">
        <v>227</v>
      </c>
      <c r="D166">
        <v>24</v>
      </c>
      <c r="F166">
        <v>1</v>
      </c>
      <c r="G166">
        <v>5.5463999999999999E-2</v>
      </c>
      <c r="H166">
        <v>18.029712966969566</v>
      </c>
      <c r="I166" t="s">
        <v>137</v>
      </c>
      <c r="J166">
        <v>24</v>
      </c>
      <c r="L166">
        <v>1</v>
      </c>
      <c r="M166">
        <v>9.3116666666666667E-2</v>
      </c>
      <c r="N166">
        <v>10.739216037229282</v>
      </c>
      <c r="O166">
        <v>24</v>
      </c>
      <c r="P166">
        <v>2</v>
      </c>
      <c r="Q166">
        <v>28.768929004198846</v>
      </c>
      <c r="U166" s="290">
        <v>41466</v>
      </c>
      <c r="V166">
        <v>1540</v>
      </c>
      <c r="W166" t="s">
        <v>227</v>
      </c>
      <c r="X166">
        <v>24</v>
      </c>
      <c r="Y166">
        <v>2</v>
      </c>
      <c r="AB166" t="s">
        <v>137</v>
      </c>
      <c r="AC166">
        <v>24</v>
      </c>
      <c r="AD166">
        <v>0</v>
      </c>
      <c r="AI166">
        <v>2</v>
      </c>
    </row>
    <row r="167" spans="1:35" x14ac:dyDescent="0.45">
      <c r="A167" s="290">
        <v>41467</v>
      </c>
      <c r="B167">
        <v>1330</v>
      </c>
      <c r="C167" t="s">
        <v>336</v>
      </c>
      <c r="D167">
        <v>29</v>
      </c>
      <c r="F167">
        <v>0</v>
      </c>
      <c r="G167">
        <v>5.5463999999999999E-2</v>
      </c>
      <c r="H167">
        <v>0</v>
      </c>
      <c r="I167" t="s">
        <v>337</v>
      </c>
      <c r="J167">
        <v>37</v>
      </c>
      <c r="L167">
        <v>1</v>
      </c>
      <c r="M167">
        <v>7.5402702702702704E-2</v>
      </c>
      <c r="N167">
        <v>13.262124090469193</v>
      </c>
      <c r="O167">
        <v>33</v>
      </c>
      <c r="P167">
        <v>1</v>
      </c>
      <c r="Q167">
        <v>13.262124090469193</v>
      </c>
      <c r="U167" s="290">
        <v>41467</v>
      </c>
      <c r="V167">
        <v>1330</v>
      </c>
      <c r="W167" t="s">
        <v>336</v>
      </c>
      <c r="X167">
        <v>29</v>
      </c>
      <c r="Y167">
        <v>0</v>
      </c>
      <c r="AB167" t="s">
        <v>337</v>
      </c>
      <c r="AC167">
        <v>37</v>
      </c>
      <c r="AD167">
        <v>1</v>
      </c>
      <c r="AI167">
        <v>1</v>
      </c>
    </row>
    <row r="168" spans="1:35" x14ac:dyDescent="0.45">
      <c r="A168" s="290">
        <v>41468</v>
      </c>
      <c r="B168">
        <v>1130</v>
      </c>
      <c r="C168" t="s">
        <v>14</v>
      </c>
      <c r="D168">
        <v>40</v>
      </c>
      <c r="G168">
        <v>5.5463999999999999E-2</v>
      </c>
      <c r="H168">
        <v>0</v>
      </c>
      <c r="I168" t="s">
        <v>14</v>
      </c>
      <c r="J168">
        <v>40</v>
      </c>
      <c r="L168">
        <v>3</v>
      </c>
      <c r="M168">
        <v>7.2950000000000001E-2</v>
      </c>
      <c r="N168">
        <v>41.124057573680602</v>
      </c>
      <c r="O168">
        <v>40</v>
      </c>
      <c r="P168">
        <v>3</v>
      </c>
      <c r="Q168">
        <v>41.124057573680602</v>
      </c>
      <c r="U168" s="290">
        <v>41468</v>
      </c>
      <c r="V168">
        <v>1130</v>
      </c>
      <c r="W168" t="s">
        <v>14</v>
      </c>
      <c r="X168">
        <v>40</v>
      </c>
      <c r="Y168">
        <v>0</v>
      </c>
      <c r="AB168" t="s">
        <v>14</v>
      </c>
      <c r="AC168">
        <v>40</v>
      </c>
      <c r="AD168">
        <v>1</v>
      </c>
      <c r="AI168">
        <v>1</v>
      </c>
    </row>
    <row r="169" spans="1:35" x14ac:dyDescent="0.45">
      <c r="A169" s="290">
        <v>41469</v>
      </c>
      <c r="B169">
        <v>1090</v>
      </c>
      <c r="C169" t="s">
        <v>110</v>
      </c>
      <c r="D169">
        <v>41</v>
      </c>
      <c r="F169">
        <v>0</v>
      </c>
      <c r="G169">
        <v>5.5463999999999999E-2</v>
      </c>
      <c r="H169">
        <v>0</v>
      </c>
      <c r="I169" t="s">
        <v>338</v>
      </c>
      <c r="J169">
        <v>33</v>
      </c>
      <c r="L169">
        <v>0</v>
      </c>
      <c r="M169">
        <v>7.9366666666666669E-2</v>
      </c>
      <c r="N169">
        <v>0</v>
      </c>
      <c r="O169">
        <v>37</v>
      </c>
      <c r="P169">
        <v>0</v>
      </c>
      <c r="Q169">
        <v>0</v>
      </c>
      <c r="U169" s="290">
        <v>41469</v>
      </c>
      <c r="V169">
        <v>1090</v>
      </c>
      <c r="W169" t="s">
        <v>110</v>
      </c>
      <c r="X169">
        <v>41</v>
      </c>
      <c r="Y169">
        <v>0</v>
      </c>
      <c r="AB169" t="s">
        <v>338</v>
      </c>
      <c r="AC169">
        <v>33</v>
      </c>
      <c r="AD169">
        <v>0</v>
      </c>
      <c r="AI169">
        <v>0</v>
      </c>
    </row>
    <row r="170" spans="1:35" x14ac:dyDescent="0.45">
      <c r="A170" s="290">
        <v>41470</v>
      </c>
      <c r="B170">
        <v>1140</v>
      </c>
      <c r="C170" t="s">
        <v>339</v>
      </c>
      <c r="D170">
        <v>31</v>
      </c>
      <c r="F170">
        <v>1</v>
      </c>
      <c r="G170">
        <v>5.5463999999999999E-2</v>
      </c>
      <c r="H170">
        <v>18.029712966969566</v>
      </c>
      <c r="I170" t="s">
        <v>340</v>
      </c>
      <c r="J170">
        <v>31</v>
      </c>
      <c r="L170">
        <v>0</v>
      </c>
      <c r="M170">
        <v>8.1732258064516131E-2</v>
      </c>
      <c r="N170">
        <v>0</v>
      </c>
      <c r="O170">
        <v>31</v>
      </c>
      <c r="P170">
        <v>1</v>
      </c>
      <c r="Q170">
        <v>18.029712966969566</v>
      </c>
      <c r="U170" s="290">
        <v>41470</v>
      </c>
      <c r="V170">
        <v>1140</v>
      </c>
      <c r="W170" t="s">
        <v>339</v>
      </c>
      <c r="X170">
        <v>31</v>
      </c>
      <c r="Y170">
        <v>1</v>
      </c>
      <c r="AB170" t="s">
        <v>340</v>
      </c>
      <c r="AC170">
        <v>31</v>
      </c>
      <c r="AD170">
        <v>0</v>
      </c>
      <c r="AI170">
        <v>1</v>
      </c>
    </row>
    <row r="171" spans="1:35" x14ac:dyDescent="0.45">
      <c r="A171" s="290">
        <v>41471</v>
      </c>
      <c r="B171">
        <v>1230</v>
      </c>
      <c r="C171" t="s">
        <v>341</v>
      </c>
      <c r="D171">
        <v>23</v>
      </c>
      <c r="F171">
        <v>3</v>
      </c>
      <c r="G171">
        <v>5.5463999999999999E-2</v>
      </c>
      <c r="H171">
        <v>54.089138900908701</v>
      </c>
      <c r="I171" t="s">
        <v>334</v>
      </c>
      <c r="J171">
        <v>27</v>
      </c>
      <c r="L171">
        <v>4</v>
      </c>
      <c r="M171">
        <v>8.7514814814814823E-2</v>
      </c>
      <c r="N171">
        <v>45.706547039654659</v>
      </c>
      <c r="O171">
        <v>25</v>
      </c>
      <c r="P171">
        <v>7</v>
      </c>
      <c r="Q171">
        <v>99.795685940563359</v>
      </c>
      <c r="U171" s="290">
        <v>41471</v>
      </c>
      <c r="V171">
        <v>1230</v>
      </c>
      <c r="W171" t="s">
        <v>341</v>
      </c>
      <c r="X171">
        <v>23</v>
      </c>
      <c r="Y171">
        <v>1</v>
      </c>
      <c r="AB171" t="s">
        <v>334</v>
      </c>
      <c r="AC171">
        <v>27</v>
      </c>
      <c r="AD171">
        <v>1</v>
      </c>
      <c r="AI171">
        <v>2</v>
      </c>
    </row>
    <row r="172" spans="1:35" x14ac:dyDescent="0.45">
      <c r="A172" s="290">
        <v>41472</v>
      </c>
      <c r="B172">
        <v>1410</v>
      </c>
      <c r="C172" t="s">
        <v>342</v>
      </c>
      <c r="F172">
        <v>0</v>
      </c>
      <c r="G172">
        <v>5.5463999999999999E-2</v>
      </c>
      <c r="H172">
        <v>0</v>
      </c>
      <c r="I172" t="s">
        <v>343</v>
      </c>
      <c r="J172">
        <v>19</v>
      </c>
      <c r="L172">
        <v>10</v>
      </c>
      <c r="M172">
        <v>0.10638421052631579</v>
      </c>
      <c r="N172">
        <v>93.998911591549998</v>
      </c>
      <c r="O172">
        <v>19</v>
      </c>
      <c r="P172">
        <v>10</v>
      </c>
      <c r="Q172">
        <v>93.998911591549998</v>
      </c>
      <c r="U172" s="290">
        <v>41472</v>
      </c>
      <c r="V172">
        <v>1410</v>
      </c>
      <c r="W172" t="s">
        <v>342</v>
      </c>
      <c r="X172">
        <v>0</v>
      </c>
      <c r="Y172">
        <v>0</v>
      </c>
      <c r="AB172" t="s">
        <v>343</v>
      </c>
      <c r="AC172">
        <v>19</v>
      </c>
      <c r="AD172">
        <v>3</v>
      </c>
      <c r="AI172">
        <v>3</v>
      </c>
    </row>
    <row r="173" spans="1:35" x14ac:dyDescent="0.45">
      <c r="A173" s="290">
        <v>41473</v>
      </c>
      <c r="B173">
        <v>1500</v>
      </c>
      <c r="C173" t="s">
        <v>14</v>
      </c>
      <c r="D173">
        <v>19.5</v>
      </c>
      <c r="F173">
        <v>0</v>
      </c>
      <c r="G173">
        <v>5.5463999999999999E-2</v>
      </c>
      <c r="H173">
        <v>0</v>
      </c>
      <c r="I173" t="s">
        <v>344</v>
      </c>
      <c r="J173">
        <v>20</v>
      </c>
      <c r="L173">
        <v>7</v>
      </c>
      <c r="M173">
        <v>0.1032</v>
      </c>
      <c r="N173">
        <v>67.829457364341081</v>
      </c>
      <c r="O173">
        <v>19.5</v>
      </c>
      <c r="P173">
        <v>7</v>
      </c>
      <c r="Q173">
        <v>67.829457364341081</v>
      </c>
      <c r="U173" s="290">
        <v>41473</v>
      </c>
      <c r="V173">
        <v>1500</v>
      </c>
      <c r="W173" t="s">
        <v>14</v>
      </c>
      <c r="X173">
        <v>19.5</v>
      </c>
      <c r="Y173">
        <v>0</v>
      </c>
      <c r="AB173" t="s">
        <v>344</v>
      </c>
      <c r="AC173">
        <v>20</v>
      </c>
      <c r="AD173">
        <v>1</v>
      </c>
      <c r="AI173">
        <v>1</v>
      </c>
    </row>
    <row r="174" spans="1:35" x14ac:dyDescent="0.45">
      <c r="A174" s="290">
        <v>41474</v>
      </c>
      <c r="B174">
        <v>1340</v>
      </c>
      <c r="C174" t="s">
        <v>171</v>
      </c>
      <c r="D174">
        <v>20</v>
      </c>
      <c r="F174">
        <v>0</v>
      </c>
      <c r="G174">
        <v>5.5463999999999999E-2</v>
      </c>
      <c r="H174">
        <v>0</v>
      </c>
      <c r="I174" t="s">
        <v>14</v>
      </c>
      <c r="J174">
        <v>20</v>
      </c>
      <c r="L174">
        <v>12</v>
      </c>
      <c r="M174">
        <v>0.1032</v>
      </c>
      <c r="N174">
        <v>116.27906976744185</v>
      </c>
      <c r="O174">
        <v>19.5</v>
      </c>
      <c r="P174">
        <v>12</v>
      </c>
      <c r="Q174">
        <v>116.27906976744185</v>
      </c>
      <c r="U174" s="290">
        <v>41474</v>
      </c>
      <c r="V174">
        <v>1340</v>
      </c>
      <c r="W174" t="s">
        <v>171</v>
      </c>
      <c r="X174">
        <v>20</v>
      </c>
      <c r="Y174">
        <v>1</v>
      </c>
      <c r="AB174" t="s">
        <v>14</v>
      </c>
      <c r="AC174">
        <v>20</v>
      </c>
      <c r="AD174">
        <v>1</v>
      </c>
      <c r="AI174">
        <v>2</v>
      </c>
    </row>
    <row r="175" spans="1:35" x14ac:dyDescent="0.45">
      <c r="A175" s="290">
        <v>41475</v>
      </c>
      <c r="B175">
        <v>1270</v>
      </c>
      <c r="C175" t="s">
        <v>345</v>
      </c>
      <c r="D175">
        <v>20</v>
      </c>
      <c r="F175">
        <v>0</v>
      </c>
      <c r="G175">
        <v>5.5463999999999999E-2</v>
      </c>
      <c r="H175">
        <v>0</v>
      </c>
      <c r="I175" t="s">
        <v>14</v>
      </c>
      <c r="J175">
        <v>18.5</v>
      </c>
      <c r="L175">
        <v>5</v>
      </c>
      <c r="M175">
        <v>0.10810540540540541</v>
      </c>
      <c r="N175">
        <v>46.251156278906976</v>
      </c>
      <c r="O175">
        <v>19.25</v>
      </c>
      <c r="P175">
        <v>5</v>
      </c>
      <c r="Q175">
        <v>46.251156278906976</v>
      </c>
      <c r="U175" s="290">
        <v>41475</v>
      </c>
      <c r="V175">
        <v>1270</v>
      </c>
      <c r="W175" t="s">
        <v>345</v>
      </c>
      <c r="X175">
        <v>20</v>
      </c>
      <c r="Y175">
        <v>0</v>
      </c>
      <c r="AB175" t="s">
        <v>14</v>
      </c>
      <c r="AC175">
        <v>18.5</v>
      </c>
      <c r="AD175">
        <v>1</v>
      </c>
      <c r="AI175">
        <v>1</v>
      </c>
    </row>
    <row r="176" spans="1:35" x14ac:dyDescent="0.45">
      <c r="A176" s="290">
        <v>41476</v>
      </c>
      <c r="B176">
        <v>1230</v>
      </c>
      <c r="C176" t="s">
        <v>346</v>
      </c>
      <c r="D176">
        <v>17</v>
      </c>
      <c r="F176">
        <v>0</v>
      </c>
      <c r="G176">
        <v>5.5463999999999999E-2</v>
      </c>
      <c r="H176">
        <v>0</v>
      </c>
      <c r="I176" t="s">
        <v>326</v>
      </c>
      <c r="J176">
        <v>22</v>
      </c>
      <c r="L176">
        <v>0</v>
      </c>
      <c r="M176">
        <v>9.7700000000000009E-2</v>
      </c>
      <c r="N176">
        <v>0</v>
      </c>
      <c r="O176">
        <v>19.5</v>
      </c>
      <c r="P176">
        <v>0</v>
      </c>
      <c r="Q176">
        <v>0</v>
      </c>
      <c r="U176" s="290">
        <v>41476</v>
      </c>
      <c r="V176">
        <v>1230</v>
      </c>
      <c r="W176" t="s">
        <v>346</v>
      </c>
      <c r="X176">
        <v>17</v>
      </c>
      <c r="Y176">
        <v>0</v>
      </c>
      <c r="AB176" t="s">
        <v>326</v>
      </c>
      <c r="AC176">
        <v>22</v>
      </c>
      <c r="AD176">
        <v>0</v>
      </c>
      <c r="AI176">
        <v>0</v>
      </c>
    </row>
    <row r="177" spans="1:35" x14ac:dyDescent="0.45">
      <c r="A177" s="290">
        <v>41477</v>
      </c>
      <c r="B177">
        <v>1270</v>
      </c>
      <c r="C177" t="s">
        <v>347</v>
      </c>
      <c r="D177">
        <v>19</v>
      </c>
      <c r="F177">
        <v>4</v>
      </c>
      <c r="G177">
        <v>5.5463999999999999E-2</v>
      </c>
      <c r="H177">
        <v>72.118851867878263</v>
      </c>
      <c r="I177" t="s">
        <v>149</v>
      </c>
      <c r="J177">
        <v>20</v>
      </c>
      <c r="L177">
        <v>1</v>
      </c>
      <c r="M177">
        <v>0.1032</v>
      </c>
      <c r="N177">
        <v>9.6899224806201545</v>
      </c>
      <c r="O177">
        <v>19.5</v>
      </c>
      <c r="P177">
        <v>5</v>
      </c>
      <c r="Q177">
        <v>81.808774348498417</v>
      </c>
      <c r="U177" s="290">
        <v>41477</v>
      </c>
      <c r="V177">
        <v>1270</v>
      </c>
      <c r="W177" t="s">
        <v>347</v>
      </c>
      <c r="X177">
        <v>19</v>
      </c>
      <c r="Y177">
        <v>1</v>
      </c>
      <c r="AB177" t="s">
        <v>149</v>
      </c>
      <c r="AC177">
        <v>20</v>
      </c>
      <c r="AD177">
        <v>0</v>
      </c>
      <c r="AI177">
        <v>1</v>
      </c>
    </row>
    <row r="178" spans="1:35" x14ac:dyDescent="0.45">
      <c r="A178" s="290">
        <v>41478</v>
      </c>
      <c r="B178">
        <v>1260</v>
      </c>
      <c r="C178" t="s">
        <v>348</v>
      </c>
      <c r="D178">
        <v>13</v>
      </c>
      <c r="F178">
        <v>1</v>
      </c>
      <c r="G178">
        <v>5.5463999999999999E-2</v>
      </c>
      <c r="H178">
        <v>18.029712966969566</v>
      </c>
      <c r="I178" t="s">
        <v>207</v>
      </c>
      <c r="J178">
        <v>20</v>
      </c>
      <c r="L178">
        <v>7</v>
      </c>
      <c r="M178">
        <v>0.1032</v>
      </c>
      <c r="N178">
        <v>67.829457364341081</v>
      </c>
      <c r="O178">
        <v>16.5</v>
      </c>
      <c r="P178">
        <v>8</v>
      </c>
      <c r="Q178">
        <v>85.859170331310651</v>
      </c>
      <c r="U178" s="290">
        <v>41478</v>
      </c>
      <c r="V178">
        <v>1260</v>
      </c>
      <c r="W178" t="s">
        <v>348</v>
      </c>
      <c r="X178">
        <v>13</v>
      </c>
      <c r="Y178">
        <v>1</v>
      </c>
      <c r="AB178" t="s">
        <v>207</v>
      </c>
      <c r="AC178">
        <v>20</v>
      </c>
      <c r="AD178">
        <v>1</v>
      </c>
      <c r="AI178">
        <v>2</v>
      </c>
    </row>
    <row r="179" spans="1:35" x14ac:dyDescent="0.45">
      <c r="A179" s="290">
        <v>41479</v>
      </c>
      <c r="B179">
        <v>1240</v>
      </c>
      <c r="C179" t="s">
        <v>245</v>
      </c>
      <c r="D179">
        <v>23</v>
      </c>
      <c r="F179">
        <v>5</v>
      </c>
      <c r="G179">
        <v>5.5463999999999999E-2</v>
      </c>
      <c r="H179">
        <v>90.148564834847832</v>
      </c>
      <c r="I179" t="s">
        <v>349</v>
      </c>
      <c r="J179">
        <v>17</v>
      </c>
      <c r="L179">
        <v>3</v>
      </c>
      <c r="M179">
        <v>0.11387647058823529</v>
      </c>
      <c r="N179">
        <v>26.344335967766931</v>
      </c>
      <c r="O179">
        <v>20</v>
      </c>
      <c r="P179">
        <v>8</v>
      </c>
      <c r="Q179">
        <v>116.49290080261477</v>
      </c>
      <c r="U179" s="290">
        <v>41479</v>
      </c>
      <c r="V179">
        <v>1240</v>
      </c>
      <c r="W179" t="s">
        <v>245</v>
      </c>
      <c r="X179">
        <v>23</v>
      </c>
      <c r="Y179">
        <v>0</v>
      </c>
      <c r="AB179" t="s">
        <v>349</v>
      </c>
      <c r="AC179">
        <v>17</v>
      </c>
      <c r="AD179">
        <v>0</v>
      </c>
      <c r="AI179">
        <v>0</v>
      </c>
    </row>
    <row r="180" spans="1:35" x14ac:dyDescent="0.45">
      <c r="A180" s="290">
        <v>41480</v>
      </c>
      <c r="B180">
        <v>1170</v>
      </c>
      <c r="C180" t="s">
        <v>350</v>
      </c>
      <c r="D180">
        <v>18</v>
      </c>
      <c r="F180">
        <v>0</v>
      </c>
      <c r="G180">
        <v>5.5463999999999999E-2</v>
      </c>
      <c r="H180">
        <v>0</v>
      </c>
      <c r="I180" t="s">
        <v>14</v>
      </c>
      <c r="J180">
        <v>18</v>
      </c>
      <c r="L180">
        <v>5</v>
      </c>
      <c r="M180">
        <v>0.10992222222222221</v>
      </c>
      <c r="N180">
        <v>45.486707773172952</v>
      </c>
      <c r="O180">
        <v>18</v>
      </c>
      <c r="P180">
        <v>5</v>
      </c>
      <c r="Q180">
        <v>45.486707773172952</v>
      </c>
      <c r="U180" s="290">
        <v>41480</v>
      </c>
      <c r="V180">
        <v>1170</v>
      </c>
      <c r="W180" t="s">
        <v>350</v>
      </c>
      <c r="X180">
        <v>18</v>
      </c>
      <c r="Y180">
        <v>0</v>
      </c>
      <c r="AB180" t="s">
        <v>14</v>
      </c>
      <c r="AC180">
        <v>18</v>
      </c>
      <c r="AD180">
        <v>0</v>
      </c>
      <c r="AI180">
        <v>0</v>
      </c>
    </row>
    <row r="181" spans="1:35" x14ac:dyDescent="0.45">
      <c r="A181" s="290">
        <v>41481</v>
      </c>
      <c r="B181">
        <v>1120</v>
      </c>
      <c r="C181" t="s">
        <v>351</v>
      </c>
      <c r="D181">
        <v>18</v>
      </c>
      <c r="F181">
        <v>0</v>
      </c>
      <c r="G181">
        <v>5.5463999999999999E-2</v>
      </c>
      <c r="H181">
        <v>0</v>
      </c>
      <c r="I181" t="s">
        <v>14</v>
      </c>
      <c r="J181">
        <v>18</v>
      </c>
      <c r="L181">
        <v>0</v>
      </c>
      <c r="M181">
        <v>0.10992222222222221</v>
      </c>
      <c r="N181">
        <v>0</v>
      </c>
      <c r="O181">
        <v>18</v>
      </c>
      <c r="P181">
        <v>0</v>
      </c>
      <c r="Q181">
        <v>0</v>
      </c>
      <c r="U181" s="290">
        <v>41481</v>
      </c>
      <c r="V181">
        <v>1120</v>
      </c>
      <c r="W181" t="s">
        <v>351</v>
      </c>
      <c r="X181">
        <v>18</v>
      </c>
      <c r="Y181">
        <v>0</v>
      </c>
      <c r="AB181" t="s">
        <v>14</v>
      </c>
      <c r="AC181">
        <v>18</v>
      </c>
      <c r="AD181">
        <v>0</v>
      </c>
      <c r="AI181">
        <v>0</v>
      </c>
    </row>
    <row r="182" spans="1:35" x14ac:dyDescent="0.45">
      <c r="A182" s="290">
        <v>41482</v>
      </c>
      <c r="B182">
        <v>1140</v>
      </c>
      <c r="C182" t="s">
        <v>351</v>
      </c>
      <c r="D182">
        <v>23</v>
      </c>
      <c r="F182">
        <v>0</v>
      </c>
      <c r="G182">
        <v>5.5463999999999999E-2</v>
      </c>
      <c r="H182">
        <v>0</v>
      </c>
      <c r="I182" t="s">
        <v>14</v>
      </c>
      <c r="J182">
        <v>23</v>
      </c>
      <c r="L182">
        <v>5</v>
      </c>
      <c r="M182">
        <v>9.5308695652173911E-2</v>
      </c>
      <c r="N182">
        <v>52.461110350805164</v>
      </c>
      <c r="O182">
        <v>23</v>
      </c>
      <c r="P182">
        <v>5</v>
      </c>
      <c r="Q182">
        <v>52.461110350805164</v>
      </c>
      <c r="U182" s="290">
        <v>41482</v>
      </c>
      <c r="V182">
        <v>1140</v>
      </c>
      <c r="W182" t="s">
        <v>351</v>
      </c>
      <c r="X182">
        <v>23</v>
      </c>
      <c r="Y182">
        <v>0</v>
      </c>
      <c r="AB182" t="s">
        <v>14</v>
      </c>
      <c r="AC182">
        <v>23</v>
      </c>
      <c r="AD182">
        <v>1</v>
      </c>
      <c r="AI182">
        <v>1</v>
      </c>
    </row>
    <row r="183" spans="1:35" x14ac:dyDescent="0.45">
      <c r="A183" s="290">
        <v>41483</v>
      </c>
      <c r="B183">
        <v>1070</v>
      </c>
      <c r="C183" t="s">
        <v>142</v>
      </c>
      <c r="D183">
        <v>19</v>
      </c>
      <c r="F183">
        <v>0</v>
      </c>
      <c r="G183">
        <v>5.5463999999999999E-2</v>
      </c>
      <c r="H183">
        <v>0</v>
      </c>
      <c r="I183" t="s">
        <v>143</v>
      </c>
      <c r="J183">
        <v>20</v>
      </c>
      <c r="L183">
        <v>1</v>
      </c>
      <c r="M183">
        <v>0.1032</v>
      </c>
      <c r="N183">
        <v>9.6899224806201545</v>
      </c>
      <c r="O183">
        <v>19.5</v>
      </c>
      <c r="P183">
        <v>1</v>
      </c>
      <c r="Q183">
        <v>9.6899224806201545</v>
      </c>
      <c r="U183" s="290">
        <v>41483</v>
      </c>
      <c r="V183">
        <v>1070</v>
      </c>
      <c r="W183" t="s">
        <v>142</v>
      </c>
      <c r="X183">
        <v>19</v>
      </c>
      <c r="Y183">
        <v>0</v>
      </c>
      <c r="AB183" t="s">
        <v>143</v>
      </c>
      <c r="AC183">
        <v>20</v>
      </c>
      <c r="AD183">
        <v>0</v>
      </c>
      <c r="AI183">
        <v>0</v>
      </c>
    </row>
    <row r="184" spans="1:35" x14ac:dyDescent="0.45">
      <c r="A184" s="290">
        <v>41484</v>
      </c>
      <c r="B184">
        <v>1020</v>
      </c>
      <c r="C184" t="s">
        <v>352</v>
      </c>
      <c r="D184">
        <v>22</v>
      </c>
      <c r="F184">
        <v>0</v>
      </c>
      <c r="G184">
        <v>5.5463999999999999E-2</v>
      </c>
      <c r="H184">
        <v>0</v>
      </c>
      <c r="I184" t="s">
        <v>14</v>
      </c>
      <c r="J184">
        <v>22</v>
      </c>
      <c r="L184">
        <v>3</v>
      </c>
      <c r="M184">
        <v>9.7700000000000009E-2</v>
      </c>
      <c r="N184">
        <v>30.706243602865914</v>
      </c>
      <c r="O184">
        <v>22</v>
      </c>
      <c r="P184">
        <v>3</v>
      </c>
      <c r="Q184">
        <v>30.706243602865914</v>
      </c>
      <c r="U184" s="290">
        <v>41484</v>
      </c>
      <c r="V184">
        <v>1020</v>
      </c>
      <c r="W184" t="s">
        <v>352</v>
      </c>
      <c r="X184">
        <v>22</v>
      </c>
      <c r="Y184">
        <v>0</v>
      </c>
      <c r="AB184" t="s">
        <v>14</v>
      </c>
      <c r="AC184">
        <v>22</v>
      </c>
      <c r="AD184">
        <v>0</v>
      </c>
      <c r="AI184">
        <v>0</v>
      </c>
    </row>
    <row r="185" spans="1:35" x14ac:dyDescent="0.45">
      <c r="A185" s="290">
        <v>41485</v>
      </c>
      <c r="B185">
        <v>1020</v>
      </c>
      <c r="C185" t="s">
        <v>352</v>
      </c>
      <c r="D185">
        <v>19</v>
      </c>
      <c r="F185">
        <v>0</v>
      </c>
      <c r="G185">
        <v>5.5463999999999999E-2</v>
      </c>
      <c r="H185">
        <v>0</v>
      </c>
      <c r="I185" t="s">
        <v>14</v>
      </c>
      <c r="J185">
        <v>19</v>
      </c>
      <c r="L185">
        <v>7</v>
      </c>
      <c r="M185">
        <v>0.10638421052631579</v>
      </c>
      <c r="N185">
        <v>65.799238114085</v>
      </c>
      <c r="O185">
        <v>19</v>
      </c>
      <c r="P185">
        <v>7</v>
      </c>
      <c r="Q185">
        <v>65.799238114085</v>
      </c>
      <c r="U185" s="290">
        <v>41485</v>
      </c>
      <c r="V185">
        <v>1020</v>
      </c>
      <c r="W185" t="s">
        <v>352</v>
      </c>
      <c r="X185">
        <v>19</v>
      </c>
      <c r="Y185">
        <v>0</v>
      </c>
      <c r="AB185" t="s">
        <v>14</v>
      </c>
      <c r="AD185">
        <v>0</v>
      </c>
      <c r="AI185">
        <v>0</v>
      </c>
    </row>
    <row r="186" spans="1:35" x14ac:dyDescent="0.45">
      <c r="A186" s="290">
        <v>41486</v>
      </c>
      <c r="B186">
        <v>1070</v>
      </c>
      <c r="C186" t="s">
        <v>353</v>
      </c>
      <c r="D186">
        <v>20</v>
      </c>
      <c r="F186">
        <v>0</v>
      </c>
      <c r="G186">
        <v>5.5463999999999999E-2</v>
      </c>
      <c r="H186">
        <v>0</v>
      </c>
      <c r="I186" t="s">
        <v>14</v>
      </c>
      <c r="J186">
        <v>20</v>
      </c>
      <c r="L186">
        <v>3</v>
      </c>
      <c r="M186">
        <v>0.1032</v>
      </c>
      <c r="N186">
        <v>29.069767441860463</v>
      </c>
      <c r="O186">
        <v>20</v>
      </c>
      <c r="P186">
        <v>3</v>
      </c>
      <c r="Q186">
        <v>29.069767441860463</v>
      </c>
      <c r="U186" s="290">
        <v>41486</v>
      </c>
      <c r="V186">
        <v>1070</v>
      </c>
      <c r="W186" t="s">
        <v>353</v>
      </c>
      <c r="X186">
        <v>20</v>
      </c>
      <c r="Y186">
        <v>0</v>
      </c>
      <c r="AB186" t="s">
        <v>14</v>
      </c>
      <c r="AD186">
        <v>0</v>
      </c>
      <c r="AI186">
        <v>0</v>
      </c>
    </row>
    <row r="187" spans="1:35" x14ac:dyDescent="0.45">
      <c r="A187" s="290">
        <v>41487</v>
      </c>
      <c r="B187">
        <v>1070</v>
      </c>
      <c r="C187" t="s">
        <v>227</v>
      </c>
      <c r="D187">
        <v>21</v>
      </c>
      <c r="F187">
        <v>1</v>
      </c>
      <c r="G187">
        <v>5.5463999999999999E-2</v>
      </c>
      <c r="H187">
        <v>18.029712966969566</v>
      </c>
      <c r="I187" t="s">
        <v>306</v>
      </c>
      <c r="J187">
        <v>18</v>
      </c>
      <c r="L187">
        <v>1</v>
      </c>
      <c r="M187">
        <v>0.10992222222222221</v>
      </c>
      <c r="N187">
        <v>9.0973415546345908</v>
      </c>
      <c r="O187">
        <v>19.5</v>
      </c>
      <c r="P187">
        <v>2</v>
      </c>
      <c r="Q187">
        <v>27.127054521604158</v>
      </c>
      <c r="U187" s="290">
        <v>41487</v>
      </c>
      <c r="V187">
        <v>1070</v>
      </c>
      <c r="W187" t="s">
        <v>227</v>
      </c>
      <c r="X187">
        <v>21</v>
      </c>
      <c r="Y187">
        <v>0</v>
      </c>
      <c r="AB187" t="s">
        <v>306</v>
      </c>
      <c r="AD187">
        <v>0</v>
      </c>
      <c r="AI187">
        <v>0</v>
      </c>
    </row>
    <row r="188" spans="1:35" x14ac:dyDescent="0.45">
      <c r="A188" s="290">
        <v>41488</v>
      </c>
      <c r="B188">
        <v>1070</v>
      </c>
      <c r="C188" t="s">
        <v>354</v>
      </c>
      <c r="D188">
        <v>15</v>
      </c>
      <c r="F188">
        <v>0</v>
      </c>
      <c r="G188">
        <v>5.5463999999999999E-2</v>
      </c>
      <c r="H188">
        <v>0</v>
      </c>
      <c r="I188" t="s">
        <v>14</v>
      </c>
      <c r="J188">
        <v>15</v>
      </c>
      <c r="L188">
        <v>5</v>
      </c>
      <c r="M188">
        <v>0.12336666666666667</v>
      </c>
      <c r="N188">
        <v>40.529586598216696</v>
      </c>
      <c r="O188">
        <v>15</v>
      </c>
      <c r="P188">
        <v>5</v>
      </c>
      <c r="Q188">
        <v>40.529586598216696</v>
      </c>
      <c r="U188" s="290">
        <v>41488</v>
      </c>
      <c r="V188">
        <v>1070</v>
      </c>
      <c r="W188" t="s">
        <v>354</v>
      </c>
      <c r="X188">
        <v>15</v>
      </c>
      <c r="Y188">
        <v>0</v>
      </c>
      <c r="AB188" t="s">
        <v>14</v>
      </c>
      <c r="AD188">
        <v>0</v>
      </c>
      <c r="AI188">
        <v>0</v>
      </c>
    </row>
    <row r="189" spans="1:35" x14ac:dyDescent="0.45">
      <c r="A189" s="290">
        <v>41489</v>
      </c>
      <c r="B189">
        <v>1030</v>
      </c>
      <c r="C189" t="s">
        <v>355</v>
      </c>
      <c r="D189">
        <v>14</v>
      </c>
      <c r="F189">
        <v>0</v>
      </c>
      <c r="G189">
        <v>5.5463999999999999E-2</v>
      </c>
      <c r="H189">
        <v>0</v>
      </c>
      <c r="I189" t="s">
        <v>14</v>
      </c>
      <c r="J189">
        <v>14</v>
      </c>
      <c r="L189">
        <v>0</v>
      </c>
      <c r="M189">
        <v>0.12912857142857143</v>
      </c>
      <c r="N189">
        <v>0</v>
      </c>
      <c r="O189">
        <v>14</v>
      </c>
      <c r="P189">
        <v>0</v>
      </c>
      <c r="Q189">
        <v>0</v>
      </c>
      <c r="U189" s="290">
        <v>41489</v>
      </c>
      <c r="V189">
        <v>1030</v>
      </c>
      <c r="W189" t="s">
        <v>355</v>
      </c>
      <c r="X189">
        <v>14</v>
      </c>
      <c r="Y189">
        <v>0</v>
      </c>
      <c r="AB189" t="s">
        <v>14</v>
      </c>
      <c r="AD189">
        <v>1</v>
      </c>
      <c r="AI189">
        <v>1</v>
      </c>
    </row>
    <row r="190" spans="1:35" x14ac:dyDescent="0.45">
      <c r="A190" s="290">
        <v>41490</v>
      </c>
      <c r="B190">
        <v>1060</v>
      </c>
      <c r="C190" t="s">
        <v>353</v>
      </c>
      <c r="D190">
        <v>12</v>
      </c>
      <c r="F190">
        <v>0</v>
      </c>
      <c r="G190">
        <v>5.5463999999999999E-2</v>
      </c>
      <c r="H190">
        <v>0</v>
      </c>
      <c r="I190" t="s">
        <v>14</v>
      </c>
      <c r="J190">
        <v>12</v>
      </c>
      <c r="L190">
        <v>0</v>
      </c>
      <c r="M190">
        <v>0.14353333333333335</v>
      </c>
      <c r="N190">
        <v>0</v>
      </c>
      <c r="O190">
        <v>12</v>
      </c>
      <c r="P190">
        <v>0</v>
      </c>
      <c r="Q190">
        <v>0</v>
      </c>
      <c r="U190" s="290">
        <v>41490</v>
      </c>
      <c r="V190">
        <v>1060</v>
      </c>
      <c r="W190" t="s">
        <v>353</v>
      </c>
      <c r="X190">
        <v>12</v>
      </c>
      <c r="Y190">
        <v>0</v>
      </c>
      <c r="AB190" t="s">
        <v>14</v>
      </c>
      <c r="AD190">
        <v>0</v>
      </c>
      <c r="AI190">
        <v>0</v>
      </c>
    </row>
    <row r="191" spans="1:35" x14ac:dyDescent="0.45">
      <c r="A191" s="290">
        <v>41491</v>
      </c>
      <c r="B191">
        <v>1140</v>
      </c>
      <c r="C191" t="s">
        <v>157</v>
      </c>
      <c r="D191">
        <v>11</v>
      </c>
      <c r="F191">
        <v>2</v>
      </c>
      <c r="G191">
        <v>5.5463999999999999E-2</v>
      </c>
      <c r="H191">
        <v>36.059425933939131</v>
      </c>
      <c r="I191" t="s">
        <v>289</v>
      </c>
      <c r="J191">
        <v>8</v>
      </c>
      <c r="L191">
        <v>0</v>
      </c>
      <c r="M191">
        <v>0.19395000000000001</v>
      </c>
      <c r="N191">
        <v>0</v>
      </c>
      <c r="O191">
        <v>9.5</v>
      </c>
      <c r="P191">
        <v>2</v>
      </c>
      <c r="Q191">
        <v>36.059425933939131</v>
      </c>
      <c r="U191" s="290">
        <v>41491</v>
      </c>
      <c r="V191">
        <v>1140</v>
      </c>
      <c r="W191" t="s">
        <v>157</v>
      </c>
      <c r="X191">
        <v>11</v>
      </c>
      <c r="Y191">
        <v>0</v>
      </c>
      <c r="AB191" t="s">
        <v>289</v>
      </c>
      <c r="AD191">
        <v>0</v>
      </c>
      <c r="AI191">
        <v>0</v>
      </c>
    </row>
    <row r="192" spans="1:35" x14ac:dyDescent="0.45">
      <c r="A192" s="290">
        <v>41492</v>
      </c>
      <c r="B192">
        <v>1170</v>
      </c>
      <c r="C192" t="s">
        <v>148</v>
      </c>
      <c r="D192">
        <v>11</v>
      </c>
      <c r="F192">
        <v>1</v>
      </c>
      <c r="G192">
        <v>5.5463999999999999E-2</v>
      </c>
      <c r="H192">
        <v>18.029712966969566</v>
      </c>
      <c r="I192" t="s">
        <v>356</v>
      </c>
      <c r="J192">
        <v>11</v>
      </c>
      <c r="L192">
        <v>5</v>
      </c>
      <c r="M192">
        <v>0.1527</v>
      </c>
      <c r="N192">
        <v>32.743942370661429</v>
      </c>
      <c r="O192">
        <v>11</v>
      </c>
      <c r="P192">
        <v>6</v>
      </c>
      <c r="Q192">
        <v>50.773655337630998</v>
      </c>
      <c r="U192" s="290">
        <v>41492</v>
      </c>
      <c r="V192">
        <v>1170</v>
      </c>
      <c r="W192" t="s">
        <v>148</v>
      </c>
      <c r="X192">
        <v>11</v>
      </c>
      <c r="Y192">
        <v>0</v>
      </c>
      <c r="AB192" t="s">
        <v>356</v>
      </c>
      <c r="AD192">
        <v>0</v>
      </c>
      <c r="AI192">
        <v>0</v>
      </c>
    </row>
    <row r="193" spans="1:35" x14ac:dyDescent="0.45">
      <c r="A193" s="290">
        <v>41493</v>
      </c>
      <c r="B193">
        <v>1060</v>
      </c>
      <c r="C193" t="s">
        <v>357</v>
      </c>
      <c r="D193">
        <v>13</v>
      </c>
      <c r="F193">
        <v>0</v>
      </c>
      <c r="G193">
        <v>5.5463999999999999E-2</v>
      </c>
      <c r="H193">
        <v>0</v>
      </c>
      <c r="I193" t="s">
        <v>14</v>
      </c>
      <c r="J193">
        <v>13</v>
      </c>
      <c r="L193">
        <v>6</v>
      </c>
      <c r="M193">
        <v>0.13577692307692307</v>
      </c>
      <c r="N193">
        <v>44.190130870772194</v>
      </c>
      <c r="O193">
        <v>13</v>
      </c>
      <c r="P193">
        <v>6</v>
      </c>
      <c r="Q193">
        <v>44.190130870772194</v>
      </c>
      <c r="U193" s="290">
        <v>41493</v>
      </c>
      <c r="V193">
        <v>1060</v>
      </c>
      <c r="W193" t="s">
        <v>357</v>
      </c>
      <c r="X193">
        <v>13</v>
      </c>
      <c r="Y193">
        <v>0</v>
      </c>
      <c r="AB193" t="s">
        <v>14</v>
      </c>
      <c r="AD193">
        <v>0</v>
      </c>
      <c r="AI193">
        <v>0</v>
      </c>
    </row>
    <row r="194" spans="1:35" x14ac:dyDescent="0.45">
      <c r="A194" s="290">
        <v>41494</v>
      </c>
      <c r="B194">
        <v>1040</v>
      </c>
      <c r="C194" t="s">
        <v>235</v>
      </c>
      <c r="D194">
        <v>13</v>
      </c>
      <c r="F194">
        <v>2</v>
      </c>
      <c r="G194">
        <v>5.5463999999999999E-2</v>
      </c>
      <c r="H194">
        <v>36.059425933939131</v>
      </c>
      <c r="I194" t="s">
        <v>207</v>
      </c>
      <c r="J194">
        <v>14</v>
      </c>
      <c r="L194">
        <v>0</v>
      </c>
      <c r="M194">
        <v>0.12912857142857143</v>
      </c>
      <c r="N194">
        <v>0</v>
      </c>
      <c r="O194">
        <v>13.5</v>
      </c>
      <c r="P194">
        <v>2</v>
      </c>
      <c r="Q194">
        <v>36.059425933939131</v>
      </c>
      <c r="U194" s="290">
        <v>41494</v>
      </c>
      <c r="V194">
        <v>1040</v>
      </c>
      <c r="W194" t="s">
        <v>235</v>
      </c>
      <c r="X194">
        <v>13</v>
      </c>
      <c r="Y194">
        <v>0</v>
      </c>
      <c r="AB194" t="s">
        <v>207</v>
      </c>
      <c r="AD194">
        <v>0</v>
      </c>
      <c r="AI194">
        <v>0</v>
      </c>
    </row>
    <row r="195" spans="1:35" x14ac:dyDescent="0.45">
      <c r="A195" s="290">
        <v>41495</v>
      </c>
      <c r="B195">
        <v>1090</v>
      </c>
      <c r="C195" t="s">
        <v>351</v>
      </c>
      <c r="D195">
        <v>13</v>
      </c>
      <c r="F195">
        <v>0</v>
      </c>
      <c r="G195">
        <v>5.5463999999999999E-2</v>
      </c>
      <c r="H195">
        <v>0</v>
      </c>
      <c r="I195" t="s">
        <v>14</v>
      </c>
      <c r="J195">
        <v>12.5</v>
      </c>
      <c r="L195">
        <v>0</v>
      </c>
      <c r="M195">
        <v>0.13950000000000001</v>
      </c>
      <c r="N195">
        <v>0</v>
      </c>
      <c r="O195">
        <v>12.75</v>
      </c>
      <c r="P195">
        <v>0</v>
      </c>
      <c r="Q195">
        <v>0</v>
      </c>
      <c r="U195" s="290">
        <v>41495</v>
      </c>
      <c r="V195">
        <v>1090</v>
      </c>
      <c r="W195" t="s">
        <v>351</v>
      </c>
      <c r="X195">
        <v>13</v>
      </c>
      <c r="Y195">
        <v>0</v>
      </c>
      <c r="AB195" t="s">
        <v>14</v>
      </c>
      <c r="AD195">
        <v>0</v>
      </c>
      <c r="AI195">
        <v>0</v>
      </c>
    </row>
    <row r="196" spans="1:35" x14ac:dyDescent="0.45">
      <c r="A196" s="290">
        <v>41496</v>
      </c>
      <c r="B196">
        <v>1240</v>
      </c>
      <c r="C196" t="s">
        <v>142</v>
      </c>
      <c r="D196">
        <v>12</v>
      </c>
      <c r="F196">
        <v>0</v>
      </c>
      <c r="G196">
        <v>5.5463999999999999E-2</v>
      </c>
      <c r="H196">
        <v>0</v>
      </c>
      <c r="I196" t="s">
        <v>358</v>
      </c>
      <c r="J196">
        <v>14.5</v>
      </c>
      <c r="L196">
        <v>0</v>
      </c>
      <c r="M196">
        <v>0.12614827586206895</v>
      </c>
      <c r="N196">
        <v>0</v>
      </c>
      <c r="O196">
        <v>13.25</v>
      </c>
      <c r="P196">
        <v>0</v>
      </c>
      <c r="Q196">
        <v>0</v>
      </c>
      <c r="U196" s="290">
        <v>41496</v>
      </c>
      <c r="V196">
        <v>1240</v>
      </c>
      <c r="W196" t="s">
        <v>142</v>
      </c>
      <c r="X196">
        <v>12</v>
      </c>
      <c r="Y196">
        <v>0</v>
      </c>
      <c r="AB196" t="s">
        <v>358</v>
      </c>
      <c r="AD196">
        <v>0</v>
      </c>
      <c r="AI196">
        <v>0</v>
      </c>
    </row>
    <row r="197" spans="1:35" x14ac:dyDescent="0.45">
      <c r="A197" s="290">
        <v>41497</v>
      </c>
      <c r="B197">
        <v>1190</v>
      </c>
      <c r="C197" t="s">
        <v>359</v>
      </c>
      <c r="D197">
        <v>17</v>
      </c>
      <c r="F197">
        <v>0</v>
      </c>
      <c r="G197">
        <v>5.5463999999999999E-2</v>
      </c>
      <c r="H197">
        <v>0</v>
      </c>
      <c r="I197" t="s">
        <v>14</v>
      </c>
      <c r="J197">
        <v>17</v>
      </c>
      <c r="L197">
        <v>0</v>
      </c>
      <c r="M197">
        <v>0.11387647058823529</v>
      </c>
      <c r="N197">
        <v>0</v>
      </c>
      <c r="O197">
        <v>17</v>
      </c>
      <c r="P197">
        <v>0</v>
      </c>
      <c r="Q197">
        <v>0</v>
      </c>
      <c r="U197" s="290">
        <v>41497</v>
      </c>
      <c r="V197">
        <v>1190</v>
      </c>
      <c r="W197" t="s">
        <v>359</v>
      </c>
      <c r="X197">
        <v>17</v>
      </c>
      <c r="Y197">
        <v>0</v>
      </c>
      <c r="AB197" t="s">
        <v>14</v>
      </c>
      <c r="AD197">
        <v>0</v>
      </c>
      <c r="AI197">
        <v>0</v>
      </c>
    </row>
    <row r="198" spans="1:35" x14ac:dyDescent="0.45">
      <c r="A198" s="290">
        <v>41498</v>
      </c>
      <c r="B198">
        <v>1040</v>
      </c>
      <c r="C198" t="s">
        <v>57</v>
      </c>
      <c r="D198">
        <v>14</v>
      </c>
      <c r="F198">
        <v>1</v>
      </c>
      <c r="G198">
        <v>5.5463999999999999E-2</v>
      </c>
      <c r="H198">
        <v>18.029712966969566</v>
      </c>
      <c r="I198" t="s">
        <v>72</v>
      </c>
      <c r="J198">
        <v>14</v>
      </c>
      <c r="L198">
        <v>0</v>
      </c>
      <c r="M198">
        <v>0.12912857142857143</v>
      </c>
      <c r="N198">
        <v>0</v>
      </c>
      <c r="O198">
        <v>14</v>
      </c>
      <c r="P198">
        <v>1</v>
      </c>
      <c r="Q198">
        <v>18.029712966969566</v>
      </c>
      <c r="U198" s="290">
        <v>41498</v>
      </c>
      <c r="V198">
        <v>1040</v>
      </c>
      <c r="W198" t="s">
        <v>57</v>
      </c>
      <c r="X198">
        <v>14</v>
      </c>
      <c r="Y198">
        <v>0</v>
      </c>
      <c r="AB198" t="s">
        <v>72</v>
      </c>
      <c r="AD198">
        <v>0</v>
      </c>
      <c r="AI198">
        <v>0</v>
      </c>
    </row>
    <row r="199" spans="1:35" x14ac:dyDescent="0.45">
      <c r="A199" s="290">
        <v>41499</v>
      </c>
      <c r="B199">
        <v>1000</v>
      </c>
      <c r="C199" t="s">
        <v>360</v>
      </c>
      <c r="D199" t="s">
        <v>14</v>
      </c>
      <c r="F199">
        <v>0</v>
      </c>
      <c r="G199">
        <v>5.5463999999999999E-2</v>
      </c>
      <c r="H199">
        <v>0</v>
      </c>
      <c r="I199" t="s">
        <v>361</v>
      </c>
      <c r="J199">
        <v>12</v>
      </c>
      <c r="L199">
        <v>0</v>
      </c>
      <c r="M199">
        <v>0.14353333333333335</v>
      </c>
      <c r="N199">
        <v>0</v>
      </c>
      <c r="O199">
        <v>12</v>
      </c>
      <c r="P199">
        <v>0</v>
      </c>
      <c r="Q199">
        <v>0</v>
      </c>
      <c r="U199" s="290">
        <v>41499</v>
      </c>
      <c r="V199">
        <v>1000</v>
      </c>
      <c r="W199" t="s">
        <v>360</v>
      </c>
      <c r="X199" t="s">
        <v>14</v>
      </c>
      <c r="Y199">
        <v>0</v>
      </c>
      <c r="AB199" t="s">
        <v>361</v>
      </c>
      <c r="AD199">
        <v>0</v>
      </c>
      <c r="AI199">
        <v>0</v>
      </c>
    </row>
    <row r="200" spans="1:35" x14ac:dyDescent="0.45">
      <c r="A200" s="290">
        <v>41500</v>
      </c>
      <c r="B200">
        <v>1010</v>
      </c>
      <c r="C200" t="s">
        <v>245</v>
      </c>
      <c r="D200">
        <v>17</v>
      </c>
      <c r="F200">
        <v>1</v>
      </c>
      <c r="G200">
        <v>5.5463999999999999E-2</v>
      </c>
      <c r="H200">
        <v>18.029712966969566</v>
      </c>
      <c r="I200" t="s">
        <v>207</v>
      </c>
      <c r="J200">
        <v>14</v>
      </c>
      <c r="L200">
        <v>1</v>
      </c>
      <c r="M200">
        <v>0.12912857142857143</v>
      </c>
      <c r="N200">
        <v>7.7442194933067823</v>
      </c>
      <c r="O200">
        <v>15.5</v>
      </c>
      <c r="P200">
        <v>2</v>
      </c>
      <c r="Q200">
        <v>25.773932460276349</v>
      </c>
      <c r="U200" s="290">
        <v>41500</v>
      </c>
      <c r="V200">
        <v>1010</v>
      </c>
      <c r="W200" t="s">
        <v>245</v>
      </c>
      <c r="X200">
        <v>17</v>
      </c>
      <c r="Y200">
        <v>0</v>
      </c>
      <c r="AB200" t="s">
        <v>207</v>
      </c>
      <c r="AD200">
        <v>0</v>
      </c>
      <c r="AI200">
        <v>0</v>
      </c>
    </row>
    <row r="201" spans="1:35" x14ac:dyDescent="0.45">
      <c r="A201" s="290">
        <v>41501</v>
      </c>
      <c r="B201">
        <v>1160</v>
      </c>
      <c r="C201" t="s">
        <v>227</v>
      </c>
      <c r="D201">
        <v>15</v>
      </c>
      <c r="F201">
        <v>0</v>
      </c>
      <c r="G201">
        <v>5.5463999999999999E-2</v>
      </c>
      <c r="H201">
        <v>0</v>
      </c>
      <c r="I201" t="s">
        <v>137</v>
      </c>
      <c r="J201">
        <v>14</v>
      </c>
      <c r="L201">
        <v>0</v>
      </c>
      <c r="M201">
        <v>0.12912857142857143</v>
      </c>
      <c r="N201">
        <v>0</v>
      </c>
      <c r="O201">
        <v>14.5</v>
      </c>
      <c r="P201">
        <v>0</v>
      </c>
      <c r="Q201">
        <v>0</v>
      </c>
      <c r="U201" s="290">
        <v>41501</v>
      </c>
      <c r="V201">
        <v>1160</v>
      </c>
      <c r="W201" t="s">
        <v>227</v>
      </c>
      <c r="X201">
        <v>15</v>
      </c>
      <c r="Y201">
        <v>0</v>
      </c>
      <c r="AB201" t="s">
        <v>137</v>
      </c>
      <c r="AD201">
        <v>0</v>
      </c>
      <c r="AI201">
        <v>0</v>
      </c>
    </row>
    <row r="202" spans="1:35" x14ac:dyDescent="0.45">
      <c r="A202" s="290">
        <v>41502</v>
      </c>
      <c r="B202">
        <v>1230</v>
      </c>
      <c r="C202" t="s">
        <v>246</v>
      </c>
      <c r="D202">
        <v>13</v>
      </c>
      <c r="F202">
        <v>0</v>
      </c>
      <c r="G202">
        <v>5.5463999999999999E-2</v>
      </c>
      <c r="H202">
        <v>0</v>
      </c>
      <c r="I202" t="s">
        <v>213</v>
      </c>
      <c r="J202">
        <v>11</v>
      </c>
      <c r="L202">
        <v>0</v>
      </c>
      <c r="M202">
        <v>0.1527</v>
      </c>
      <c r="N202">
        <v>0</v>
      </c>
      <c r="O202">
        <v>12</v>
      </c>
      <c r="P202">
        <v>0</v>
      </c>
      <c r="Q202">
        <v>0</v>
      </c>
      <c r="U202" s="290">
        <v>41502</v>
      </c>
      <c r="V202">
        <v>1230</v>
      </c>
      <c r="W202" t="s">
        <v>246</v>
      </c>
      <c r="X202">
        <v>13</v>
      </c>
      <c r="Y202">
        <v>0</v>
      </c>
      <c r="AB202" t="s">
        <v>213</v>
      </c>
      <c r="AD202">
        <v>0</v>
      </c>
      <c r="AI202">
        <v>0</v>
      </c>
    </row>
    <row r="203" spans="1:35" x14ac:dyDescent="0.45">
      <c r="A203" s="290">
        <v>41503</v>
      </c>
      <c r="B203">
        <v>1170</v>
      </c>
      <c r="C203" t="s">
        <v>362</v>
      </c>
      <c r="D203">
        <v>12</v>
      </c>
      <c r="F203">
        <v>0</v>
      </c>
      <c r="G203">
        <v>5.5463999999999999E-2</v>
      </c>
      <c r="H203">
        <v>0</v>
      </c>
      <c r="I203" t="s">
        <v>14</v>
      </c>
      <c r="J203">
        <v>12</v>
      </c>
      <c r="L203">
        <v>1</v>
      </c>
      <c r="M203">
        <v>0.14353333333333335</v>
      </c>
      <c r="N203">
        <v>6.9670227589410123</v>
      </c>
      <c r="O203">
        <v>12</v>
      </c>
      <c r="P203">
        <v>1</v>
      </c>
      <c r="Q203">
        <v>6.9670227589410123</v>
      </c>
      <c r="U203" s="290">
        <v>41503</v>
      </c>
      <c r="V203">
        <v>1170</v>
      </c>
      <c r="W203" t="s">
        <v>362</v>
      </c>
      <c r="X203">
        <v>12</v>
      </c>
      <c r="Y203">
        <v>0</v>
      </c>
      <c r="AB203" t="s">
        <v>14</v>
      </c>
      <c r="AD203">
        <v>0</v>
      </c>
      <c r="AI203">
        <v>0</v>
      </c>
    </row>
    <row r="204" spans="1:35" x14ac:dyDescent="0.45">
      <c r="A204" s="290">
        <v>41504</v>
      </c>
      <c r="B204">
        <v>1070</v>
      </c>
      <c r="C204" t="s">
        <v>363</v>
      </c>
      <c r="D204">
        <v>14</v>
      </c>
      <c r="F204">
        <v>0</v>
      </c>
      <c r="G204">
        <v>5.5463999999999999E-2</v>
      </c>
      <c r="H204">
        <v>0</v>
      </c>
      <c r="I204" t="s">
        <v>14</v>
      </c>
      <c r="J204" t="s">
        <v>14</v>
      </c>
      <c r="K204" t="s">
        <v>14</v>
      </c>
      <c r="L204" t="s">
        <v>14</v>
      </c>
      <c r="M204" t="s">
        <v>14</v>
      </c>
      <c r="N204" t="s">
        <v>14</v>
      </c>
      <c r="O204">
        <v>14</v>
      </c>
      <c r="P204">
        <v>0</v>
      </c>
      <c r="Q204">
        <v>0</v>
      </c>
      <c r="U204" s="290">
        <v>41504</v>
      </c>
      <c r="V204">
        <v>1070</v>
      </c>
      <c r="W204" t="s">
        <v>363</v>
      </c>
      <c r="X204">
        <v>14</v>
      </c>
      <c r="Y204">
        <v>0</v>
      </c>
      <c r="AB204" t="s">
        <v>14</v>
      </c>
      <c r="AD204">
        <v>0</v>
      </c>
      <c r="AI204">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H198"/>
  <sheetViews>
    <sheetView topLeftCell="F1" workbookViewId="0">
      <selection activeCell="R37" sqref="R37"/>
    </sheetView>
  </sheetViews>
  <sheetFormatPr defaultRowHeight="14.25" x14ac:dyDescent="0.45"/>
  <cols>
    <col min="1" max="1" width="9.73046875" style="290" bestFit="1" customWidth="1"/>
    <col min="20" max="20" width="9.73046875" style="290" bestFit="1" customWidth="1"/>
  </cols>
  <sheetData>
    <row r="2" spans="1:34" x14ac:dyDescent="0.45">
      <c r="A2" s="290" t="s">
        <v>36</v>
      </c>
      <c r="T2" s="290" t="s">
        <v>43</v>
      </c>
    </row>
    <row r="3" spans="1:34" x14ac:dyDescent="0.45">
      <c r="A3" s="290" t="s">
        <v>1</v>
      </c>
      <c r="B3" t="s">
        <v>2</v>
      </c>
      <c r="C3" t="s">
        <v>53</v>
      </c>
      <c r="D3" t="s">
        <v>37</v>
      </c>
      <c r="E3" t="s">
        <v>51</v>
      </c>
      <c r="F3" t="s">
        <v>24</v>
      </c>
      <c r="G3" t="s">
        <v>42</v>
      </c>
      <c r="H3" t="s">
        <v>54</v>
      </c>
      <c r="I3" t="s">
        <v>55</v>
      </c>
      <c r="J3" t="s">
        <v>38</v>
      </c>
      <c r="K3" t="s">
        <v>51</v>
      </c>
      <c r="L3" t="s">
        <v>26</v>
      </c>
      <c r="M3" t="s">
        <v>42</v>
      </c>
      <c r="N3" t="s">
        <v>27</v>
      </c>
      <c r="O3" t="s">
        <v>44</v>
      </c>
      <c r="P3" t="s">
        <v>365</v>
      </c>
      <c r="Q3" t="s">
        <v>39</v>
      </c>
      <c r="T3" s="290" t="s">
        <v>1</v>
      </c>
      <c r="U3" t="s">
        <v>2</v>
      </c>
      <c r="V3" t="s">
        <v>33</v>
      </c>
      <c r="W3" t="s">
        <v>37</v>
      </c>
      <c r="X3" t="s">
        <v>24</v>
      </c>
      <c r="Y3" t="s">
        <v>42</v>
      </c>
      <c r="Z3" t="s">
        <v>25</v>
      </c>
      <c r="AA3" t="s">
        <v>34</v>
      </c>
      <c r="AB3" t="s">
        <v>38</v>
      </c>
      <c r="AC3" t="s">
        <v>26</v>
      </c>
      <c r="AD3" t="s">
        <v>19</v>
      </c>
      <c r="AE3" t="s">
        <v>42</v>
      </c>
      <c r="AF3" t="s">
        <v>27</v>
      </c>
      <c r="AG3" t="s">
        <v>21</v>
      </c>
      <c r="AH3" t="s">
        <v>28</v>
      </c>
    </row>
    <row r="4" spans="1:34" x14ac:dyDescent="0.45">
      <c r="A4" s="290">
        <v>41662</v>
      </c>
      <c r="B4">
        <v>1430</v>
      </c>
      <c r="C4" t="s">
        <v>366</v>
      </c>
      <c r="D4">
        <v>211</v>
      </c>
      <c r="F4">
        <v>0</v>
      </c>
      <c r="G4">
        <v>1.9099999999999999E-2</v>
      </c>
      <c r="H4">
        <v>0</v>
      </c>
      <c r="I4" t="s">
        <v>367</v>
      </c>
      <c r="J4">
        <v>211</v>
      </c>
      <c r="L4">
        <v>0</v>
      </c>
      <c r="M4">
        <v>1.9099999999999999E-2</v>
      </c>
      <c r="N4">
        <v>0</v>
      </c>
      <c r="O4">
        <v>211</v>
      </c>
      <c r="P4">
        <v>1.9099999999999999E-2</v>
      </c>
      <c r="Q4">
        <v>0</v>
      </c>
      <c r="T4" s="290">
        <v>41662</v>
      </c>
      <c r="X4">
        <v>0</v>
      </c>
      <c r="AC4">
        <v>0</v>
      </c>
      <c r="AH4">
        <v>0</v>
      </c>
    </row>
    <row r="5" spans="1:34" x14ac:dyDescent="0.45">
      <c r="A5" s="290">
        <v>41663</v>
      </c>
      <c r="B5">
        <v>1340</v>
      </c>
      <c r="C5" t="s">
        <v>60</v>
      </c>
      <c r="D5">
        <v>212</v>
      </c>
      <c r="F5">
        <v>0</v>
      </c>
      <c r="G5">
        <v>1.8700000000000001E-2</v>
      </c>
      <c r="H5">
        <v>0</v>
      </c>
      <c r="I5" t="s">
        <v>64</v>
      </c>
      <c r="J5">
        <v>214</v>
      </c>
      <c r="L5">
        <v>2</v>
      </c>
      <c r="M5">
        <v>1.8700000000000001E-2</v>
      </c>
      <c r="N5">
        <v>106.951871657754</v>
      </c>
      <c r="O5">
        <v>213</v>
      </c>
      <c r="P5">
        <v>1.8700000000000001E-2</v>
      </c>
      <c r="Q5">
        <v>2</v>
      </c>
      <c r="T5" s="290">
        <v>41663</v>
      </c>
      <c r="X5">
        <v>0</v>
      </c>
      <c r="AC5">
        <v>0</v>
      </c>
      <c r="AH5">
        <v>0</v>
      </c>
    </row>
    <row r="6" spans="1:34" x14ac:dyDescent="0.45">
      <c r="A6" s="290">
        <v>41664</v>
      </c>
      <c r="B6">
        <v>1260</v>
      </c>
      <c r="C6" t="s">
        <v>60</v>
      </c>
      <c r="D6">
        <v>207</v>
      </c>
      <c r="F6">
        <v>0</v>
      </c>
      <c r="G6">
        <v>1.9400000000000001E-2</v>
      </c>
      <c r="H6">
        <v>0</v>
      </c>
      <c r="I6" t="s">
        <v>76</v>
      </c>
      <c r="J6">
        <v>212</v>
      </c>
      <c r="L6">
        <v>4</v>
      </c>
      <c r="M6">
        <v>1.9400000000000001E-2</v>
      </c>
      <c r="N6">
        <v>206.18556701030928</v>
      </c>
      <c r="O6">
        <v>209.5</v>
      </c>
      <c r="P6">
        <v>1.9400000000000001E-2</v>
      </c>
      <c r="Q6">
        <v>4</v>
      </c>
      <c r="T6" s="290">
        <v>41664</v>
      </c>
      <c r="X6">
        <v>0</v>
      </c>
      <c r="AC6">
        <v>0</v>
      </c>
      <c r="AH6">
        <v>0</v>
      </c>
    </row>
    <row r="7" spans="1:34" x14ac:dyDescent="0.45">
      <c r="A7" s="290">
        <v>41665</v>
      </c>
      <c r="B7">
        <v>1210</v>
      </c>
      <c r="C7" t="s">
        <v>65</v>
      </c>
      <c r="D7">
        <v>207</v>
      </c>
      <c r="F7">
        <v>0</v>
      </c>
      <c r="G7">
        <v>1.9999999999999997E-2</v>
      </c>
      <c r="H7">
        <v>0</v>
      </c>
      <c r="I7" t="s">
        <v>368</v>
      </c>
      <c r="J7">
        <v>206</v>
      </c>
      <c r="L7">
        <v>0</v>
      </c>
      <c r="M7">
        <v>1.9999999999999997E-2</v>
      </c>
      <c r="N7">
        <v>0</v>
      </c>
      <c r="O7">
        <v>206.5</v>
      </c>
      <c r="P7">
        <v>1.9999999999999997E-2</v>
      </c>
      <c r="Q7">
        <v>0</v>
      </c>
      <c r="T7" s="290">
        <v>41665</v>
      </c>
      <c r="X7">
        <v>0</v>
      </c>
      <c r="AC7">
        <v>0</v>
      </c>
      <c r="AH7">
        <v>0</v>
      </c>
    </row>
    <row r="8" spans="1:34" x14ac:dyDescent="0.45">
      <c r="A8" s="290">
        <v>41666</v>
      </c>
      <c r="B8">
        <v>1160</v>
      </c>
      <c r="C8" t="s">
        <v>57</v>
      </c>
      <c r="D8">
        <v>205</v>
      </c>
      <c r="F8">
        <v>0</v>
      </c>
      <c r="G8">
        <v>2.0299999999999999E-2</v>
      </c>
      <c r="H8">
        <v>0</v>
      </c>
      <c r="I8" t="s">
        <v>368</v>
      </c>
      <c r="J8">
        <v>205</v>
      </c>
      <c r="L8">
        <v>1</v>
      </c>
      <c r="M8">
        <v>2.0299999999999999E-2</v>
      </c>
      <c r="N8">
        <v>49.26108374384237</v>
      </c>
      <c r="O8">
        <v>205</v>
      </c>
      <c r="P8">
        <v>2.0299999999999999E-2</v>
      </c>
      <c r="Q8">
        <v>1</v>
      </c>
      <c r="T8" s="290">
        <v>41666</v>
      </c>
      <c r="X8">
        <v>0</v>
      </c>
      <c r="AC8">
        <v>0</v>
      </c>
      <c r="AH8">
        <v>0</v>
      </c>
    </row>
    <row r="9" spans="1:34" x14ac:dyDescent="0.45">
      <c r="A9" s="290">
        <v>41667</v>
      </c>
      <c r="B9">
        <v>1140</v>
      </c>
      <c r="C9" t="s">
        <v>60</v>
      </c>
      <c r="D9">
        <v>201</v>
      </c>
      <c r="F9">
        <v>0</v>
      </c>
      <c r="G9">
        <v>3.1099999999999999E-2</v>
      </c>
      <c r="H9">
        <v>0</v>
      </c>
      <c r="I9" t="s">
        <v>64</v>
      </c>
      <c r="J9">
        <v>101</v>
      </c>
      <c r="L9">
        <v>0</v>
      </c>
      <c r="M9">
        <v>3.1099999999999999E-2</v>
      </c>
      <c r="N9">
        <v>0</v>
      </c>
      <c r="O9">
        <v>151</v>
      </c>
      <c r="P9">
        <v>3.1099999999999999E-2</v>
      </c>
      <c r="Q9">
        <v>0</v>
      </c>
      <c r="T9" s="290">
        <v>41667</v>
      </c>
      <c r="X9">
        <v>0</v>
      </c>
      <c r="AC9">
        <v>0</v>
      </c>
      <c r="AH9">
        <v>0</v>
      </c>
    </row>
    <row r="10" spans="1:34" x14ac:dyDescent="0.45">
      <c r="A10" s="290">
        <v>41668</v>
      </c>
      <c r="B10">
        <v>2180</v>
      </c>
      <c r="C10" t="s">
        <v>369</v>
      </c>
      <c r="D10">
        <v>59</v>
      </c>
      <c r="F10">
        <v>4</v>
      </c>
      <c r="G10">
        <v>4.9500000000000002E-2</v>
      </c>
      <c r="H10">
        <v>80.808080808080803</v>
      </c>
      <c r="I10" t="s">
        <v>143</v>
      </c>
      <c r="J10">
        <v>59</v>
      </c>
      <c r="L10">
        <v>24</v>
      </c>
      <c r="M10">
        <v>4.9500000000000002E-2</v>
      </c>
      <c r="N10">
        <v>484.84848484848482</v>
      </c>
      <c r="O10">
        <v>59</v>
      </c>
      <c r="P10">
        <v>4.9500000000000002E-2</v>
      </c>
      <c r="Q10">
        <v>28</v>
      </c>
      <c r="T10" s="290">
        <v>41668</v>
      </c>
      <c r="X10">
        <v>0</v>
      </c>
      <c r="AC10">
        <v>0</v>
      </c>
      <c r="AH10">
        <v>0</v>
      </c>
    </row>
    <row r="11" spans="1:34" x14ac:dyDescent="0.45">
      <c r="A11" s="290">
        <v>41669</v>
      </c>
      <c r="B11">
        <v>3070</v>
      </c>
      <c r="C11" t="s">
        <v>84</v>
      </c>
      <c r="D11">
        <v>96</v>
      </c>
      <c r="F11">
        <v>3</v>
      </c>
      <c r="G11">
        <v>3.9E-2</v>
      </c>
      <c r="H11">
        <v>76.92307692307692</v>
      </c>
      <c r="I11" t="s">
        <v>261</v>
      </c>
      <c r="J11">
        <v>127</v>
      </c>
      <c r="L11">
        <v>7</v>
      </c>
      <c r="M11">
        <v>3.9E-2</v>
      </c>
      <c r="N11">
        <v>179.48717948717947</v>
      </c>
      <c r="O11">
        <v>111.5</v>
      </c>
      <c r="P11">
        <v>3.9E-2</v>
      </c>
      <c r="Q11">
        <v>10</v>
      </c>
      <c r="T11" s="290">
        <v>41669</v>
      </c>
      <c r="X11">
        <v>0</v>
      </c>
      <c r="AC11">
        <v>0</v>
      </c>
      <c r="AH11">
        <v>0</v>
      </c>
    </row>
    <row r="12" spans="1:34" x14ac:dyDescent="0.45">
      <c r="A12" s="290">
        <v>41670</v>
      </c>
      <c r="B12">
        <v>2400</v>
      </c>
      <c r="C12" t="s">
        <v>262</v>
      </c>
      <c r="D12">
        <v>157</v>
      </c>
      <c r="F12">
        <v>1</v>
      </c>
      <c r="G12">
        <v>2.6799999999999997E-2</v>
      </c>
      <c r="H12">
        <v>37.313432835820898</v>
      </c>
      <c r="I12" t="s">
        <v>76</v>
      </c>
      <c r="J12">
        <v>188</v>
      </c>
      <c r="L12">
        <v>1</v>
      </c>
      <c r="M12">
        <v>2.6799999999999997E-2</v>
      </c>
      <c r="N12">
        <v>37.313432835820898</v>
      </c>
      <c r="O12">
        <v>172.5</v>
      </c>
      <c r="P12">
        <v>2.6799999999999997E-2</v>
      </c>
      <c r="Q12">
        <v>2</v>
      </c>
      <c r="T12" s="290">
        <v>41670</v>
      </c>
      <c r="X12">
        <v>0</v>
      </c>
      <c r="AC12">
        <v>0</v>
      </c>
      <c r="AH12">
        <v>0</v>
      </c>
    </row>
    <row r="13" spans="1:34" x14ac:dyDescent="0.45">
      <c r="A13" s="290">
        <v>41671</v>
      </c>
      <c r="B13">
        <v>2090</v>
      </c>
      <c r="C13" t="s">
        <v>262</v>
      </c>
      <c r="D13">
        <v>181</v>
      </c>
      <c r="F13">
        <v>1</v>
      </c>
      <c r="G13">
        <v>2.1399999999999995E-2</v>
      </c>
      <c r="H13">
        <v>46.728971962616832</v>
      </c>
      <c r="I13" t="s">
        <v>56</v>
      </c>
      <c r="J13">
        <v>218</v>
      </c>
      <c r="L13">
        <v>7</v>
      </c>
      <c r="M13">
        <v>2.1399999999999995E-2</v>
      </c>
      <c r="N13">
        <v>327.10280373831785</v>
      </c>
      <c r="O13">
        <v>199.5</v>
      </c>
      <c r="P13">
        <v>2.1399999999999995E-2</v>
      </c>
      <c r="Q13">
        <v>8</v>
      </c>
      <c r="T13" s="290">
        <v>41671</v>
      </c>
      <c r="X13">
        <v>0</v>
      </c>
      <c r="AC13">
        <v>0</v>
      </c>
      <c r="AH13">
        <v>0</v>
      </c>
    </row>
    <row r="14" spans="1:34" x14ac:dyDescent="0.45">
      <c r="A14" s="290">
        <v>41672</v>
      </c>
      <c r="B14">
        <v>1820</v>
      </c>
      <c r="C14" t="s">
        <v>14</v>
      </c>
      <c r="D14" t="s">
        <v>14</v>
      </c>
      <c r="F14" t="s">
        <v>14</v>
      </c>
      <c r="G14">
        <v>1.7299999999999996E-2</v>
      </c>
      <c r="H14">
        <v>0</v>
      </c>
      <c r="I14" t="s">
        <v>370</v>
      </c>
      <c r="J14">
        <v>220</v>
      </c>
      <c r="L14">
        <v>4</v>
      </c>
      <c r="M14">
        <v>1.7299999999999996E-2</v>
      </c>
      <c r="N14">
        <v>231.21387283236999</v>
      </c>
      <c r="O14">
        <v>220</v>
      </c>
      <c r="P14">
        <v>1.7299999999999996E-2</v>
      </c>
      <c r="Q14">
        <v>4</v>
      </c>
      <c r="T14" s="290">
        <v>41672</v>
      </c>
      <c r="X14">
        <v>0</v>
      </c>
      <c r="AC14">
        <v>0</v>
      </c>
      <c r="AH14">
        <v>0</v>
      </c>
    </row>
    <row r="15" spans="1:34" x14ac:dyDescent="0.45">
      <c r="A15" s="290">
        <v>41673</v>
      </c>
      <c r="B15">
        <v>1640</v>
      </c>
      <c r="C15" t="s">
        <v>63</v>
      </c>
      <c r="D15">
        <v>217</v>
      </c>
      <c r="F15">
        <v>1</v>
      </c>
      <c r="G15">
        <v>1.84E-2</v>
      </c>
      <c r="H15">
        <v>54.347826086956523</v>
      </c>
      <c r="I15" t="s">
        <v>269</v>
      </c>
      <c r="J15">
        <v>212</v>
      </c>
      <c r="L15">
        <v>3</v>
      </c>
      <c r="M15">
        <v>1.84E-2</v>
      </c>
      <c r="N15">
        <v>163.04347826086956</v>
      </c>
      <c r="O15">
        <v>214.5</v>
      </c>
      <c r="P15">
        <v>1.84E-2</v>
      </c>
      <c r="Q15">
        <v>4</v>
      </c>
      <c r="T15" s="290">
        <v>41673</v>
      </c>
      <c r="X15">
        <v>0</v>
      </c>
      <c r="AC15">
        <v>0</v>
      </c>
      <c r="AH15">
        <v>0</v>
      </c>
    </row>
    <row r="16" spans="1:34" x14ac:dyDescent="0.45">
      <c r="A16" s="290">
        <v>41674</v>
      </c>
      <c r="B16">
        <v>1470</v>
      </c>
      <c r="C16" t="s">
        <v>371</v>
      </c>
      <c r="D16">
        <v>212</v>
      </c>
      <c r="F16">
        <v>1</v>
      </c>
      <c r="G16">
        <v>1.89E-2</v>
      </c>
      <c r="H16">
        <v>52.910052910052912</v>
      </c>
      <c r="I16" t="s">
        <v>372</v>
      </c>
      <c r="J16" t="s">
        <v>14</v>
      </c>
      <c r="L16">
        <v>2</v>
      </c>
      <c r="M16">
        <v>1.89E-2</v>
      </c>
      <c r="N16">
        <v>105.82010582010582</v>
      </c>
      <c r="O16">
        <v>212</v>
      </c>
      <c r="P16">
        <v>1.89E-2</v>
      </c>
      <c r="Q16">
        <v>3</v>
      </c>
      <c r="T16" s="290">
        <v>41674</v>
      </c>
      <c r="X16">
        <v>0</v>
      </c>
      <c r="AC16">
        <v>0</v>
      </c>
      <c r="AH16">
        <v>0</v>
      </c>
    </row>
    <row r="17" spans="1:34" x14ac:dyDescent="0.45">
      <c r="A17" s="290">
        <v>41675</v>
      </c>
      <c r="B17">
        <v>1330</v>
      </c>
      <c r="C17" t="s">
        <v>373</v>
      </c>
      <c r="D17">
        <v>200</v>
      </c>
      <c r="F17">
        <v>1</v>
      </c>
      <c r="G17">
        <v>2.1899999999999996E-2</v>
      </c>
      <c r="H17">
        <v>45.662100456621012</v>
      </c>
      <c r="I17" t="s">
        <v>64</v>
      </c>
      <c r="J17">
        <v>194</v>
      </c>
      <c r="L17">
        <v>1</v>
      </c>
      <c r="M17">
        <v>2.1899999999999996E-2</v>
      </c>
      <c r="N17">
        <v>45.662100456621012</v>
      </c>
      <c r="O17">
        <v>197</v>
      </c>
      <c r="P17">
        <v>2.1899999999999996E-2</v>
      </c>
      <c r="Q17">
        <v>2</v>
      </c>
      <c r="T17" s="290">
        <v>41675</v>
      </c>
      <c r="X17">
        <v>0</v>
      </c>
      <c r="AC17">
        <v>0</v>
      </c>
      <c r="AH17">
        <v>0</v>
      </c>
    </row>
    <row r="18" spans="1:34" x14ac:dyDescent="0.45">
      <c r="A18" s="290">
        <v>41676</v>
      </c>
      <c r="B18">
        <v>1190</v>
      </c>
      <c r="C18" t="s">
        <v>14</v>
      </c>
      <c r="D18" t="s">
        <v>14</v>
      </c>
      <c r="F18">
        <v>0</v>
      </c>
      <c r="G18">
        <v>2.1899999999999996E-2</v>
      </c>
      <c r="H18">
        <v>0</v>
      </c>
      <c r="I18" t="s">
        <v>14</v>
      </c>
      <c r="J18">
        <v>197</v>
      </c>
      <c r="L18">
        <v>1</v>
      </c>
      <c r="M18">
        <v>2.1899999999999996E-2</v>
      </c>
      <c r="N18">
        <v>45.662100456621012</v>
      </c>
      <c r="O18">
        <v>197</v>
      </c>
      <c r="P18">
        <v>2.1899999999999996E-2</v>
      </c>
      <c r="Q18">
        <v>1</v>
      </c>
      <c r="T18" s="290">
        <v>41676</v>
      </c>
      <c r="X18">
        <v>0</v>
      </c>
      <c r="AC18">
        <v>0</v>
      </c>
      <c r="AH18">
        <v>0</v>
      </c>
    </row>
    <row r="19" spans="1:34" x14ac:dyDescent="0.45">
      <c r="A19" s="290">
        <v>41677</v>
      </c>
      <c r="B19">
        <v>1200</v>
      </c>
      <c r="C19" t="s">
        <v>60</v>
      </c>
      <c r="D19">
        <v>205</v>
      </c>
      <c r="F19">
        <v>0</v>
      </c>
      <c r="G19">
        <v>2.1399999999999995E-2</v>
      </c>
      <c r="H19">
        <v>0</v>
      </c>
      <c r="I19" t="s">
        <v>374</v>
      </c>
      <c r="J19">
        <v>194</v>
      </c>
      <c r="L19">
        <v>1</v>
      </c>
      <c r="M19">
        <v>2.1399999999999995E-2</v>
      </c>
      <c r="N19">
        <v>46.728971962616832</v>
      </c>
      <c r="O19">
        <v>199.5</v>
      </c>
      <c r="P19">
        <v>2.1399999999999995E-2</v>
      </c>
      <c r="Q19">
        <v>1</v>
      </c>
      <c r="T19" s="290">
        <v>41677</v>
      </c>
      <c r="X19">
        <v>0</v>
      </c>
      <c r="AC19">
        <v>0</v>
      </c>
      <c r="AH19">
        <v>0</v>
      </c>
    </row>
    <row r="20" spans="1:34" x14ac:dyDescent="0.45">
      <c r="A20" s="290">
        <v>41678</v>
      </c>
      <c r="B20">
        <v>1170</v>
      </c>
      <c r="C20" t="s">
        <v>375</v>
      </c>
      <c r="D20">
        <v>196</v>
      </c>
      <c r="F20">
        <v>1</v>
      </c>
      <c r="G20">
        <v>2.2499999999999999E-2</v>
      </c>
      <c r="H20">
        <v>44.444444444444443</v>
      </c>
      <c r="I20" t="s">
        <v>376</v>
      </c>
      <c r="J20">
        <v>192</v>
      </c>
      <c r="L20">
        <v>0</v>
      </c>
      <c r="M20">
        <v>2.2499999999999999E-2</v>
      </c>
      <c r="N20">
        <v>0</v>
      </c>
      <c r="O20">
        <v>194</v>
      </c>
      <c r="P20">
        <v>2.2499999999999999E-2</v>
      </c>
      <c r="Q20">
        <v>1</v>
      </c>
      <c r="T20" s="290">
        <v>41678</v>
      </c>
      <c r="X20">
        <v>0</v>
      </c>
      <c r="AC20">
        <v>0</v>
      </c>
      <c r="AH20">
        <v>0</v>
      </c>
    </row>
    <row r="21" spans="1:34" x14ac:dyDescent="0.45">
      <c r="A21" s="290">
        <v>41679</v>
      </c>
      <c r="B21">
        <v>1130</v>
      </c>
      <c r="C21" t="s">
        <v>375</v>
      </c>
      <c r="D21">
        <v>191</v>
      </c>
      <c r="F21">
        <v>1</v>
      </c>
      <c r="G21">
        <v>2.2699999999999998E-2</v>
      </c>
      <c r="H21">
        <v>44.052863436123353</v>
      </c>
      <c r="I21" t="s">
        <v>377</v>
      </c>
      <c r="J21">
        <v>195</v>
      </c>
      <c r="L21">
        <v>0</v>
      </c>
      <c r="M21">
        <v>2.2699999999999998E-2</v>
      </c>
      <c r="N21">
        <v>0</v>
      </c>
      <c r="O21">
        <v>193</v>
      </c>
      <c r="P21">
        <v>2.2699999999999998E-2</v>
      </c>
      <c r="Q21">
        <v>1</v>
      </c>
      <c r="T21" s="290">
        <v>41679</v>
      </c>
      <c r="X21">
        <v>0</v>
      </c>
      <c r="AC21">
        <v>0</v>
      </c>
      <c r="AH21">
        <v>0</v>
      </c>
    </row>
    <row r="22" spans="1:34" x14ac:dyDescent="0.45">
      <c r="A22" s="290">
        <v>41680</v>
      </c>
      <c r="B22">
        <v>1190</v>
      </c>
      <c r="C22" t="s">
        <v>75</v>
      </c>
      <c r="D22">
        <v>133</v>
      </c>
      <c r="F22">
        <v>0</v>
      </c>
      <c r="G22">
        <v>3.5500000000000004E-2</v>
      </c>
      <c r="H22">
        <v>0</v>
      </c>
      <c r="I22" t="s">
        <v>56</v>
      </c>
      <c r="J22">
        <v>125</v>
      </c>
      <c r="L22">
        <v>0</v>
      </c>
      <c r="M22">
        <v>3.5500000000000004E-2</v>
      </c>
      <c r="N22">
        <v>0</v>
      </c>
      <c r="O22">
        <v>129</v>
      </c>
      <c r="P22">
        <v>3.5500000000000004E-2</v>
      </c>
      <c r="Q22">
        <v>0</v>
      </c>
      <c r="T22" s="290">
        <v>41680</v>
      </c>
      <c r="X22">
        <v>0</v>
      </c>
      <c r="AC22">
        <v>0</v>
      </c>
      <c r="AH22">
        <v>0</v>
      </c>
    </row>
    <row r="23" spans="1:34" x14ac:dyDescent="0.45">
      <c r="A23" s="290">
        <v>41681</v>
      </c>
      <c r="B23">
        <v>1720</v>
      </c>
      <c r="C23" t="s">
        <v>73</v>
      </c>
      <c r="D23">
        <v>135</v>
      </c>
      <c r="F23">
        <v>4</v>
      </c>
      <c r="G23">
        <v>3.3799999999999997E-2</v>
      </c>
      <c r="H23">
        <v>118.3431952662722</v>
      </c>
      <c r="I23" t="s">
        <v>378</v>
      </c>
      <c r="J23">
        <v>140</v>
      </c>
      <c r="L23">
        <v>0</v>
      </c>
      <c r="M23">
        <v>3.3799999999999997E-2</v>
      </c>
      <c r="N23">
        <v>0</v>
      </c>
      <c r="O23">
        <v>137.5</v>
      </c>
      <c r="P23">
        <v>3.3799999999999997E-2</v>
      </c>
      <c r="Q23">
        <v>4</v>
      </c>
      <c r="T23" s="290">
        <v>41681</v>
      </c>
      <c r="X23">
        <v>0</v>
      </c>
      <c r="AC23">
        <v>0</v>
      </c>
      <c r="AH23">
        <v>0</v>
      </c>
    </row>
    <row r="24" spans="1:34" x14ac:dyDescent="0.45">
      <c r="A24" s="290">
        <v>41682</v>
      </c>
      <c r="B24">
        <v>1960</v>
      </c>
      <c r="C24" t="s">
        <v>379</v>
      </c>
      <c r="D24">
        <v>117</v>
      </c>
      <c r="F24">
        <v>1</v>
      </c>
      <c r="G24">
        <v>3.8099999999999995E-2</v>
      </c>
      <c r="H24">
        <v>26.246719160104991</v>
      </c>
      <c r="I24" t="s">
        <v>91</v>
      </c>
      <c r="J24">
        <v>115</v>
      </c>
      <c r="L24">
        <v>1</v>
      </c>
      <c r="M24">
        <v>3.8099999999999995E-2</v>
      </c>
      <c r="N24">
        <v>26.246719160104991</v>
      </c>
      <c r="O24">
        <v>116</v>
      </c>
      <c r="P24">
        <v>3.8099999999999995E-2</v>
      </c>
      <c r="Q24">
        <v>2</v>
      </c>
      <c r="T24" s="290">
        <v>41682</v>
      </c>
      <c r="X24">
        <v>0</v>
      </c>
      <c r="AC24">
        <v>0</v>
      </c>
      <c r="AH24">
        <v>0</v>
      </c>
    </row>
    <row r="25" spans="1:34" x14ac:dyDescent="0.45">
      <c r="A25" s="290">
        <v>41683</v>
      </c>
      <c r="B25">
        <v>2340</v>
      </c>
      <c r="C25" t="s">
        <v>369</v>
      </c>
      <c r="D25">
        <v>102</v>
      </c>
      <c r="F25">
        <v>4</v>
      </c>
      <c r="G25">
        <v>3.3500000000000002E-2</v>
      </c>
      <c r="H25">
        <v>119.40298507462686</v>
      </c>
      <c r="I25" t="s">
        <v>380</v>
      </c>
      <c r="J25">
        <v>176</v>
      </c>
      <c r="L25">
        <v>0</v>
      </c>
      <c r="M25">
        <v>3.3500000000000002E-2</v>
      </c>
      <c r="N25">
        <v>0</v>
      </c>
      <c r="O25">
        <v>139</v>
      </c>
      <c r="P25">
        <v>3.3500000000000002E-2</v>
      </c>
      <c r="Q25">
        <v>4</v>
      </c>
      <c r="T25" s="290">
        <v>41683</v>
      </c>
      <c r="X25">
        <v>0</v>
      </c>
      <c r="AC25">
        <v>0</v>
      </c>
      <c r="AH25">
        <v>0</v>
      </c>
    </row>
    <row r="26" spans="1:34" x14ac:dyDescent="0.45">
      <c r="A26" s="290">
        <v>41684</v>
      </c>
      <c r="B26">
        <v>2270</v>
      </c>
      <c r="C26" t="s">
        <v>371</v>
      </c>
      <c r="D26">
        <v>162</v>
      </c>
      <c r="F26">
        <v>1</v>
      </c>
      <c r="G26">
        <v>2.81E-2</v>
      </c>
      <c r="H26">
        <v>35.587188612099645</v>
      </c>
      <c r="I26" t="s">
        <v>79</v>
      </c>
      <c r="J26">
        <v>170</v>
      </c>
      <c r="L26">
        <v>3</v>
      </c>
      <c r="M26">
        <v>2.81E-2</v>
      </c>
      <c r="N26">
        <v>106.76156583629893</v>
      </c>
      <c r="O26">
        <v>166</v>
      </c>
      <c r="P26">
        <v>2.81E-2</v>
      </c>
      <c r="Q26">
        <v>4</v>
      </c>
      <c r="T26" s="290">
        <v>41684</v>
      </c>
      <c r="X26">
        <v>0</v>
      </c>
      <c r="AC26">
        <v>0</v>
      </c>
      <c r="AH26">
        <v>0</v>
      </c>
    </row>
    <row r="27" spans="1:34" x14ac:dyDescent="0.45">
      <c r="A27" s="290">
        <v>41685</v>
      </c>
      <c r="B27">
        <v>2320</v>
      </c>
      <c r="C27" t="s">
        <v>59</v>
      </c>
      <c r="D27">
        <v>155</v>
      </c>
      <c r="F27">
        <v>0</v>
      </c>
      <c r="G27">
        <v>3.9E-2</v>
      </c>
      <c r="H27">
        <v>0</v>
      </c>
      <c r="I27" t="s">
        <v>56</v>
      </c>
      <c r="J27">
        <v>68</v>
      </c>
      <c r="L27">
        <v>0</v>
      </c>
      <c r="M27">
        <v>3.9E-2</v>
      </c>
      <c r="N27">
        <v>0</v>
      </c>
      <c r="O27">
        <v>111.5</v>
      </c>
      <c r="P27">
        <v>3.9E-2</v>
      </c>
      <c r="Q27">
        <v>0</v>
      </c>
      <c r="T27" s="290">
        <v>41685</v>
      </c>
      <c r="X27">
        <v>0</v>
      </c>
      <c r="AC27">
        <v>0</v>
      </c>
      <c r="AH27">
        <v>0</v>
      </c>
    </row>
    <row r="28" spans="1:34" x14ac:dyDescent="0.45">
      <c r="A28" s="290">
        <v>41686</v>
      </c>
      <c r="B28">
        <v>2870</v>
      </c>
      <c r="C28" t="s">
        <v>75</v>
      </c>
      <c r="D28">
        <v>120</v>
      </c>
      <c r="F28">
        <v>6</v>
      </c>
      <c r="G28">
        <v>4.6899999999999997E-2</v>
      </c>
      <c r="H28">
        <v>127.93176972281451</v>
      </c>
      <c r="I28" t="s">
        <v>14</v>
      </c>
      <c r="J28">
        <v>24</v>
      </c>
      <c r="L28">
        <v>42</v>
      </c>
      <c r="M28">
        <v>4.6899999999999997E-2</v>
      </c>
      <c r="N28">
        <v>895.5223880597016</v>
      </c>
      <c r="O28">
        <v>72</v>
      </c>
      <c r="P28">
        <v>4.6899999999999997E-2</v>
      </c>
      <c r="Q28">
        <v>48</v>
      </c>
      <c r="T28" s="290">
        <v>41686</v>
      </c>
      <c r="X28">
        <v>0</v>
      </c>
      <c r="AC28">
        <v>0</v>
      </c>
      <c r="AH28">
        <v>0</v>
      </c>
    </row>
    <row r="29" spans="1:34" x14ac:dyDescent="0.45">
      <c r="A29" s="290">
        <v>41687</v>
      </c>
      <c r="B29">
        <v>4990</v>
      </c>
      <c r="C29" t="s">
        <v>73</v>
      </c>
      <c r="D29" t="s">
        <v>14</v>
      </c>
      <c r="F29">
        <v>16</v>
      </c>
      <c r="G29">
        <v>5.0099999999999999E-2</v>
      </c>
      <c r="H29">
        <v>319.36127744510981</v>
      </c>
      <c r="I29" t="s">
        <v>14</v>
      </c>
      <c r="J29">
        <v>56</v>
      </c>
      <c r="L29">
        <v>42</v>
      </c>
      <c r="M29">
        <v>5.0099999999999999E-2</v>
      </c>
      <c r="N29">
        <v>838.32335329341322</v>
      </c>
      <c r="O29">
        <v>56</v>
      </c>
      <c r="P29">
        <v>5.0099999999999999E-2</v>
      </c>
      <c r="Q29">
        <v>58</v>
      </c>
      <c r="T29" s="290">
        <v>41687</v>
      </c>
      <c r="X29">
        <v>0</v>
      </c>
      <c r="AC29">
        <v>0</v>
      </c>
      <c r="AH29">
        <v>0</v>
      </c>
    </row>
    <row r="30" spans="1:34" x14ac:dyDescent="0.45">
      <c r="A30" s="290">
        <v>41688</v>
      </c>
      <c r="B30">
        <v>4610</v>
      </c>
      <c r="C30" t="s">
        <v>82</v>
      </c>
      <c r="D30">
        <v>75</v>
      </c>
      <c r="F30">
        <v>16</v>
      </c>
      <c r="G30">
        <v>4.6300000000000001E-2</v>
      </c>
      <c r="H30">
        <v>345.57235421166308</v>
      </c>
      <c r="I30" t="s">
        <v>71</v>
      </c>
      <c r="J30" t="s">
        <v>14</v>
      </c>
      <c r="L30">
        <v>84</v>
      </c>
      <c r="M30">
        <v>4.6300000000000001E-2</v>
      </c>
      <c r="N30">
        <v>1814.254859611231</v>
      </c>
      <c r="O30">
        <v>75</v>
      </c>
      <c r="P30">
        <v>4.6300000000000001E-2</v>
      </c>
      <c r="Q30">
        <v>100</v>
      </c>
      <c r="T30" s="290">
        <v>41688</v>
      </c>
      <c r="X30">
        <v>0</v>
      </c>
      <c r="AC30">
        <v>0</v>
      </c>
      <c r="AH30">
        <v>0</v>
      </c>
    </row>
    <row r="31" spans="1:34" x14ac:dyDescent="0.45">
      <c r="A31" s="290">
        <v>41689</v>
      </c>
      <c r="B31">
        <v>4130</v>
      </c>
      <c r="C31" t="s">
        <v>14</v>
      </c>
      <c r="D31" t="s">
        <v>14</v>
      </c>
      <c r="F31">
        <v>12</v>
      </c>
      <c r="G31">
        <v>4.2499999999999996E-2</v>
      </c>
      <c r="H31">
        <v>282.35294117647061</v>
      </c>
      <c r="I31" t="s">
        <v>71</v>
      </c>
      <c r="J31" t="s">
        <v>14</v>
      </c>
      <c r="L31">
        <v>6</v>
      </c>
      <c r="M31">
        <v>4.2499999999999996E-2</v>
      </c>
      <c r="N31">
        <v>141.1764705882353</v>
      </c>
      <c r="O31">
        <v>94</v>
      </c>
      <c r="P31">
        <v>4.2499999999999996E-2</v>
      </c>
      <c r="Q31">
        <v>18</v>
      </c>
      <c r="T31" s="290">
        <v>41689</v>
      </c>
      <c r="X31">
        <v>0</v>
      </c>
      <c r="AC31">
        <v>0</v>
      </c>
      <c r="AH31">
        <v>0</v>
      </c>
    </row>
    <row r="32" spans="1:34" x14ac:dyDescent="0.45">
      <c r="A32" s="290">
        <v>41690</v>
      </c>
      <c r="B32">
        <v>3350</v>
      </c>
      <c r="C32" t="s">
        <v>63</v>
      </c>
      <c r="D32">
        <v>105</v>
      </c>
      <c r="F32">
        <v>9</v>
      </c>
      <c r="G32">
        <v>3.8699999999999998E-2</v>
      </c>
      <c r="H32">
        <v>232.55813953488374</v>
      </c>
      <c r="I32" t="s">
        <v>64</v>
      </c>
      <c r="J32">
        <v>121</v>
      </c>
      <c r="L32">
        <v>6</v>
      </c>
      <c r="M32">
        <v>3.8699999999999998E-2</v>
      </c>
      <c r="N32">
        <v>155.0387596899225</v>
      </c>
      <c r="O32">
        <v>113</v>
      </c>
      <c r="P32">
        <v>3.8699999999999998E-2</v>
      </c>
      <c r="Q32">
        <v>15</v>
      </c>
      <c r="T32" s="290">
        <v>41690</v>
      </c>
      <c r="X32">
        <v>0</v>
      </c>
      <c r="AC32">
        <v>0</v>
      </c>
      <c r="AH32">
        <v>0</v>
      </c>
    </row>
    <row r="33" spans="1:34" x14ac:dyDescent="0.45">
      <c r="A33" s="290">
        <v>41691</v>
      </c>
      <c r="B33">
        <v>2890</v>
      </c>
      <c r="C33" t="s">
        <v>75</v>
      </c>
      <c r="D33">
        <v>121</v>
      </c>
      <c r="F33">
        <v>2</v>
      </c>
      <c r="G33">
        <v>3.3500000000000002E-2</v>
      </c>
      <c r="H33">
        <v>59.701492537313428</v>
      </c>
      <c r="I33" t="s">
        <v>76</v>
      </c>
      <c r="J33">
        <v>157</v>
      </c>
      <c r="L33">
        <v>10</v>
      </c>
      <c r="M33">
        <v>3.3500000000000002E-2</v>
      </c>
      <c r="N33">
        <v>298.50746268656712</v>
      </c>
      <c r="O33">
        <v>139</v>
      </c>
      <c r="P33">
        <v>3.3500000000000002E-2</v>
      </c>
      <c r="Q33">
        <v>12</v>
      </c>
      <c r="T33" s="290">
        <v>41691</v>
      </c>
      <c r="X33">
        <v>0</v>
      </c>
      <c r="AC33">
        <v>0</v>
      </c>
      <c r="AH33">
        <v>0</v>
      </c>
    </row>
    <row r="34" spans="1:34" x14ac:dyDescent="0.45">
      <c r="A34" s="290">
        <v>41692</v>
      </c>
      <c r="B34">
        <v>2400</v>
      </c>
      <c r="C34" t="s">
        <v>381</v>
      </c>
      <c r="D34">
        <v>171</v>
      </c>
      <c r="F34">
        <v>2</v>
      </c>
      <c r="G34">
        <v>2.4399999999999998E-2</v>
      </c>
      <c r="H34">
        <v>81.967213114754102</v>
      </c>
      <c r="I34" t="s">
        <v>382</v>
      </c>
      <c r="J34">
        <v>198</v>
      </c>
      <c r="L34">
        <v>2</v>
      </c>
      <c r="M34">
        <v>2.4399999999999998E-2</v>
      </c>
      <c r="N34">
        <v>81.967213114754102</v>
      </c>
      <c r="O34">
        <v>184.5</v>
      </c>
      <c r="P34">
        <v>2.4399999999999998E-2</v>
      </c>
      <c r="Q34">
        <v>4</v>
      </c>
      <c r="T34" s="290">
        <v>41692</v>
      </c>
      <c r="X34">
        <v>0</v>
      </c>
      <c r="AC34">
        <v>0</v>
      </c>
      <c r="AH34">
        <v>0</v>
      </c>
    </row>
    <row r="35" spans="1:34" x14ac:dyDescent="0.45">
      <c r="A35" s="290">
        <v>41693</v>
      </c>
      <c r="B35">
        <v>2140</v>
      </c>
      <c r="C35" t="s">
        <v>383</v>
      </c>
      <c r="D35">
        <v>172</v>
      </c>
      <c r="F35">
        <v>1</v>
      </c>
      <c r="G35">
        <v>2.5899999999999999E-2</v>
      </c>
      <c r="H35">
        <v>38.610038610038607</v>
      </c>
      <c r="I35" t="s">
        <v>87</v>
      </c>
      <c r="J35">
        <v>182</v>
      </c>
      <c r="L35">
        <v>1</v>
      </c>
      <c r="M35">
        <v>2.5899999999999999E-2</v>
      </c>
      <c r="N35">
        <v>38.610038610038607</v>
      </c>
      <c r="O35">
        <v>177</v>
      </c>
      <c r="P35">
        <v>2.5899999999999999E-2</v>
      </c>
      <c r="Q35">
        <v>2</v>
      </c>
      <c r="T35" s="290">
        <v>41693</v>
      </c>
      <c r="X35">
        <v>0</v>
      </c>
      <c r="AC35">
        <v>0</v>
      </c>
      <c r="AH35">
        <v>0</v>
      </c>
    </row>
    <row r="36" spans="1:34" x14ac:dyDescent="0.45">
      <c r="A36" s="290">
        <v>41694</v>
      </c>
      <c r="B36">
        <v>2210</v>
      </c>
      <c r="C36" t="s">
        <v>60</v>
      </c>
      <c r="D36">
        <v>144</v>
      </c>
      <c r="F36">
        <v>0</v>
      </c>
      <c r="G36">
        <v>3.85E-2</v>
      </c>
      <c r="H36">
        <v>0</v>
      </c>
      <c r="I36" t="s">
        <v>56</v>
      </c>
      <c r="J36">
        <v>84</v>
      </c>
      <c r="L36">
        <v>8</v>
      </c>
      <c r="M36">
        <v>3.85E-2</v>
      </c>
      <c r="N36">
        <v>207.79220779220779</v>
      </c>
      <c r="O36">
        <v>114</v>
      </c>
      <c r="P36">
        <v>3.85E-2</v>
      </c>
      <c r="Q36">
        <v>8</v>
      </c>
      <c r="T36" s="290">
        <v>41694</v>
      </c>
      <c r="X36">
        <v>0</v>
      </c>
      <c r="AC36">
        <v>0</v>
      </c>
      <c r="AH36">
        <v>0</v>
      </c>
    </row>
    <row r="37" spans="1:34" x14ac:dyDescent="0.45">
      <c r="A37" s="290">
        <v>41695</v>
      </c>
      <c r="B37">
        <v>3290</v>
      </c>
      <c r="C37" t="s">
        <v>73</v>
      </c>
      <c r="D37">
        <v>86</v>
      </c>
      <c r="F37">
        <v>6</v>
      </c>
      <c r="G37">
        <v>4.2799999999999998E-2</v>
      </c>
      <c r="H37">
        <v>140.18691588785046</v>
      </c>
      <c r="I37" t="s">
        <v>384</v>
      </c>
      <c r="J37">
        <v>99</v>
      </c>
      <c r="L37">
        <v>7</v>
      </c>
      <c r="M37">
        <v>4.2799999999999998E-2</v>
      </c>
      <c r="N37">
        <v>163.55140186915889</v>
      </c>
      <c r="O37">
        <v>92.5</v>
      </c>
      <c r="P37">
        <v>4.2799999999999998E-2</v>
      </c>
      <c r="Q37">
        <v>13</v>
      </c>
      <c r="T37" s="290">
        <v>41695</v>
      </c>
      <c r="X37">
        <v>0</v>
      </c>
      <c r="AC37">
        <v>0</v>
      </c>
      <c r="AH37">
        <v>0</v>
      </c>
    </row>
    <row r="38" spans="1:34" x14ac:dyDescent="0.45">
      <c r="A38" s="290">
        <v>41696</v>
      </c>
      <c r="B38">
        <v>3300</v>
      </c>
      <c r="C38" t="s">
        <v>59</v>
      </c>
      <c r="D38">
        <v>122</v>
      </c>
      <c r="F38">
        <v>4</v>
      </c>
      <c r="G38">
        <v>3.3500000000000002E-2</v>
      </c>
      <c r="H38">
        <v>119.40298507462686</v>
      </c>
      <c r="I38" t="s">
        <v>385</v>
      </c>
      <c r="J38">
        <v>156</v>
      </c>
      <c r="L38">
        <v>6</v>
      </c>
      <c r="M38">
        <v>3.3500000000000002E-2</v>
      </c>
      <c r="N38">
        <v>179.1044776119403</v>
      </c>
      <c r="O38">
        <v>139</v>
      </c>
      <c r="P38">
        <v>3.3500000000000002E-2</v>
      </c>
      <c r="Q38">
        <v>10</v>
      </c>
      <c r="T38" s="290">
        <v>41696</v>
      </c>
      <c r="X38">
        <v>0</v>
      </c>
      <c r="AC38">
        <v>0</v>
      </c>
      <c r="AH38">
        <v>0</v>
      </c>
    </row>
    <row r="39" spans="1:34" x14ac:dyDescent="0.45">
      <c r="A39" s="290">
        <v>41697</v>
      </c>
      <c r="B39">
        <v>3020</v>
      </c>
      <c r="C39" t="s">
        <v>96</v>
      </c>
      <c r="D39">
        <v>161</v>
      </c>
      <c r="F39">
        <v>2</v>
      </c>
      <c r="G39">
        <v>2.5099999999999997E-2</v>
      </c>
      <c r="H39">
        <v>79.681274900398421</v>
      </c>
      <c r="I39" t="s">
        <v>377</v>
      </c>
      <c r="J39">
        <v>201</v>
      </c>
      <c r="L39">
        <v>6</v>
      </c>
      <c r="M39">
        <v>2.5099999999999997E-2</v>
      </c>
      <c r="N39">
        <v>239.04382470119523</v>
      </c>
      <c r="O39">
        <v>181</v>
      </c>
      <c r="P39">
        <v>2.5099999999999997E-2</v>
      </c>
      <c r="Q39">
        <v>8</v>
      </c>
      <c r="T39" s="290">
        <v>41697</v>
      </c>
      <c r="X39">
        <v>0</v>
      </c>
      <c r="AC39">
        <v>0</v>
      </c>
      <c r="AH39">
        <v>0</v>
      </c>
    </row>
    <row r="40" spans="1:34" x14ac:dyDescent="0.45">
      <c r="A40" s="290">
        <v>41698</v>
      </c>
      <c r="B40">
        <v>2650</v>
      </c>
      <c r="C40" t="s">
        <v>75</v>
      </c>
      <c r="D40">
        <v>202</v>
      </c>
      <c r="F40">
        <v>1</v>
      </c>
      <c r="G40">
        <v>1.8099999999999998E-2</v>
      </c>
      <c r="H40">
        <v>55.248618784530393</v>
      </c>
      <c r="I40" t="s">
        <v>377</v>
      </c>
      <c r="J40">
        <v>230</v>
      </c>
      <c r="L40">
        <v>1</v>
      </c>
      <c r="M40">
        <v>1.8099999999999998E-2</v>
      </c>
      <c r="N40">
        <v>55.248618784530393</v>
      </c>
      <c r="O40">
        <v>216</v>
      </c>
      <c r="P40">
        <v>1.8099999999999998E-2</v>
      </c>
      <c r="Q40">
        <v>2</v>
      </c>
      <c r="T40" s="290">
        <v>41698</v>
      </c>
      <c r="X40">
        <v>0</v>
      </c>
      <c r="AC40">
        <v>0</v>
      </c>
      <c r="AH40">
        <v>0</v>
      </c>
    </row>
    <row r="41" spans="1:34" x14ac:dyDescent="0.45">
      <c r="A41" s="290">
        <v>41699</v>
      </c>
      <c r="B41">
        <v>2340</v>
      </c>
      <c r="C41" t="s">
        <v>297</v>
      </c>
      <c r="D41">
        <v>232</v>
      </c>
      <c r="F41">
        <v>3</v>
      </c>
      <c r="G41">
        <v>1.3100000000000001E-2</v>
      </c>
      <c r="H41">
        <v>229.00763358778624</v>
      </c>
      <c r="I41" t="s">
        <v>384</v>
      </c>
      <c r="J41">
        <v>250</v>
      </c>
      <c r="L41">
        <v>3</v>
      </c>
      <c r="M41">
        <v>1.3100000000000001E-2</v>
      </c>
      <c r="N41">
        <v>229.00763358778624</v>
      </c>
      <c r="O41">
        <v>241</v>
      </c>
      <c r="P41">
        <v>1.3100000000000001E-2</v>
      </c>
      <c r="Q41">
        <v>6</v>
      </c>
      <c r="T41" s="290">
        <v>41699</v>
      </c>
      <c r="X41">
        <v>0</v>
      </c>
      <c r="AC41">
        <v>0</v>
      </c>
      <c r="AH41">
        <v>0</v>
      </c>
    </row>
    <row r="42" spans="1:34" x14ac:dyDescent="0.45">
      <c r="A42" s="290">
        <v>41700</v>
      </c>
      <c r="B42">
        <v>2180</v>
      </c>
      <c r="C42" t="s">
        <v>90</v>
      </c>
      <c r="D42">
        <v>238</v>
      </c>
      <c r="F42">
        <v>2</v>
      </c>
      <c r="G42">
        <v>2.7400000000000001E-2</v>
      </c>
      <c r="H42">
        <v>72.992700729927009</v>
      </c>
      <c r="I42" t="s">
        <v>384</v>
      </c>
      <c r="J42">
        <v>101</v>
      </c>
      <c r="L42">
        <v>8</v>
      </c>
      <c r="M42">
        <v>2.7400000000000001E-2</v>
      </c>
      <c r="N42">
        <v>291.97080291970804</v>
      </c>
      <c r="O42">
        <v>169.5</v>
      </c>
      <c r="P42">
        <v>2.7400000000000001E-2</v>
      </c>
      <c r="Q42">
        <v>10</v>
      </c>
      <c r="T42" s="290">
        <v>41700</v>
      </c>
      <c r="X42">
        <v>0</v>
      </c>
      <c r="AC42">
        <v>0</v>
      </c>
      <c r="AH42">
        <v>0</v>
      </c>
    </row>
    <row r="43" spans="1:34" x14ac:dyDescent="0.45">
      <c r="A43" s="290">
        <v>41701</v>
      </c>
      <c r="B43">
        <v>3300</v>
      </c>
      <c r="C43" t="s">
        <v>82</v>
      </c>
      <c r="D43">
        <v>83</v>
      </c>
      <c r="F43">
        <v>14</v>
      </c>
      <c r="G43">
        <v>4.4700000000000004E-2</v>
      </c>
      <c r="H43">
        <v>313.19910514541385</v>
      </c>
      <c r="I43" t="s">
        <v>14</v>
      </c>
      <c r="J43" t="s">
        <v>14</v>
      </c>
      <c r="L43">
        <v>15</v>
      </c>
      <c r="M43">
        <v>4.4700000000000004E-2</v>
      </c>
      <c r="N43">
        <v>335.57046979865771</v>
      </c>
      <c r="O43">
        <v>83</v>
      </c>
      <c r="P43">
        <v>4.4700000000000004E-2</v>
      </c>
      <c r="Q43">
        <v>29</v>
      </c>
      <c r="T43" s="290">
        <v>41701</v>
      </c>
      <c r="X43">
        <v>0</v>
      </c>
      <c r="AC43">
        <v>0</v>
      </c>
      <c r="AH43">
        <v>0</v>
      </c>
    </row>
    <row r="44" spans="1:34" x14ac:dyDescent="0.45">
      <c r="A44" s="290">
        <v>41702</v>
      </c>
      <c r="B44">
        <v>4700</v>
      </c>
      <c r="C44" t="s">
        <v>14</v>
      </c>
      <c r="D44" t="s">
        <v>14</v>
      </c>
      <c r="F44">
        <v>75</v>
      </c>
      <c r="G44">
        <v>4.9250000000000002E-2</v>
      </c>
      <c r="H44">
        <v>1522.8426395939086</v>
      </c>
      <c r="I44" t="s">
        <v>14</v>
      </c>
      <c r="J44" t="s">
        <v>14</v>
      </c>
      <c r="L44">
        <v>15</v>
      </c>
      <c r="M44">
        <v>4.9250000000000002E-2</v>
      </c>
      <c r="N44">
        <v>304.56852791878174</v>
      </c>
      <c r="O44">
        <v>60.25</v>
      </c>
      <c r="P44">
        <v>4.9250000000000002E-2</v>
      </c>
      <c r="Q44">
        <v>90</v>
      </c>
      <c r="T44" s="290">
        <v>41702</v>
      </c>
      <c r="X44">
        <v>0</v>
      </c>
      <c r="AC44">
        <v>0</v>
      </c>
      <c r="AH44">
        <v>0</v>
      </c>
    </row>
    <row r="45" spans="1:34" x14ac:dyDescent="0.45">
      <c r="A45" s="290">
        <v>41703</v>
      </c>
      <c r="B45">
        <v>5420</v>
      </c>
      <c r="C45" t="s">
        <v>14</v>
      </c>
      <c r="D45">
        <v>50</v>
      </c>
      <c r="F45">
        <v>75</v>
      </c>
      <c r="G45">
        <v>5.3800000000000001E-2</v>
      </c>
      <c r="H45">
        <v>1394.0520446096655</v>
      </c>
      <c r="I45" t="s">
        <v>386</v>
      </c>
      <c r="J45">
        <v>25</v>
      </c>
      <c r="L45">
        <v>22</v>
      </c>
      <c r="M45">
        <v>5.3800000000000001E-2</v>
      </c>
      <c r="N45">
        <v>408.92193308550185</v>
      </c>
      <c r="O45">
        <v>37.5</v>
      </c>
      <c r="P45">
        <v>5.3800000000000001E-2</v>
      </c>
      <c r="Q45">
        <v>97</v>
      </c>
      <c r="T45" s="290">
        <v>41703</v>
      </c>
      <c r="X45">
        <v>0</v>
      </c>
      <c r="AC45">
        <v>0</v>
      </c>
      <c r="AH45">
        <v>0</v>
      </c>
    </row>
    <row r="46" spans="1:34" x14ac:dyDescent="0.45">
      <c r="A46" s="290">
        <v>41704</v>
      </c>
      <c r="B46">
        <v>7370</v>
      </c>
      <c r="C46" t="s">
        <v>387</v>
      </c>
      <c r="D46">
        <v>23</v>
      </c>
      <c r="F46">
        <v>137</v>
      </c>
      <c r="G46">
        <v>5.67E-2</v>
      </c>
      <c r="H46">
        <v>2416.2257495590829</v>
      </c>
      <c r="I46" t="s">
        <v>14</v>
      </c>
      <c r="J46" t="s">
        <v>14</v>
      </c>
      <c r="L46">
        <v>29</v>
      </c>
      <c r="M46">
        <v>5.67E-2</v>
      </c>
      <c r="N46">
        <v>511.46384479717813</v>
      </c>
      <c r="O46">
        <v>23</v>
      </c>
      <c r="P46">
        <v>5.67E-2</v>
      </c>
      <c r="Q46">
        <v>166</v>
      </c>
      <c r="T46" s="290">
        <v>41704</v>
      </c>
      <c r="X46">
        <v>0</v>
      </c>
      <c r="AC46">
        <v>0</v>
      </c>
      <c r="AH46">
        <v>0</v>
      </c>
    </row>
    <row r="47" spans="1:34" x14ac:dyDescent="0.45">
      <c r="A47" s="290">
        <v>41705</v>
      </c>
      <c r="B47">
        <v>5250</v>
      </c>
      <c r="C47" t="s">
        <v>14</v>
      </c>
      <c r="D47" t="s">
        <v>14</v>
      </c>
      <c r="F47">
        <v>76</v>
      </c>
      <c r="G47">
        <v>5.5199999999999999E-2</v>
      </c>
      <c r="H47">
        <v>1376.8115942028985</v>
      </c>
      <c r="I47" t="s">
        <v>14</v>
      </c>
      <c r="J47" t="s">
        <v>14</v>
      </c>
      <c r="L47">
        <v>29</v>
      </c>
      <c r="M47">
        <v>5.5199999999999999E-2</v>
      </c>
      <c r="N47">
        <v>525.36231884057975</v>
      </c>
      <c r="O47">
        <v>30.5</v>
      </c>
      <c r="P47">
        <v>5.5199999999999999E-2</v>
      </c>
      <c r="Q47">
        <v>105</v>
      </c>
      <c r="T47" s="290">
        <v>41705</v>
      </c>
      <c r="X47">
        <v>0</v>
      </c>
      <c r="AC47">
        <v>0</v>
      </c>
      <c r="AH47">
        <v>0</v>
      </c>
    </row>
    <row r="48" spans="1:34" x14ac:dyDescent="0.45">
      <c r="A48" s="290">
        <v>41706</v>
      </c>
      <c r="B48">
        <v>3900</v>
      </c>
      <c r="C48" t="s">
        <v>387</v>
      </c>
      <c r="D48">
        <v>62</v>
      </c>
      <c r="F48">
        <v>15</v>
      </c>
      <c r="G48">
        <v>5.3699999999999998E-2</v>
      </c>
      <c r="H48">
        <v>279.32960893854749</v>
      </c>
      <c r="I48" t="s">
        <v>386</v>
      </c>
      <c r="J48">
        <v>14</v>
      </c>
      <c r="L48">
        <v>36</v>
      </c>
      <c r="M48">
        <v>5.3699999999999998E-2</v>
      </c>
      <c r="N48">
        <v>670.39106145251401</v>
      </c>
      <c r="O48">
        <v>38</v>
      </c>
      <c r="P48">
        <v>5.3699999999999998E-2</v>
      </c>
      <c r="Q48">
        <v>51</v>
      </c>
      <c r="T48" s="290">
        <v>41706</v>
      </c>
      <c r="X48">
        <v>0</v>
      </c>
      <c r="AC48">
        <v>0</v>
      </c>
      <c r="AH48">
        <v>0</v>
      </c>
    </row>
    <row r="49" spans="1:34" x14ac:dyDescent="0.45">
      <c r="A49" s="290">
        <v>41707</v>
      </c>
      <c r="B49">
        <v>8470</v>
      </c>
      <c r="C49" t="s">
        <v>14</v>
      </c>
      <c r="D49">
        <v>14</v>
      </c>
      <c r="F49">
        <v>235</v>
      </c>
      <c r="G49">
        <v>5.8500000000000003E-2</v>
      </c>
      <c r="H49">
        <v>4017.0940170940166</v>
      </c>
      <c r="I49" t="s">
        <v>14</v>
      </c>
      <c r="J49" t="s">
        <v>14</v>
      </c>
      <c r="L49">
        <v>183</v>
      </c>
      <c r="M49">
        <v>5.8500000000000003E-2</v>
      </c>
      <c r="N49">
        <v>3128.2051282051279</v>
      </c>
      <c r="O49">
        <v>14</v>
      </c>
      <c r="P49">
        <v>5.8500000000000003E-2</v>
      </c>
      <c r="Q49">
        <v>418</v>
      </c>
      <c r="T49" s="290">
        <v>41707</v>
      </c>
      <c r="X49">
        <v>0</v>
      </c>
      <c r="AC49">
        <v>0</v>
      </c>
      <c r="AH49">
        <v>0</v>
      </c>
    </row>
    <row r="50" spans="1:34" x14ac:dyDescent="0.45">
      <c r="A50" s="290">
        <v>41708</v>
      </c>
      <c r="B50">
        <v>8620</v>
      </c>
      <c r="C50" t="s">
        <v>308</v>
      </c>
      <c r="D50">
        <v>12</v>
      </c>
      <c r="F50">
        <v>455</v>
      </c>
      <c r="G50">
        <v>5.8900000000000001E-2</v>
      </c>
      <c r="H50">
        <v>7724.9575551782682</v>
      </c>
      <c r="I50" t="s">
        <v>14</v>
      </c>
      <c r="J50" t="s">
        <v>14</v>
      </c>
      <c r="L50">
        <v>183</v>
      </c>
      <c r="M50">
        <v>5.8900000000000001E-2</v>
      </c>
      <c r="N50">
        <v>3106.9609507640066</v>
      </c>
      <c r="O50">
        <v>12</v>
      </c>
      <c r="P50">
        <v>5.8900000000000001E-2</v>
      </c>
      <c r="Q50">
        <v>638</v>
      </c>
      <c r="T50" s="290">
        <v>41708</v>
      </c>
      <c r="X50">
        <v>0</v>
      </c>
      <c r="AC50">
        <v>0</v>
      </c>
      <c r="AH50">
        <v>0</v>
      </c>
    </row>
    <row r="51" spans="1:34" x14ac:dyDescent="0.45">
      <c r="A51" s="290">
        <v>41709</v>
      </c>
      <c r="B51">
        <v>6490</v>
      </c>
      <c r="C51" t="s">
        <v>308</v>
      </c>
      <c r="D51">
        <v>31</v>
      </c>
      <c r="F51">
        <v>69</v>
      </c>
      <c r="G51">
        <v>5.4300000000000001E-2</v>
      </c>
      <c r="H51">
        <v>1270.7182320441989</v>
      </c>
      <c r="I51" t="s">
        <v>154</v>
      </c>
      <c r="J51">
        <v>39</v>
      </c>
      <c r="L51">
        <v>331</v>
      </c>
      <c r="M51">
        <v>5.4300000000000001E-2</v>
      </c>
      <c r="N51">
        <v>6095.7642725598525</v>
      </c>
      <c r="O51">
        <v>35</v>
      </c>
      <c r="P51">
        <v>5.4300000000000001E-2</v>
      </c>
      <c r="Q51">
        <v>400</v>
      </c>
      <c r="T51" s="290">
        <v>41709</v>
      </c>
      <c r="X51">
        <v>0</v>
      </c>
      <c r="AC51">
        <v>0</v>
      </c>
      <c r="AH51">
        <v>0</v>
      </c>
    </row>
    <row r="52" spans="1:34" x14ac:dyDescent="0.45">
      <c r="A52" s="290">
        <v>41710</v>
      </c>
      <c r="B52">
        <v>4580</v>
      </c>
      <c r="C52" t="s">
        <v>178</v>
      </c>
      <c r="D52">
        <v>62</v>
      </c>
      <c r="F52">
        <v>18</v>
      </c>
      <c r="G52">
        <v>4.7399999999999998E-2</v>
      </c>
      <c r="H52">
        <v>379.74683544303798</v>
      </c>
      <c r="I52" t="s">
        <v>124</v>
      </c>
      <c r="J52">
        <v>77</v>
      </c>
      <c r="L52">
        <v>20</v>
      </c>
      <c r="M52">
        <v>4.7399999999999998E-2</v>
      </c>
      <c r="N52">
        <v>421.94092827004221</v>
      </c>
      <c r="O52">
        <v>69.5</v>
      </c>
      <c r="P52">
        <v>4.7399999999999998E-2</v>
      </c>
      <c r="Q52">
        <v>38</v>
      </c>
      <c r="T52" s="290">
        <v>41710</v>
      </c>
      <c r="X52">
        <v>0</v>
      </c>
      <c r="AC52">
        <v>0</v>
      </c>
      <c r="AH52">
        <v>0</v>
      </c>
    </row>
    <row r="53" spans="1:34" x14ac:dyDescent="0.45">
      <c r="A53" s="290">
        <v>41711</v>
      </c>
      <c r="B53">
        <v>3550</v>
      </c>
      <c r="C53" t="s">
        <v>308</v>
      </c>
      <c r="D53">
        <v>90</v>
      </c>
      <c r="F53">
        <v>8</v>
      </c>
      <c r="G53">
        <v>4.3299999999999998E-2</v>
      </c>
      <c r="H53">
        <v>184.75750577367205</v>
      </c>
      <c r="I53" t="s">
        <v>388</v>
      </c>
      <c r="J53">
        <v>90</v>
      </c>
      <c r="L53">
        <v>9</v>
      </c>
      <c r="M53">
        <v>4.3299999999999998E-2</v>
      </c>
      <c r="N53">
        <v>207.85219399538107</v>
      </c>
      <c r="O53">
        <v>90</v>
      </c>
      <c r="P53">
        <v>4.3299999999999998E-2</v>
      </c>
      <c r="Q53">
        <v>17</v>
      </c>
      <c r="T53" s="290">
        <v>41711</v>
      </c>
      <c r="X53">
        <v>0</v>
      </c>
      <c r="AC53">
        <v>0</v>
      </c>
      <c r="AH53">
        <v>0</v>
      </c>
    </row>
    <row r="54" spans="1:34" x14ac:dyDescent="0.45">
      <c r="A54" s="290">
        <v>41712</v>
      </c>
      <c r="B54">
        <v>3520</v>
      </c>
      <c r="C54" t="s">
        <v>308</v>
      </c>
      <c r="D54">
        <v>56</v>
      </c>
      <c r="F54">
        <v>9</v>
      </c>
      <c r="G54">
        <v>4.6199999999999998E-2</v>
      </c>
      <c r="H54">
        <v>194.80519480519482</v>
      </c>
      <c r="I54" t="s">
        <v>154</v>
      </c>
      <c r="J54">
        <v>95</v>
      </c>
      <c r="L54">
        <v>0</v>
      </c>
      <c r="M54">
        <v>4.6199999999999998E-2</v>
      </c>
      <c r="N54">
        <v>0</v>
      </c>
      <c r="O54">
        <v>75.5</v>
      </c>
      <c r="P54">
        <v>4.6199999999999998E-2</v>
      </c>
      <c r="Q54">
        <v>9</v>
      </c>
      <c r="T54" s="290">
        <v>41712</v>
      </c>
      <c r="X54">
        <v>0</v>
      </c>
      <c r="AC54">
        <v>0</v>
      </c>
      <c r="AH54">
        <v>0</v>
      </c>
    </row>
    <row r="55" spans="1:34" x14ac:dyDescent="0.45">
      <c r="A55" s="290">
        <v>41713</v>
      </c>
      <c r="B55">
        <v>3270</v>
      </c>
      <c r="C55" t="s">
        <v>125</v>
      </c>
      <c r="D55">
        <v>103</v>
      </c>
      <c r="F55">
        <v>4</v>
      </c>
      <c r="G55">
        <v>4.2099999999999999E-2</v>
      </c>
      <c r="H55">
        <v>95.011876484560574</v>
      </c>
      <c r="I55" t="s">
        <v>131</v>
      </c>
      <c r="J55">
        <v>89</v>
      </c>
      <c r="L55">
        <v>1</v>
      </c>
      <c r="M55">
        <v>4.2099999999999999E-2</v>
      </c>
      <c r="N55">
        <v>23.752969121140143</v>
      </c>
      <c r="O55">
        <v>96</v>
      </c>
      <c r="P55">
        <v>4.2099999999999999E-2</v>
      </c>
      <c r="Q55">
        <v>5</v>
      </c>
      <c r="T55" s="290">
        <v>41713</v>
      </c>
      <c r="X55">
        <v>0</v>
      </c>
      <c r="AC55">
        <v>0</v>
      </c>
      <c r="AH55">
        <v>0</v>
      </c>
    </row>
    <row r="56" spans="1:34" x14ac:dyDescent="0.45">
      <c r="A56" s="290">
        <v>41714</v>
      </c>
      <c r="B56">
        <v>3870</v>
      </c>
      <c r="C56" t="s">
        <v>158</v>
      </c>
      <c r="D56">
        <v>52</v>
      </c>
      <c r="F56">
        <v>1</v>
      </c>
      <c r="G56">
        <v>5.1699999999999996E-2</v>
      </c>
      <c r="H56">
        <v>19.342359767891683</v>
      </c>
      <c r="I56" t="s">
        <v>14</v>
      </c>
      <c r="J56">
        <v>44</v>
      </c>
      <c r="L56">
        <v>28</v>
      </c>
      <c r="M56">
        <v>5.1699999999999996E-2</v>
      </c>
      <c r="N56">
        <v>541.58607350096713</v>
      </c>
      <c r="O56">
        <v>48</v>
      </c>
      <c r="P56">
        <v>5.1699999999999996E-2</v>
      </c>
      <c r="Q56">
        <v>29</v>
      </c>
      <c r="T56" s="290">
        <v>41714</v>
      </c>
      <c r="X56">
        <v>0</v>
      </c>
      <c r="AC56">
        <v>0</v>
      </c>
      <c r="AH56">
        <v>0</v>
      </c>
    </row>
    <row r="57" spans="1:34" x14ac:dyDescent="0.45">
      <c r="A57" s="290">
        <v>41715</v>
      </c>
      <c r="B57">
        <v>5340</v>
      </c>
      <c r="C57" t="s">
        <v>308</v>
      </c>
      <c r="D57">
        <v>36</v>
      </c>
      <c r="F57">
        <v>50</v>
      </c>
      <c r="G57">
        <v>4.9299999999999997E-2</v>
      </c>
      <c r="H57">
        <v>1014.1987829614606</v>
      </c>
      <c r="I57" t="s">
        <v>154</v>
      </c>
      <c r="J57">
        <v>84</v>
      </c>
      <c r="L57">
        <v>54</v>
      </c>
      <c r="M57">
        <v>4.9299999999999997E-2</v>
      </c>
      <c r="N57">
        <v>1095.3346855983773</v>
      </c>
      <c r="O57">
        <v>60</v>
      </c>
      <c r="P57">
        <v>4.9299999999999997E-2</v>
      </c>
      <c r="Q57">
        <v>104</v>
      </c>
      <c r="T57" s="290">
        <v>41715</v>
      </c>
      <c r="X57">
        <v>0</v>
      </c>
      <c r="AC57">
        <v>0</v>
      </c>
      <c r="AH57">
        <v>0</v>
      </c>
    </row>
    <row r="58" spans="1:34" x14ac:dyDescent="0.45">
      <c r="A58" s="290">
        <v>41716</v>
      </c>
      <c r="B58">
        <v>3880</v>
      </c>
      <c r="C58" t="s">
        <v>167</v>
      </c>
      <c r="D58">
        <v>87</v>
      </c>
      <c r="F58">
        <v>4</v>
      </c>
      <c r="G58">
        <v>4.1399999999999999E-2</v>
      </c>
      <c r="H58">
        <v>96.618357487922708</v>
      </c>
      <c r="I58" t="s">
        <v>389</v>
      </c>
      <c r="J58">
        <v>112</v>
      </c>
      <c r="L58">
        <v>4</v>
      </c>
      <c r="M58">
        <v>4.1399999999999999E-2</v>
      </c>
      <c r="N58">
        <v>96.618357487922708</v>
      </c>
      <c r="O58">
        <v>99.5</v>
      </c>
      <c r="P58">
        <v>4.1399999999999999E-2</v>
      </c>
      <c r="Q58">
        <v>8</v>
      </c>
      <c r="T58" s="290">
        <v>41716</v>
      </c>
      <c r="X58">
        <v>0</v>
      </c>
      <c r="AC58">
        <v>0</v>
      </c>
      <c r="AH58">
        <v>0</v>
      </c>
    </row>
    <row r="59" spans="1:34" x14ac:dyDescent="0.45">
      <c r="A59" s="290">
        <v>41717</v>
      </c>
      <c r="B59">
        <v>3380</v>
      </c>
      <c r="C59" t="s">
        <v>14</v>
      </c>
      <c r="D59">
        <v>105</v>
      </c>
      <c r="F59">
        <v>2.5</v>
      </c>
      <c r="G59">
        <v>3.8599999999999995E-2</v>
      </c>
      <c r="H59">
        <v>64.766839378238345</v>
      </c>
      <c r="I59" t="s">
        <v>213</v>
      </c>
      <c r="J59">
        <v>122</v>
      </c>
      <c r="L59">
        <v>5</v>
      </c>
      <c r="M59">
        <v>3.8599999999999995E-2</v>
      </c>
      <c r="N59">
        <v>129.53367875647669</v>
      </c>
      <c r="O59">
        <v>113.5</v>
      </c>
      <c r="P59">
        <v>3.8599999999999995E-2</v>
      </c>
      <c r="Q59">
        <v>7.5</v>
      </c>
      <c r="T59" s="290">
        <v>41717</v>
      </c>
      <c r="X59">
        <v>0</v>
      </c>
      <c r="AC59">
        <v>0</v>
      </c>
      <c r="AH59">
        <v>0</v>
      </c>
    </row>
    <row r="60" spans="1:34" x14ac:dyDescent="0.45">
      <c r="A60" s="290">
        <v>41718</v>
      </c>
      <c r="B60">
        <v>3060</v>
      </c>
      <c r="C60" t="s">
        <v>390</v>
      </c>
      <c r="D60">
        <v>134</v>
      </c>
      <c r="F60">
        <v>1</v>
      </c>
      <c r="G60">
        <v>3.5400000000000001E-2</v>
      </c>
      <c r="H60">
        <v>28.248587570621467</v>
      </c>
      <c r="I60" t="s">
        <v>141</v>
      </c>
      <c r="J60">
        <v>125</v>
      </c>
      <c r="L60">
        <v>7</v>
      </c>
      <c r="M60">
        <v>3.5400000000000001E-2</v>
      </c>
      <c r="N60">
        <v>197.74011299435028</v>
      </c>
      <c r="O60">
        <v>129.5</v>
      </c>
      <c r="P60">
        <v>3.5400000000000001E-2</v>
      </c>
      <c r="Q60">
        <v>8</v>
      </c>
      <c r="T60" s="290">
        <v>41718</v>
      </c>
      <c r="X60">
        <v>0</v>
      </c>
      <c r="AC60">
        <v>0</v>
      </c>
      <c r="AH60">
        <v>0</v>
      </c>
    </row>
    <row r="61" spans="1:34" x14ac:dyDescent="0.45">
      <c r="A61" s="290">
        <v>41719</v>
      </c>
      <c r="B61">
        <v>2600</v>
      </c>
      <c r="C61" t="s">
        <v>138</v>
      </c>
      <c r="D61">
        <v>131</v>
      </c>
      <c r="F61">
        <v>1</v>
      </c>
      <c r="G61">
        <v>3.5199999999999995E-2</v>
      </c>
      <c r="H61">
        <v>28.409090909090914</v>
      </c>
      <c r="I61" t="s">
        <v>391</v>
      </c>
      <c r="J61">
        <v>130</v>
      </c>
      <c r="L61">
        <v>1</v>
      </c>
      <c r="M61">
        <v>3.5199999999999995E-2</v>
      </c>
      <c r="N61">
        <v>28.409090909090914</v>
      </c>
      <c r="O61">
        <v>130.5</v>
      </c>
      <c r="P61">
        <v>3.5199999999999995E-2</v>
      </c>
      <c r="Q61">
        <v>2</v>
      </c>
      <c r="T61" s="290">
        <v>41719</v>
      </c>
      <c r="X61">
        <v>0</v>
      </c>
      <c r="AC61">
        <v>0</v>
      </c>
      <c r="AH61">
        <v>0</v>
      </c>
    </row>
    <row r="62" spans="1:34" x14ac:dyDescent="0.45">
      <c r="A62" s="290">
        <v>41720</v>
      </c>
      <c r="B62">
        <v>2280</v>
      </c>
      <c r="C62" t="s">
        <v>392</v>
      </c>
      <c r="D62">
        <v>161</v>
      </c>
      <c r="F62">
        <v>0</v>
      </c>
      <c r="G62">
        <v>2.8699999999999996E-2</v>
      </c>
      <c r="H62">
        <v>0</v>
      </c>
      <c r="I62" t="s">
        <v>393</v>
      </c>
      <c r="J62">
        <v>165</v>
      </c>
      <c r="L62">
        <v>0</v>
      </c>
      <c r="M62">
        <v>2.8699999999999996E-2</v>
      </c>
      <c r="N62">
        <v>0</v>
      </c>
      <c r="O62">
        <v>163</v>
      </c>
      <c r="P62">
        <v>2.8699999999999996E-2</v>
      </c>
      <c r="Q62">
        <v>0</v>
      </c>
      <c r="T62" s="290">
        <v>41720</v>
      </c>
      <c r="X62">
        <v>0</v>
      </c>
      <c r="AC62">
        <v>0</v>
      </c>
      <c r="AH62">
        <v>0</v>
      </c>
    </row>
    <row r="63" spans="1:34" x14ac:dyDescent="0.45">
      <c r="A63" s="290">
        <v>41721</v>
      </c>
      <c r="B63">
        <v>2060</v>
      </c>
      <c r="C63" t="s">
        <v>394</v>
      </c>
      <c r="D63">
        <v>171</v>
      </c>
      <c r="F63">
        <v>0</v>
      </c>
      <c r="G63">
        <v>2.5500000000000002E-2</v>
      </c>
      <c r="H63">
        <v>0</v>
      </c>
      <c r="I63" t="s">
        <v>307</v>
      </c>
      <c r="J63">
        <v>187</v>
      </c>
      <c r="L63">
        <v>1</v>
      </c>
      <c r="M63">
        <v>2.5500000000000002E-2</v>
      </c>
      <c r="N63">
        <v>39.2156862745098</v>
      </c>
      <c r="O63">
        <v>179</v>
      </c>
      <c r="P63">
        <v>2.5500000000000002E-2</v>
      </c>
      <c r="Q63">
        <v>1</v>
      </c>
      <c r="T63" s="290">
        <v>41721</v>
      </c>
      <c r="X63">
        <v>0</v>
      </c>
      <c r="AC63">
        <v>0</v>
      </c>
      <c r="AH63">
        <v>0</v>
      </c>
    </row>
    <row r="64" spans="1:34" x14ac:dyDescent="0.45">
      <c r="A64" s="290">
        <v>41722</v>
      </c>
      <c r="B64">
        <v>1880</v>
      </c>
      <c r="C64" t="s">
        <v>308</v>
      </c>
      <c r="D64">
        <v>182</v>
      </c>
      <c r="F64">
        <v>1</v>
      </c>
      <c r="G64">
        <v>2.3800000000000002E-2</v>
      </c>
      <c r="H64">
        <v>42.016806722689076</v>
      </c>
      <c r="I64" t="s">
        <v>137</v>
      </c>
      <c r="J64">
        <v>193</v>
      </c>
      <c r="L64">
        <v>1</v>
      </c>
      <c r="M64">
        <v>2.3800000000000002E-2</v>
      </c>
      <c r="N64">
        <v>42.016806722689076</v>
      </c>
      <c r="O64">
        <v>187.5</v>
      </c>
      <c r="P64">
        <v>2.3800000000000002E-2</v>
      </c>
      <c r="Q64">
        <v>2</v>
      </c>
      <c r="T64" s="290">
        <v>41722</v>
      </c>
      <c r="X64">
        <v>0</v>
      </c>
      <c r="AC64">
        <v>0</v>
      </c>
      <c r="AH64">
        <v>0</v>
      </c>
    </row>
    <row r="65" spans="1:34" x14ac:dyDescent="0.45">
      <c r="A65" s="290">
        <v>41723</v>
      </c>
      <c r="B65">
        <v>1800</v>
      </c>
      <c r="C65" t="s">
        <v>176</v>
      </c>
      <c r="D65">
        <v>184</v>
      </c>
      <c r="F65">
        <v>1</v>
      </c>
      <c r="G65">
        <v>2.3099999999999996E-2</v>
      </c>
      <c r="H65">
        <v>43.2900432900433</v>
      </c>
      <c r="I65" t="s">
        <v>141</v>
      </c>
      <c r="J65">
        <v>198</v>
      </c>
      <c r="L65">
        <v>2</v>
      </c>
      <c r="M65">
        <v>2.3099999999999996E-2</v>
      </c>
      <c r="N65">
        <v>86.580086580086601</v>
      </c>
      <c r="O65">
        <v>191</v>
      </c>
      <c r="P65">
        <v>2.3099999999999996E-2</v>
      </c>
      <c r="Q65">
        <v>3</v>
      </c>
      <c r="T65" s="290">
        <v>41723</v>
      </c>
      <c r="X65">
        <v>0</v>
      </c>
      <c r="AC65">
        <v>0</v>
      </c>
      <c r="AH65">
        <v>0</v>
      </c>
    </row>
    <row r="66" spans="1:34" x14ac:dyDescent="0.45">
      <c r="A66" s="290">
        <v>41724</v>
      </c>
      <c r="B66">
        <v>1810</v>
      </c>
      <c r="C66" t="s">
        <v>150</v>
      </c>
      <c r="D66">
        <v>184</v>
      </c>
      <c r="F66">
        <v>2</v>
      </c>
      <c r="G66">
        <v>2.0899999999999995E-2</v>
      </c>
      <c r="H66">
        <v>95.69377990430624</v>
      </c>
      <c r="I66" t="s">
        <v>154</v>
      </c>
      <c r="J66">
        <v>220</v>
      </c>
      <c r="L66">
        <v>2</v>
      </c>
      <c r="M66">
        <v>2.0899999999999995E-2</v>
      </c>
      <c r="N66">
        <v>95.69377990430624</v>
      </c>
      <c r="O66">
        <v>202</v>
      </c>
      <c r="P66">
        <v>2.0899999999999995E-2</v>
      </c>
      <c r="Q66">
        <v>4</v>
      </c>
      <c r="T66" s="290">
        <v>41724</v>
      </c>
      <c r="X66">
        <v>0</v>
      </c>
      <c r="AC66">
        <v>0</v>
      </c>
      <c r="AH66">
        <v>0</v>
      </c>
    </row>
    <row r="67" spans="1:34" x14ac:dyDescent="0.45">
      <c r="A67" s="290">
        <v>41725</v>
      </c>
      <c r="B67">
        <v>1770</v>
      </c>
      <c r="C67" t="s">
        <v>140</v>
      </c>
      <c r="D67">
        <v>192</v>
      </c>
      <c r="F67">
        <v>0</v>
      </c>
      <c r="G67">
        <v>2.6999999999999996E-2</v>
      </c>
      <c r="H67">
        <v>0</v>
      </c>
      <c r="I67" t="s">
        <v>395</v>
      </c>
      <c r="J67">
        <v>151</v>
      </c>
      <c r="L67">
        <v>1</v>
      </c>
      <c r="M67">
        <v>2.6999999999999996E-2</v>
      </c>
      <c r="N67">
        <v>37.037037037037045</v>
      </c>
      <c r="O67">
        <v>171.5</v>
      </c>
      <c r="P67">
        <v>2.6999999999999996E-2</v>
      </c>
      <c r="Q67">
        <v>1</v>
      </c>
      <c r="T67" s="290">
        <v>41725</v>
      </c>
      <c r="X67">
        <v>0</v>
      </c>
      <c r="AC67">
        <v>0</v>
      </c>
      <c r="AH67">
        <v>0</v>
      </c>
    </row>
    <row r="68" spans="1:34" x14ac:dyDescent="0.45">
      <c r="A68" s="290">
        <v>41726</v>
      </c>
      <c r="B68">
        <v>2030</v>
      </c>
      <c r="C68" t="s">
        <v>116</v>
      </c>
      <c r="D68">
        <v>167</v>
      </c>
      <c r="F68">
        <v>1</v>
      </c>
      <c r="G68">
        <v>2.93E-2</v>
      </c>
      <c r="H68">
        <v>34.129692832764505</v>
      </c>
      <c r="I68" t="s">
        <v>289</v>
      </c>
      <c r="J68">
        <v>153</v>
      </c>
      <c r="L68">
        <v>9</v>
      </c>
      <c r="M68">
        <v>2.93E-2</v>
      </c>
      <c r="N68">
        <v>307.16723549488057</v>
      </c>
      <c r="O68">
        <v>160</v>
      </c>
      <c r="P68">
        <v>2.93E-2</v>
      </c>
      <c r="Q68">
        <v>10</v>
      </c>
      <c r="T68" s="290">
        <v>41726</v>
      </c>
      <c r="X68">
        <v>0</v>
      </c>
      <c r="AC68">
        <v>0</v>
      </c>
      <c r="AH68">
        <v>0</v>
      </c>
    </row>
    <row r="69" spans="1:34" x14ac:dyDescent="0.45">
      <c r="A69" s="290">
        <v>41727</v>
      </c>
      <c r="B69">
        <v>2370</v>
      </c>
      <c r="C69" t="s">
        <v>125</v>
      </c>
      <c r="D69">
        <v>113</v>
      </c>
      <c r="F69">
        <v>4</v>
      </c>
      <c r="G69">
        <v>3.6199999999999996E-2</v>
      </c>
      <c r="H69">
        <v>110.49723756906079</v>
      </c>
      <c r="I69" t="s">
        <v>124</v>
      </c>
      <c r="J69">
        <v>138</v>
      </c>
      <c r="L69">
        <v>0</v>
      </c>
      <c r="M69">
        <v>3.6199999999999996E-2</v>
      </c>
      <c r="N69">
        <v>0</v>
      </c>
      <c r="O69">
        <v>125.5</v>
      </c>
      <c r="P69">
        <v>3.6199999999999996E-2</v>
      </c>
      <c r="Q69">
        <v>4</v>
      </c>
      <c r="T69" s="290">
        <v>41727</v>
      </c>
      <c r="X69">
        <v>0</v>
      </c>
      <c r="AC69">
        <v>0</v>
      </c>
      <c r="AH69">
        <v>0</v>
      </c>
    </row>
    <row r="70" spans="1:34" x14ac:dyDescent="0.45">
      <c r="A70" s="290">
        <v>41728</v>
      </c>
      <c r="B70">
        <v>2440</v>
      </c>
      <c r="C70" t="s">
        <v>155</v>
      </c>
      <c r="D70">
        <v>147</v>
      </c>
      <c r="F70">
        <v>0</v>
      </c>
      <c r="G70">
        <v>2.7900000000000001E-2</v>
      </c>
      <c r="H70">
        <v>0</v>
      </c>
      <c r="I70" t="s">
        <v>395</v>
      </c>
      <c r="J70">
        <v>187</v>
      </c>
      <c r="L70">
        <v>0</v>
      </c>
      <c r="M70">
        <v>2.7900000000000001E-2</v>
      </c>
      <c r="N70">
        <v>0</v>
      </c>
      <c r="O70">
        <v>167</v>
      </c>
      <c r="P70">
        <v>2.7900000000000001E-2</v>
      </c>
      <c r="Q70">
        <v>0</v>
      </c>
      <c r="T70" s="290">
        <v>41728</v>
      </c>
      <c r="X70">
        <v>0</v>
      </c>
      <c r="AC70">
        <v>0</v>
      </c>
      <c r="AH70">
        <v>0</v>
      </c>
    </row>
    <row r="71" spans="1:34" x14ac:dyDescent="0.45">
      <c r="A71" s="290">
        <v>41729</v>
      </c>
      <c r="B71">
        <v>2200</v>
      </c>
      <c r="C71" t="s">
        <v>396</v>
      </c>
      <c r="D71">
        <v>219</v>
      </c>
      <c r="F71">
        <v>0</v>
      </c>
      <c r="G71">
        <v>1.67E-2</v>
      </c>
      <c r="H71">
        <v>0</v>
      </c>
      <c r="I71" t="s">
        <v>397</v>
      </c>
      <c r="J71">
        <v>227</v>
      </c>
      <c r="L71">
        <v>1</v>
      </c>
      <c r="M71">
        <v>1.67E-2</v>
      </c>
      <c r="N71">
        <v>59.880239520958085</v>
      </c>
      <c r="O71">
        <v>223</v>
      </c>
      <c r="P71">
        <v>1.67E-2</v>
      </c>
      <c r="Q71">
        <v>1</v>
      </c>
      <c r="T71" s="290">
        <v>41729</v>
      </c>
      <c r="X71">
        <v>0</v>
      </c>
      <c r="AC71">
        <v>0</v>
      </c>
      <c r="AH71">
        <v>0</v>
      </c>
    </row>
    <row r="72" spans="1:34" x14ac:dyDescent="0.45">
      <c r="A72" s="290">
        <v>41730</v>
      </c>
      <c r="B72">
        <v>1950</v>
      </c>
      <c r="C72" t="s">
        <v>398</v>
      </c>
      <c r="D72">
        <v>237</v>
      </c>
      <c r="F72">
        <v>1</v>
      </c>
      <c r="G72">
        <v>1.4599999999999995E-2</v>
      </c>
      <c r="H72">
        <v>68.493150684931535</v>
      </c>
      <c r="I72" t="s">
        <v>91</v>
      </c>
      <c r="J72">
        <v>230</v>
      </c>
      <c r="L72">
        <v>0</v>
      </c>
      <c r="M72">
        <v>1.4599999999999995E-2</v>
      </c>
      <c r="N72">
        <v>0</v>
      </c>
      <c r="O72">
        <v>233.5</v>
      </c>
      <c r="P72">
        <v>1.4599999999999995E-2</v>
      </c>
      <c r="Q72">
        <v>1</v>
      </c>
      <c r="T72" s="290">
        <v>41730</v>
      </c>
      <c r="X72">
        <v>0</v>
      </c>
      <c r="AC72">
        <v>0</v>
      </c>
      <c r="AH72">
        <v>0</v>
      </c>
    </row>
    <row r="73" spans="1:34" x14ac:dyDescent="0.45">
      <c r="A73" s="290">
        <v>41731</v>
      </c>
      <c r="B73">
        <v>1760</v>
      </c>
      <c r="C73" t="s">
        <v>209</v>
      </c>
      <c r="D73">
        <v>215</v>
      </c>
      <c r="F73">
        <v>0</v>
      </c>
      <c r="G73">
        <v>1.8200000000000001E-2</v>
      </c>
      <c r="H73">
        <v>0</v>
      </c>
      <c r="I73" t="s">
        <v>242</v>
      </c>
      <c r="J73">
        <v>216</v>
      </c>
      <c r="L73">
        <v>0</v>
      </c>
      <c r="M73">
        <v>1.8200000000000001E-2</v>
      </c>
      <c r="N73">
        <v>0</v>
      </c>
      <c r="O73">
        <v>215.5</v>
      </c>
      <c r="P73">
        <v>1.8200000000000001E-2</v>
      </c>
      <c r="Q73">
        <v>0</v>
      </c>
      <c r="T73" s="290">
        <v>41731</v>
      </c>
      <c r="X73">
        <v>0</v>
      </c>
      <c r="AC73">
        <v>0</v>
      </c>
      <c r="AH73">
        <v>0</v>
      </c>
    </row>
    <row r="74" spans="1:34" x14ac:dyDescent="0.45">
      <c r="A74" s="290">
        <v>41732</v>
      </c>
      <c r="B74">
        <v>1600</v>
      </c>
      <c r="C74" t="s">
        <v>216</v>
      </c>
      <c r="D74">
        <v>222</v>
      </c>
      <c r="F74">
        <v>0</v>
      </c>
      <c r="G74">
        <v>1.7000000000000001E-2</v>
      </c>
      <c r="H74">
        <v>0</v>
      </c>
      <c r="I74" t="s">
        <v>113</v>
      </c>
      <c r="J74">
        <v>221</v>
      </c>
      <c r="L74">
        <v>2</v>
      </c>
      <c r="M74">
        <v>1.7000000000000001E-2</v>
      </c>
      <c r="N74">
        <v>117.64705882352941</v>
      </c>
      <c r="O74">
        <v>221.5</v>
      </c>
      <c r="P74">
        <v>1.7000000000000001E-2</v>
      </c>
      <c r="Q74">
        <v>2</v>
      </c>
      <c r="T74" s="290">
        <v>41732</v>
      </c>
      <c r="X74">
        <v>0</v>
      </c>
      <c r="AC74">
        <v>0</v>
      </c>
      <c r="AH74">
        <v>0</v>
      </c>
    </row>
    <row r="75" spans="1:34" x14ac:dyDescent="0.45">
      <c r="A75" s="290">
        <v>41733</v>
      </c>
      <c r="B75">
        <v>1580</v>
      </c>
      <c r="C75" t="s">
        <v>114</v>
      </c>
      <c r="D75">
        <v>225</v>
      </c>
      <c r="F75">
        <v>1</v>
      </c>
      <c r="G75">
        <v>1.6E-2</v>
      </c>
      <c r="H75">
        <v>62.5</v>
      </c>
      <c r="I75" t="s">
        <v>115</v>
      </c>
      <c r="J75">
        <v>228</v>
      </c>
      <c r="L75">
        <v>0</v>
      </c>
      <c r="M75">
        <v>1.6E-2</v>
      </c>
      <c r="N75">
        <v>0</v>
      </c>
      <c r="O75">
        <v>226.5</v>
      </c>
      <c r="P75">
        <v>1.6E-2</v>
      </c>
      <c r="Q75">
        <v>1</v>
      </c>
      <c r="T75" s="290">
        <v>41733</v>
      </c>
      <c r="X75">
        <v>0</v>
      </c>
      <c r="AC75">
        <v>0</v>
      </c>
      <c r="AH75">
        <v>0</v>
      </c>
    </row>
    <row r="76" spans="1:34" x14ac:dyDescent="0.45">
      <c r="A76" s="290">
        <v>41734</v>
      </c>
      <c r="B76">
        <v>1570</v>
      </c>
      <c r="C76" t="s">
        <v>296</v>
      </c>
      <c r="D76">
        <v>228</v>
      </c>
      <c r="F76">
        <v>0</v>
      </c>
      <c r="G76">
        <v>2.8699999999999996E-2</v>
      </c>
      <c r="H76">
        <v>0</v>
      </c>
      <c r="I76" t="s">
        <v>399</v>
      </c>
      <c r="J76">
        <v>98</v>
      </c>
      <c r="L76">
        <v>16</v>
      </c>
      <c r="M76">
        <v>2.8699999999999996E-2</v>
      </c>
      <c r="N76">
        <v>557.4912891986063</v>
      </c>
      <c r="O76">
        <v>163</v>
      </c>
      <c r="P76">
        <v>2.8699999999999996E-2</v>
      </c>
      <c r="Q76">
        <v>16</v>
      </c>
      <c r="T76" s="290">
        <v>41734</v>
      </c>
      <c r="X76">
        <v>0</v>
      </c>
      <c r="AC76">
        <v>0</v>
      </c>
      <c r="AH76">
        <v>0</v>
      </c>
    </row>
    <row r="77" spans="1:34" x14ac:dyDescent="0.45">
      <c r="A77" s="290">
        <v>41735</v>
      </c>
      <c r="B77">
        <v>2360</v>
      </c>
      <c r="C77" t="s">
        <v>392</v>
      </c>
      <c r="D77">
        <v>167</v>
      </c>
      <c r="F77">
        <v>2</v>
      </c>
      <c r="G77">
        <v>2.8400000000000002E-2</v>
      </c>
      <c r="H77">
        <v>70.422535211267601</v>
      </c>
      <c r="I77" t="s">
        <v>139</v>
      </c>
      <c r="J77">
        <v>162</v>
      </c>
      <c r="L77">
        <v>5</v>
      </c>
      <c r="M77">
        <v>2.8400000000000002E-2</v>
      </c>
      <c r="N77">
        <v>176.05633802816899</v>
      </c>
      <c r="O77">
        <v>164.5</v>
      </c>
      <c r="P77">
        <v>2.8400000000000002E-2</v>
      </c>
      <c r="Q77">
        <v>7</v>
      </c>
      <c r="T77" s="290">
        <v>41735</v>
      </c>
      <c r="X77">
        <v>0</v>
      </c>
      <c r="AC77">
        <v>0</v>
      </c>
      <c r="AH77">
        <v>0</v>
      </c>
    </row>
    <row r="78" spans="1:34" x14ac:dyDescent="0.45">
      <c r="A78" s="290">
        <v>41736</v>
      </c>
      <c r="B78">
        <v>2270</v>
      </c>
      <c r="C78" t="s">
        <v>216</v>
      </c>
      <c r="D78">
        <v>200</v>
      </c>
      <c r="F78">
        <v>3</v>
      </c>
      <c r="G78">
        <v>2.0999999999999998E-2</v>
      </c>
      <c r="H78">
        <v>142.85714285714286</v>
      </c>
      <c r="I78" t="s">
        <v>319</v>
      </c>
      <c r="J78">
        <v>203</v>
      </c>
      <c r="L78">
        <v>0</v>
      </c>
      <c r="M78">
        <v>2.0999999999999998E-2</v>
      </c>
      <c r="N78">
        <v>0</v>
      </c>
      <c r="O78">
        <v>201.5</v>
      </c>
      <c r="P78">
        <v>2.0999999999999998E-2</v>
      </c>
      <c r="Q78">
        <v>3</v>
      </c>
      <c r="T78" s="290">
        <v>41736</v>
      </c>
      <c r="X78">
        <v>0</v>
      </c>
      <c r="AC78">
        <v>0</v>
      </c>
      <c r="AH78">
        <v>0</v>
      </c>
    </row>
    <row r="79" spans="1:34" x14ac:dyDescent="0.45">
      <c r="A79" s="290">
        <v>41737</v>
      </c>
      <c r="B79">
        <v>2220</v>
      </c>
      <c r="C79" t="s">
        <v>170</v>
      </c>
      <c r="D79">
        <v>202</v>
      </c>
      <c r="F79">
        <v>0</v>
      </c>
      <c r="G79">
        <v>3.4099999999999998E-2</v>
      </c>
      <c r="H79">
        <v>0</v>
      </c>
      <c r="I79" t="s">
        <v>137</v>
      </c>
      <c r="J79">
        <v>70</v>
      </c>
      <c r="L79">
        <v>5</v>
      </c>
      <c r="M79">
        <v>3.4099999999999998E-2</v>
      </c>
      <c r="N79">
        <v>146.62756598240469</v>
      </c>
      <c r="O79">
        <v>136</v>
      </c>
      <c r="P79">
        <v>3.4099999999999998E-2</v>
      </c>
      <c r="Q79">
        <v>5</v>
      </c>
      <c r="T79" s="290">
        <v>41737</v>
      </c>
      <c r="X79">
        <v>0</v>
      </c>
      <c r="AC79">
        <v>0</v>
      </c>
      <c r="AH79">
        <v>0</v>
      </c>
    </row>
    <row r="80" spans="1:34" x14ac:dyDescent="0.45">
      <c r="A80" s="290">
        <v>41738</v>
      </c>
      <c r="B80">
        <v>2950</v>
      </c>
      <c r="C80" t="s">
        <v>176</v>
      </c>
      <c r="D80">
        <v>133</v>
      </c>
      <c r="F80">
        <v>6</v>
      </c>
      <c r="G80">
        <v>2.93E-2</v>
      </c>
      <c r="H80">
        <v>204.77815699658703</v>
      </c>
      <c r="I80" t="s">
        <v>177</v>
      </c>
      <c r="J80">
        <v>187</v>
      </c>
      <c r="L80">
        <v>0</v>
      </c>
      <c r="M80">
        <v>2.93E-2</v>
      </c>
      <c r="N80">
        <v>0</v>
      </c>
      <c r="O80">
        <v>160</v>
      </c>
      <c r="P80">
        <v>2.93E-2</v>
      </c>
      <c r="Q80">
        <v>6</v>
      </c>
      <c r="T80" s="290">
        <v>41738</v>
      </c>
      <c r="X80">
        <v>0</v>
      </c>
      <c r="AC80">
        <v>0</v>
      </c>
      <c r="AH80">
        <v>0</v>
      </c>
    </row>
    <row r="81" spans="1:34" x14ac:dyDescent="0.45">
      <c r="A81" s="290">
        <v>41739</v>
      </c>
      <c r="B81">
        <v>2430</v>
      </c>
      <c r="C81" t="s">
        <v>169</v>
      </c>
      <c r="D81">
        <v>227</v>
      </c>
      <c r="F81">
        <v>0</v>
      </c>
      <c r="G81">
        <v>1.6500000000000001E-2</v>
      </c>
      <c r="H81">
        <v>0</v>
      </c>
      <c r="I81" t="s">
        <v>399</v>
      </c>
      <c r="J81">
        <v>221</v>
      </c>
      <c r="L81">
        <v>0</v>
      </c>
      <c r="M81">
        <v>1.6500000000000001E-2</v>
      </c>
      <c r="N81">
        <v>0</v>
      </c>
      <c r="O81">
        <v>224</v>
      </c>
      <c r="P81">
        <v>1.6500000000000001E-2</v>
      </c>
      <c r="Q81">
        <v>0</v>
      </c>
      <c r="T81" s="290">
        <v>41739</v>
      </c>
      <c r="X81">
        <v>0</v>
      </c>
      <c r="AC81">
        <v>0</v>
      </c>
      <c r="AH81">
        <v>0</v>
      </c>
    </row>
    <row r="82" spans="1:34" x14ac:dyDescent="0.45">
      <c r="A82" s="290">
        <v>41740</v>
      </c>
      <c r="B82">
        <v>2060</v>
      </c>
      <c r="C82" t="s">
        <v>400</v>
      </c>
      <c r="D82">
        <v>213</v>
      </c>
      <c r="F82">
        <v>0</v>
      </c>
      <c r="G82">
        <v>1.9499999999999997E-2</v>
      </c>
      <c r="H82">
        <v>0</v>
      </c>
      <c r="I82" t="s">
        <v>172</v>
      </c>
      <c r="J82">
        <v>205</v>
      </c>
      <c r="L82">
        <v>0</v>
      </c>
      <c r="M82">
        <v>1.9499999999999997E-2</v>
      </c>
      <c r="N82">
        <v>0</v>
      </c>
      <c r="O82">
        <v>209</v>
      </c>
      <c r="P82">
        <v>1.9499999999999997E-2</v>
      </c>
      <c r="Q82">
        <v>0</v>
      </c>
      <c r="T82" s="290">
        <v>41740</v>
      </c>
      <c r="X82">
        <v>0</v>
      </c>
      <c r="AC82">
        <v>0</v>
      </c>
      <c r="AH82">
        <v>0</v>
      </c>
    </row>
    <row r="83" spans="1:34" x14ac:dyDescent="0.45">
      <c r="A83" s="290">
        <v>41741</v>
      </c>
      <c r="B83">
        <v>1860</v>
      </c>
      <c r="C83" t="s">
        <v>150</v>
      </c>
      <c r="D83">
        <v>198</v>
      </c>
      <c r="F83">
        <v>0</v>
      </c>
      <c r="G83">
        <v>2.1899999999999996E-2</v>
      </c>
      <c r="H83">
        <v>0</v>
      </c>
      <c r="I83" t="s">
        <v>177</v>
      </c>
      <c r="J83">
        <v>196</v>
      </c>
      <c r="L83">
        <v>0</v>
      </c>
      <c r="M83">
        <v>2.1899999999999996E-2</v>
      </c>
      <c r="N83">
        <v>0</v>
      </c>
      <c r="O83">
        <v>197</v>
      </c>
      <c r="P83">
        <v>2.1899999999999996E-2</v>
      </c>
      <c r="Q83">
        <v>0</v>
      </c>
      <c r="T83" s="290">
        <v>41741</v>
      </c>
      <c r="X83">
        <v>0</v>
      </c>
      <c r="AC83">
        <v>0</v>
      </c>
      <c r="AH83">
        <v>0</v>
      </c>
    </row>
    <row r="84" spans="1:34" x14ac:dyDescent="0.45">
      <c r="A84" s="290">
        <v>41742</v>
      </c>
      <c r="B84">
        <v>1710</v>
      </c>
      <c r="C84" t="s">
        <v>166</v>
      </c>
      <c r="D84">
        <v>195</v>
      </c>
      <c r="F84">
        <v>0</v>
      </c>
      <c r="G84">
        <v>2.23E-2</v>
      </c>
      <c r="H84">
        <v>0</v>
      </c>
      <c r="I84" t="s">
        <v>115</v>
      </c>
      <c r="J84" t="s">
        <v>14</v>
      </c>
      <c r="L84">
        <v>0</v>
      </c>
      <c r="M84">
        <v>2.23E-2</v>
      </c>
      <c r="N84">
        <v>0</v>
      </c>
      <c r="O84">
        <v>195</v>
      </c>
      <c r="P84">
        <v>2.23E-2</v>
      </c>
      <c r="Q84">
        <v>0</v>
      </c>
      <c r="T84" s="290">
        <v>41742</v>
      </c>
      <c r="X84">
        <v>0</v>
      </c>
      <c r="AC84">
        <v>0</v>
      </c>
      <c r="AH84">
        <v>0</v>
      </c>
    </row>
    <row r="85" spans="1:34" x14ac:dyDescent="0.45">
      <c r="A85" s="290">
        <v>41743</v>
      </c>
      <c r="B85">
        <v>1590</v>
      </c>
      <c r="C85" t="s">
        <v>400</v>
      </c>
      <c r="D85" t="s">
        <v>14</v>
      </c>
      <c r="F85">
        <v>0</v>
      </c>
      <c r="G85">
        <v>2.2100000000000002E-2</v>
      </c>
      <c r="H85">
        <v>0</v>
      </c>
      <c r="I85" t="s">
        <v>14</v>
      </c>
      <c r="J85" t="s">
        <v>14</v>
      </c>
      <c r="L85">
        <v>0</v>
      </c>
      <c r="M85">
        <v>2.2100000000000002E-2</v>
      </c>
      <c r="N85">
        <v>0</v>
      </c>
      <c r="O85">
        <v>196</v>
      </c>
      <c r="P85">
        <v>2.2100000000000002E-2</v>
      </c>
      <c r="Q85">
        <v>0</v>
      </c>
      <c r="T85" s="290">
        <v>41743</v>
      </c>
      <c r="X85">
        <v>0</v>
      </c>
      <c r="AC85">
        <v>0</v>
      </c>
      <c r="AH85">
        <v>0</v>
      </c>
    </row>
    <row r="86" spans="1:34" x14ac:dyDescent="0.45">
      <c r="A86" s="290">
        <v>41744</v>
      </c>
      <c r="B86">
        <v>1510</v>
      </c>
      <c r="C86" t="s">
        <v>390</v>
      </c>
      <c r="D86">
        <v>197</v>
      </c>
      <c r="F86">
        <v>0</v>
      </c>
      <c r="G86">
        <v>2.1899999999999996E-2</v>
      </c>
      <c r="H86">
        <v>0</v>
      </c>
      <c r="I86" t="s">
        <v>307</v>
      </c>
      <c r="J86" t="s">
        <v>14</v>
      </c>
      <c r="L86">
        <v>0</v>
      </c>
      <c r="M86">
        <v>2.1899999999999996E-2</v>
      </c>
      <c r="N86">
        <v>0</v>
      </c>
      <c r="O86">
        <v>197</v>
      </c>
      <c r="P86">
        <v>2.1899999999999996E-2</v>
      </c>
      <c r="Q86">
        <v>0</v>
      </c>
      <c r="T86" s="290">
        <v>41744</v>
      </c>
      <c r="X86">
        <v>0</v>
      </c>
      <c r="AC86">
        <v>0</v>
      </c>
      <c r="AH86">
        <v>0</v>
      </c>
    </row>
    <row r="87" spans="1:34" x14ac:dyDescent="0.45">
      <c r="A87" s="290">
        <v>41745</v>
      </c>
      <c r="B87">
        <v>1560</v>
      </c>
      <c r="C87" t="s">
        <v>166</v>
      </c>
      <c r="D87">
        <v>201</v>
      </c>
      <c r="F87">
        <v>0</v>
      </c>
      <c r="G87">
        <v>2.0499999999999997E-2</v>
      </c>
      <c r="H87">
        <v>0</v>
      </c>
      <c r="I87" t="s">
        <v>172</v>
      </c>
      <c r="J87">
        <v>207</v>
      </c>
      <c r="L87">
        <v>3</v>
      </c>
      <c r="M87">
        <v>2.0499999999999997E-2</v>
      </c>
      <c r="N87">
        <v>146.34146341463418</v>
      </c>
      <c r="O87">
        <v>204</v>
      </c>
      <c r="P87">
        <v>2.0499999999999997E-2</v>
      </c>
      <c r="Q87">
        <v>3</v>
      </c>
      <c r="T87" s="290">
        <v>41745</v>
      </c>
      <c r="X87">
        <v>0</v>
      </c>
      <c r="AC87">
        <v>0</v>
      </c>
      <c r="AH87">
        <v>0</v>
      </c>
    </row>
    <row r="88" spans="1:34" x14ac:dyDescent="0.45">
      <c r="A88" s="290">
        <v>41746</v>
      </c>
      <c r="B88">
        <v>2380</v>
      </c>
      <c r="C88" t="s">
        <v>216</v>
      </c>
      <c r="D88">
        <v>110</v>
      </c>
      <c r="F88">
        <v>2</v>
      </c>
      <c r="G88">
        <v>3.7999999999999999E-2</v>
      </c>
      <c r="H88">
        <v>52.631578947368425</v>
      </c>
      <c r="I88" t="s">
        <v>172</v>
      </c>
      <c r="J88">
        <v>123</v>
      </c>
      <c r="L88">
        <v>18</v>
      </c>
      <c r="M88">
        <v>3.7999999999999999E-2</v>
      </c>
      <c r="N88">
        <v>473.68421052631578</v>
      </c>
      <c r="O88">
        <v>116.5</v>
      </c>
      <c r="P88">
        <v>3.7999999999999999E-2</v>
      </c>
      <c r="Q88">
        <v>20</v>
      </c>
      <c r="T88" s="290">
        <v>41746</v>
      </c>
      <c r="X88">
        <v>0</v>
      </c>
      <c r="AC88">
        <v>0</v>
      </c>
      <c r="AH88">
        <v>0</v>
      </c>
    </row>
    <row r="89" spans="1:34" x14ac:dyDescent="0.45">
      <c r="A89" s="290">
        <v>41747</v>
      </c>
      <c r="B89">
        <v>2670</v>
      </c>
      <c r="C89" t="s">
        <v>159</v>
      </c>
      <c r="D89">
        <v>96</v>
      </c>
      <c r="F89">
        <v>1</v>
      </c>
      <c r="G89">
        <v>4.2599999999999999E-2</v>
      </c>
      <c r="H89">
        <v>23.474178403755868</v>
      </c>
      <c r="I89" t="s">
        <v>319</v>
      </c>
      <c r="J89">
        <v>91</v>
      </c>
      <c r="L89">
        <v>4</v>
      </c>
      <c r="M89">
        <v>4.2599999999999999E-2</v>
      </c>
      <c r="N89">
        <v>93.896713615023472</v>
      </c>
      <c r="O89">
        <v>93.5</v>
      </c>
      <c r="P89">
        <v>4.2599999999999999E-2</v>
      </c>
      <c r="Q89">
        <v>5</v>
      </c>
      <c r="T89" s="290">
        <v>41747</v>
      </c>
      <c r="X89">
        <v>0</v>
      </c>
      <c r="AC89">
        <v>0</v>
      </c>
      <c r="AH89">
        <v>0</v>
      </c>
    </row>
    <row r="90" spans="1:34" x14ac:dyDescent="0.45">
      <c r="A90" s="290">
        <v>41748</v>
      </c>
      <c r="B90">
        <v>2190</v>
      </c>
      <c r="C90" t="s">
        <v>159</v>
      </c>
      <c r="D90">
        <v>210</v>
      </c>
      <c r="F90">
        <v>3</v>
      </c>
      <c r="G90">
        <v>2.6200000000000001E-2</v>
      </c>
      <c r="H90">
        <v>114.50381679389312</v>
      </c>
      <c r="I90" t="s">
        <v>319</v>
      </c>
      <c r="J90">
        <v>141</v>
      </c>
      <c r="L90">
        <v>0</v>
      </c>
      <c r="M90">
        <v>2.6200000000000001E-2</v>
      </c>
      <c r="N90">
        <v>0</v>
      </c>
      <c r="O90">
        <v>175.5</v>
      </c>
      <c r="P90">
        <v>2.6200000000000001E-2</v>
      </c>
      <c r="Q90">
        <v>3</v>
      </c>
      <c r="T90" s="290">
        <v>41748</v>
      </c>
      <c r="X90">
        <v>0</v>
      </c>
      <c r="AC90">
        <v>0</v>
      </c>
      <c r="AH90">
        <v>0</v>
      </c>
    </row>
    <row r="91" spans="1:34" x14ac:dyDescent="0.45">
      <c r="A91" s="290">
        <v>41749</v>
      </c>
      <c r="B91">
        <v>2150</v>
      </c>
      <c r="C91" t="s">
        <v>150</v>
      </c>
      <c r="D91">
        <v>212</v>
      </c>
      <c r="F91">
        <v>0</v>
      </c>
      <c r="G91">
        <v>2.01E-2</v>
      </c>
      <c r="H91">
        <v>0</v>
      </c>
      <c r="I91" t="s">
        <v>137</v>
      </c>
      <c r="J91">
        <v>200</v>
      </c>
      <c r="L91">
        <v>2</v>
      </c>
      <c r="M91">
        <v>2.01E-2</v>
      </c>
      <c r="N91">
        <v>99.50248756218906</v>
      </c>
      <c r="O91">
        <v>206</v>
      </c>
      <c r="P91">
        <v>2.01E-2</v>
      </c>
      <c r="Q91">
        <v>2</v>
      </c>
      <c r="T91" s="290">
        <v>41749</v>
      </c>
      <c r="X91">
        <v>0</v>
      </c>
      <c r="AC91">
        <v>0</v>
      </c>
      <c r="AH91">
        <v>0</v>
      </c>
    </row>
    <row r="92" spans="1:34" x14ac:dyDescent="0.45">
      <c r="A92" s="290">
        <v>41750</v>
      </c>
      <c r="B92">
        <v>1840</v>
      </c>
      <c r="C92" t="s">
        <v>140</v>
      </c>
      <c r="D92">
        <v>210</v>
      </c>
      <c r="F92">
        <v>0</v>
      </c>
      <c r="G92">
        <v>2.2699999999999998E-2</v>
      </c>
      <c r="H92">
        <v>0</v>
      </c>
      <c r="I92" t="s">
        <v>141</v>
      </c>
      <c r="J92">
        <v>176</v>
      </c>
      <c r="L92">
        <v>0</v>
      </c>
      <c r="M92">
        <v>2.2699999999999998E-2</v>
      </c>
      <c r="N92">
        <v>0</v>
      </c>
      <c r="O92">
        <v>193</v>
      </c>
      <c r="P92">
        <v>2.2699999999999998E-2</v>
      </c>
      <c r="Q92">
        <v>0</v>
      </c>
      <c r="T92" s="290">
        <v>41750</v>
      </c>
      <c r="X92">
        <v>0</v>
      </c>
      <c r="AC92">
        <v>0</v>
      </c>
      <c r="AH92">
        <v>0</v>
      </c>
    </row>
    <row r="93" spans="1:34" x14ac:dyDescent="0.45">
      <c r="A93" s="290">
        <v>41751</v>
      </c>
      <c r="B93">
        <v>2270</v>
      </c>
      <c r="C93" t="s">
        <v>155</v>
      </c>
      <c r="D93">
        <v>169</v>
      </c>
      <c r="F93">
        <v>1</v>
      </c>
      <c r="G93">
        <v>2.4099999999999996E-2</v>
      </c>
      <c r="H93">
        <v>41.493775933609967</v>
      </c>
      <c r="I93" t="s">
        <v>154</v>
      </c>
      <c r="J93">
        <v>203</v>
      </c>
      <c r="L93">
        <v>2</v>
      </c>
      <c r="M93">
        <v>2.4099999999999996E-2</v>
      </c>
      <c r="N93">
        <v>82.987551867219935</v>
      </c>
      <c r="O93">
        <v>186</v>
      </c>
      <c r="P93">
        <v>2.4099999999999996E-2</v>
      </c>
      <c r="Q93">
        <v>3</v>
      </c>
      <c r="T93" s="290">
        <v>41751</v>
      </c>
      <c r="X93">
        <v>0</v>
      </c>
      <c r="AC93">
        <v>0</v>
      </c>
      <c r="AH93">
        <v>0</v>
      </c>
    </row>
    <row r="94" spans="1:34" x14ac:dyDescent="0.45">
      <c r="A94" s="290">
        <v>41752</v>
      </c>
      <c r="B94">
        <v>2520</v>
      </c>
      <c r="C94" t="s">
        <v>296</v>
      </c>
      <c r="D94">
        <v>200</v>
      </c>
      <c r="F94">
        <v>3</v>
      </c>
      <c r="G94">
        <v>3.27E-2</v>
      </c>
      <c r="H94">
        <v>91.743119266055047</v>
      </c>
      <c r="I94" t="s">
        <v>319</v>
      </c>
      <c r="J94">
        <v>86</v>
      </c>
      <c r="L94">
        <v>9</v>
      </c>
      <c r="M94">
        <v>3.27E-2</v>
      </c>
      <c r="N94">
        <v>275.22935779816515</v>
      </c>
      <c r="O94">
        <v>143</v>
      </c>
      <c r="P94">
        <v>3.27E-2</v>
      </c>
      <c r="Q94">
        <v>12</v>
      </c>
      <c r="T94" s="290">
        <v>41752</v>
      </c>
      <c r="X94">
        <v>0</v>
      </c>
      <c r="AC94">
        <v>0</v>
      </c>
      <c r="AH94">
        <v>0</v>
      </c>
    </row>
    <row r="95" spans="1:34" x14ac:dyDescent="0.45">
      <c r="A95" s="290">
        <v>41753</v>
      </c>
      <c r="B95">
        <v>3530</v>
      </c>
      <c r="C95" t="s">
        <v>159</v>
      </c>
      <c r="D95">
        <v>76</v>
      </c>
      <c r="F95">
        <v>14</v>
      </c>
      <c r="G95">
        <v>4.3999999999999997E-2</v>
      </c>
      <c r="H95">
        <v>318.18181818181819</v>
      </c>
      <c r="I95" t="s">
        <v>319</v>
      </c>
      <c r="J95">
        <v>97</v>
      </c>
      <c r="L95">
        <v>3</v>
      </c>
      <c r="M95">
        <v>4.3999999999999997E-2</v>
      </c>
      <c r="N95">
        <v>68.181818181818187</v>
      </c>
      <c r="O95">
        <v>86.5</v>
      </c>
      <c r="P95">
        <v>4.3999999999999997E-2</v>
      </c>
      <c r="Q95">
        <v>17</v>
      </c>
      <c r="T95" s="290">
        <v>41753</v>
      </c>
      <c r="X95">
        <v>0</v>
      </c>
      <c r="AC95">
        <v>0</v>
      </c>
      <c r="AH95">
        <v>0</v>
      </c>
    </row>
    <row r="96" spans="1:34" x14ac:dyDescent="0.45">
      <c r="A96" s="290">
        <v>41754</v>
      </c>
      <c r="B96">
        <v>3290</v>
      </c>
      <c r="C96" t="s">
        <v>114</v>
      </c>
      <c r="D96">
        <v>116</v>
      </c>
      <c r="F96">
        <v>2</v>
      </c>
      <c r="G96">
        <v>3.5099999999999999E-2</v>
      </c>
      <c r="H96">
        <v>56.980056980056979</v>
      </c>
      <c r="I96" t="s">
        <v>145</v>
      </c>
      <c r="J96">
        <v>146</v>
      </c>
      <c r="L96">
        <v>3</v>
      </c>
      <c r="M96">
        <v>3.5099999999999999E-2</v>
      </c>
      <c r="N96">
        <v>85.470085470085465</v>
      </c>
      <c r="O96">
        <v>131</v>
      </c>
      <c r="P96">
        <v>3.5099999999999999E-2</v>
      </c>
      <c r="Q96">
        <v>5</v>
      </c>
      <c r="T96" s="290">
        <v>41754</v>
      </c>
      <c r="X96">
        <v>0</v>
      </c>
      <c r="AC96">
        <v>0</v>
      </c>
      <c r="AH96">
        <v>0</v>
      </c>
    </row>
    <row r="97" spans="1:34" x14ac:dyDescent="0.45">
      <c r="A97" s="290">
        <v>41755</v>
      </c>
      <c r="B97">
        <v>2760</v>
      </c>
      <c r="C97" t="s">
        <v>121</v>
      </c>
      <c r="D97">
        <v>207</v>
      </c>
      <c r="F97">
        <v>1</v>
      </c>
      <c r="G97">
        <v>1.9900000000000001E-2</v>
      </c>
      <c r="H97">
        <v>50.251256281407031</v>
      </c>
      <c r="I97" t="s">
        <v>401</v>
      </c>
      <c r="J97" t="s">
        <v>14</v>
      </c>
      <c r="L97">
        <v>1</v>
      </c>
      <c r="M97">
        <v>1.9900000000000001E-2</v>
      </c>
      <c r="N97">
        <v>50.251256281407031</v>
      </c>
      <c r="O97">
        <v>207</v>
      </c>
      <c r="P97">
        <v>1.9900000000000001E-2</v>
      </c>
      <c r="Q97">
        <v>2</v>
      </c>
      <c r="T97" s="290">
        <v>41755</v>
      </c>
      <c r="X97">
        <v>0</v>
      </c>
      <c r="AC97">
        <v>0</v>
      </c>
      <c r="AH97">
        <v>0</v>
      </c>
    </row>
    <row r="98" spans="1:34" x14ac:dyDescent="0.45">
      <c r="A98" s="290">
        <v>41756</v>
      </c>
      <c r="B98">
        <v>2460</v>
      </c>
      <c r="C98" t="s">
        <v>121</v>
      </c>
      <c r="D98">
        <v>213</v>
      </c>
      <c r="F98">
        <v>0</v>
      </c>
      <c r="G98">
        <v>2.3399999999999997E-2</v>
      </c>
      <c r="H98">
        <v>0</v>
      </c>
      <c r="I98" t="s">
        <v>402</v>
      </c>
      <c r="J98">
        <v>166</v>
      </c>
      <c r="L98">
        <v>1</v>
      </c>
      <c r="M98">
        <v>2.3399999999999997E-2</v>
      </c>
      <c r="N98">
        <v>42.73504273504274</v>
      </c>
      <c r="O98">
        <v>189.5</v>
      </c>
      <c r="P98">
        <v>2.3399999999999997E-2</v>
      </c>
      <c r="Q98">
        <v>1</v>
      </c>
      <c r="T98" s="290">
        <v>41756</v>
      </c>
      <c r="X98">
        <v>0</v>
      </c>
      <c r="AC98">
        <v>0</v>
      </c>
      <c r="AH98">
        <v>0</v>
      </c>
    </row>
    <row r="99" spans="1:34" x14ac:dyDescent="0.45">
      <c r="A99" s="290">
        <v>41757</v>
      </c>
      <c r="B99">
        <v>2400</v>
      </c>
      <c r="C99" t="s">
        <v>195</v>
      </c>
      <c r="D99">
        <v>211</v>
      </c>
      <c r="F99">
        <v>0</v>
      </c>
      <c r="G99">
        <v>1.6599999999999997E-2</v>
      </c>
      <c r="H99">
        <v>0</v>
      </c>
      <c r="I99" t="s">
        <v>111</v>
      </c>
      <c r="J99">
        <v>236</v>
      </c>
      <c r="L99">
        <v>1</v>
      </c>
      <c r="M99">
        <v>1.6599999999999997E-2</v>
      </c>
      <c r="N99">
        <v>60.240963855421697</v>
      </c>
      <c r="O99">
        <v>223.5</v>
      </c>
      <c r="P99">
        <v>1.6599999999999997E-2</v>
      </c>
      <c r="Q99">
        <v>1</v>
      </c>
      <c r="T99" s="290">
        <v>41757</v>
      </c>
      <c r="X99">
        <v>0</v>
      </c>
      <c r="AC99">
        <v>0</v>
      </c>
      <c r="AH99">
        <v>0</v>
      </c>
    </row>
    <row r="100" spans="1:34" x14ac:dyDescent="0.45">
      <c r="A100" s="290">
        <v>41758</v>
      </c>
      <c r="B100">
        <v>2080</v>
      </c>
      <c r="C100" t="s">
        <v>112</v>
      </c>
      <c r="D100">
        <v>238</v>
      </c>
      <c r="F100">
        <v>0</v>
      </c>
      <c r="G100">
        <v>1.2899999999999995E-2</v>
      </c>
      <c r="H100">
        <v>0</v>
      </c>
      <c r="I100" t="s">
        <v>319</v>
      </c>
      <c r="J100">
        <v>246</v>
      </c>
      <c r="L100">
        <v>0</v>
      </c>
      <c r="M100">
        <v>1.2899999999999995E-2</v>
      </c>
      <c r="N100">
        <v>0</v>
      </c>
      <c r="O100">
        <v>242</v>
      </c>
      <c r="P100">
        <v>1.2899999999999995E-2</v>
      </c>
      <c r="Q100">
        <v>0</v>
      </c>
      <c r="T100" s="290">
        <v>41758</v>
      </c>
      <c r="X100">
        <v>0</v>
      </c>
      <c r="AC100">
        <v>0</v>
      </c>
      <c r="AH100">
        <v>0</v>
      </c>
    </row>
    <row r="101" spans="1:34" x14ac:dyDescent="0.45">
      <c r="A101" s="290">
        <v>41759</v>
      </c>
      <c r="B101">
        <v>1940</v>
      </c>
      <c r="C101" t="s">
        <v>195</v>
      </c>
      <c r="D101">
        <v>244</v>
      </c>
      <c r="F101">
        <v>0</v>
      </c>
      <c r="G101">
        <v>1.3299999999999999E-2</v>
      </c>
      <c r="H101">
        <v>0</v>
      </c>
      <c r="I101" t="s">
        <v>403</v>
      </c>
      <c r="J101">
        <v>236</v>
      </c>
      <c r="L101">
        <v>4</v>
      </c>
      <c r="M101">
        <v>1.3299999999999999E-2</v>
      </c>
      <c r="N101">
        <v>300.75187969924815</v>
      </c>
      <c r="O101">
        <v>240</v>
      </c>
      <c r="P101">
        <v>1.3299999999999999E-2</v>
      </c>
      <c r="Q101">
        <v>4</v>
      </c>
      <c r="T101" s="290">
        <v>41759</v>
      </c>
      <c r="X101">
        <v>0</v>
      </c>
      <c r="AC101">
        <v>0</v>
      </c>
      <c r="AH101">
        <v>0</v>
      </c>
    </row>
    <row r="102" spans="1:34" x14ac:dyDescent="0.45">
      <c r="A102" s="290">
        <v>41760</v>
      </c>
      <c r="B102">
        <v>2100</v>
      </c>
      <c r="C102" t="s">
        <v>404</v>
      </c>
      <c r="D102">
        <v>242</v>
      </c>
      <c r="F102">
        <v>1</v>
      </c>
      <c r="G102">
        <v>2.2499999999999999E-2</v>
      </c>
      <c r="H102">
        <v>44.444444444444443</v>
      </c>
      <c r="I102" t="s">
        <v>203</v>
      </c>
      <c r="J102">
        <v>146</v>
      </c>
      <c r="L102">
        <v>6</v>
      </c>
      <c r="M102">
        <v>2.2499999999999999E-2</v>
      </c>
      <c r="N102">
        <v>266.66666666666669</v>
      </c>
      <c r="O102">
        <v>194</v>
      </c>
      <c r="P102">
        <v>2.2499999999999999E-2</v>
      </c>
      <c r="Q102">
        <v>7</v>
      </c>
      <c r="T102" s="290">
        <v>41760</v>
      </c>
      <c r="X102">
        <v>0</v>
      </c>
      <c r="AC102">
        <v>0</v>
      </c>
      <c r="AH102">
        <v>0</v>
      </c>
    </row>
    <row r="103" spans="1:34" x14ac:dyDescent="0.45">
      <c r="A103" s="290">
        <v>41761</v>
      </c>
      <c r="B103">
        <v>2470</v>
      </c>
      <c r="C103" t="s">
        <v>216</v>
      </c>
      <c r="D103">
        <v>212</v>
      </c>
      <c r="F103">
        <v>2</v>
      </c>
      <c r="G103">
        <v>2.1199999999999997E-2</v>
      </c>
      <c r="H103">
        <v>94.33962264150945</v>
      </c>
      <c r="I103" t="s">
        <v>183</v>
      </c>
      <c r="J103">
        <v>189</v>
      </c>
      <c r="L103">
        <v>3</v>
      </c>
      <c r="M103">
        <v>2.1199999999999997E-2</v>
      </c>
      <c r="N103">
        <v>141.50943396226418</v>
      </c>
      <c r="O103">
        <v>200.5</v>
      </c>
      <c r="P103">
        <v>2.1199999999999997E-2</v>
      </c>
      <c r="Q103">
        <v>5</v>
      </c>
      <c r="T103" s="290">
        <v>41761</v>
      </c>
      <c r="X103">
        <v>0</v>
      </c>
      <c r="AC103">
        <v>0</v>
      </c>
      <c r="AH103">
        <v>0</v>
      </c>
    </row>
    <row r="104" spans="1:34" x14ac:dyDescent="0.45">
      <c r="A104" s="290">
        <v>41762</v>
      </c>
      <c r="B104">
        <v>2630</v>
      </c>
      <c r="C104" t="s">
        <v>405</v>
      </c>
      <c r="D104">
        <v>210</v>
      </c>
      <c r="F104">
        <v>0</v>
      </c>
      <c r="G104">
        <v>1.7500000000000002E-2</v>
      </c>
      <c r="H104">
        <v>0</v>
      </c>
      <c r="I104" t="s">
        <v>186</v>
      </c>
      <c r="J104">
        <v>228</v>
      </c>
      <c r="L104">
        <v>2</v>
      </c>
      <c r="M104">
        <v>1.7500000000000002E-2</v>
      </c>
      <c r="N104">
        <v>114.28571428571428</v>
      </c>
      <c r="O104">
        <v>219</v>
      </c>
      <c r="P104">
        <v>1.7500000000000002E-2</v>
      </c>
      <c r="Q104">
        <v>2</v>
      </c>
      <c r="T104" s="290">
        <v>41762</v>
      </c>
      <c r="X104">
        <v>0</v>
      </c>
      <c r="AC104">
        <v>0</v>
      </c>
      <c r="AH104">
        <v>0</v>
      </c>
    </row>
    <row r="105" spans="1:34" x14ac:dyDescent="0.45">
      <c r="A105" s="290">
        <v>41763</v>
      </c>
      <c r="B105">
        <v>2460</v>
      </c>
      <c r="C105" t="s">
        <v>171</v>
      </c>
      <c r="D105">
        <v>234</v>
      </c>
      <c r="F105">
        <v>1</v>
      </c>
      <c r="G105">
        <v>2.1399999999999995E-2</v>
      </c>
      <c r="H105">
        <v>46.728971962616832</v>
      </c>
      <c r="I105" t="s">
        <v>149</v>
      </c>
      <c r="J105">
        <v>165</v>
      </c>
      <c r="L105">
        <v>3</v>
      </c>
      <c r="M105">
        <v>2.1399999999999995E-2</v>
      </c>
      <c r="N105">
        <v>140.18691588785049</v>
      </c>
      <c r="O105">
        <v>199.5</v>
      </c>
      <c r="P105">
        <v>2.1399999999999995E-2</v>
      </c>
      <c r="Q105">
        <v>4</v>
      </c>
      <c r="T105" s="290">
        <v>41763</v>
      </c>
      <c r="X105">
        <v>0</v>
      </c>
      <c r="AC105">
        <v>0</v>
      </c>
      <c r="AH105">
        <v>0</v>
      </c>
    </row>
    <row r="106" spans="1:34" x14ac:dyDescent="0.45">
      <c r="A106" s="290">
        <v>41764</v>
      </c>
      <c r="B106">
        <v>2560</v>
      </c>
      <c r="C106" t="s">
        <v>246</v>
      </c>
      <c r="D106">
        <v>200</v>
      </c>
      <c r="F106">
        <v>1</v>
      </c>
      <c r="G106">
        <v>3.1799999999999995E-2</v>
      </c>
      <c r="H106">
        <v>31.44654088050315</v>
      </c>
      <c r="I106" t="s">
        <v>203</v>
      </c>
      <c r="J106">
        <v>95</v>
      </c>
      <c r="L106">
        <v>13</v>
      </c>
      <c r="M106">
        <v>3.1799999999999995E-2</v>
      </c>
      <c r="N106">
        <v>408.80503144654097</v>
      </c>
      <c r="O106">
        <v>147.5</v>
      </c>
      <c r="P106">
        <v>3.1799999999999995E-2</v>
      </c>
      <c r="Q106">
        <v>14</v>
      </c>
      <c r="T106" s="290">
        <v>41764</v>
      </c>
      <c r="X106">
        <v>0</v>
      </c>
      <c r="AC106">
        <v>0</v>
      </c>
      <c r="AH106">
        <v>0</v>
      </c>
    </row>
    <row r="107" spans="1:34" x14ac:dyDescent="0.45">
      <c r="A107" s="290">
        <v>41765</v>
      </c>
      <c r="B107">
        <v>2810</v>
      </c>
      <c r="C107" t="s">
        <v>156</v>
      </c>
      <c r="D107">
        <v>170</v>
      </c>
      <c r="F107">
        <v>1</v>
      </c>
      <c r="G107">
        <v>2.6200000000000001E-2</v>
      </c>
      <c r="H107">
        <v>38.167938931297705</v>
      </c>
      <c r="I107" t="s">
        <v>149</v>
      </c>
      <c r="J107">
        <v>181</v>
      </c>
      <c r="L107">
        <v>1</v>
      </c>
      <c r="M107">
        <v>2.6200000000000001E-2</v>
      </c>
      <c r="N107">
        <v>38.167938931297705</v>
      </c>
      <c r="O107">
        <v>175.5</v>
      </c>
      <c r="P107">
        <v>2.6200000000000001E-2</v>
      </c>
      <c r="Q107">
        <v>2</v>
      </c>
      <c r="T107" s="290">
        <v>41765</v>
      </c>
      <c r="X107">
        <v>0</v>
      </c>
      <c r="AC107">
        <v>0</v>
      </c>
      <c r="AH107">
        <v>0</v>
      </c>
    </row>
    <row r="108" spans="1:34" x14ac:dyDescent="0.45">
      <c r="A108" s="290">
        <v>41766</v>
      </c>
      <c r="B108">
        <v>2390</v>
      </c>
      <c r="C108" t="s">
        <v>159</v>
      </c>
      <c r="D108">
        <v>232</v>
      </c>
      <c r="F108">
        <v>1</v>
      </c>
      <c r="G108">
        <v>1.2699999999999996E-2</v>
      </c>
      <c r="H108">
        <v>78.740157480314991</v>
      </c>
      <c r="I108" t="s">
        <v>111</v>
      </c>
      <c r="J108">
        <v>254</v>
      </c>
      <c r="L108">
        <v>0</v>
      </c>
      <c r="M108">
        <v>1.2699999999999996E-2</v>
      </c>
      <c r="N108">
        <v>0</v>
      </c>
      <c r="O108">
        <v>243</v>
      </c>
      <c r="P108">
        <v>1.2699999999999996E-2</v>
      </c>
      <c r="Q108">
        <v>1</v>
      </c>
      <c r="T108" s="290">
        <v>41766</v>
      </c>
      <c r="X108">
        <v>0</v>
      </c>
      <c r="AC108">
        <v>0</v>
      </c>
      <c r="AH108">
        <v>0</v>
      </c>
    </row>
    <row r="109" spans="1:34" x14ac:dyDescent="0.45">
      <c r="A109" s="290">
        <v>41767</v>
      </c>
      <c r="B109">
        <v>2250</v>
      </c>
      <c r="C109" t="s">
        <v>209</v>
      </c>
      <c r="D109">
        <v>247</v>
      </c>
      <c r="F109">
        <v>0</v>
      </c>
      <c r="G109">
        <v>1.1900000000000001E-2</v>
      </c>
      <c r="H109">
        <v>0</v>
      </c>
      <c r="I109" t="s">
        <v>240</v>
      </c>
      <c r="J109" t="s">
        <v>14</v>
      </c>
      <c r="L109">
        <v>0</v>
      </c>
      <c r="M109">
        <v>1.1900000000000001E-2</v>
      </c>
      <c r="N109">
        <v>0</v>
      </c>
      <c r="O109">
        <v>247</v>
      </c>
      <c r="P109">
        <v>1.1900000000000001E-2</v>
      </c>
      <c r="Q109">
        <v>0</v>
      </c>
      <c r="T109" s="290">
        <v>41767</v>
      </c>
      <c r="X109">
        <v>0</v>
      </c>
      <c r="AC109">
        <v>0</v>
      </c>
      <c r="AH109">
        <v>0</v>
      </c>
    </row>
    <row r="110" spans="1:34" x14ac:dyDescent="0.45">
      <c r="A110" s="290">
        <v>41768</v>
      </c>
      <c r="B110">
        <v>4130</v>
      </c>
      <c r="C110" t="s">
        <v>40</v>
      </c>
      <c r="D110" t="s">
        <v>14</v>
      </c>
      <c r="F110">
        <v>14</v>
      </c>
      <c r="G110">
        <v>5.0099999999999999E-2</v>
      </c>
      <c r="H110">
        <v>279.44111776447107</v>
      </c>
      <c r="I110" t="s">
        <v>40</v>
      </c>
      <c r="J110">
        <v>56</v>
      </c>
      <c r="L110">
        <v>2</v>
      </c>
      <c r="M110">
        <v>5.0099999999999999E-2</v>
      </c>
      <c r="N110">
        <v>39.920159680638726</v>
      </c>
      <c r="O110">
        <v>56</v>
      </c>
      <c r="P110">
        <v>5.0099999999999999E-2</v>
      </c>
      <c r="Q110">
        <v>16</v>
      </c>
      <c r="T110" s="290">
        <v>41768</v>
      </c>
      <c r="X110">
        <v>0</v>
      </c>
      <c r="AC110">
        <v>0</v>
      </c>
      <c r="AH110">
        <v>0</v>
      </c>
    </row>
    <row r="111" spans="1:34" x14ac:dyDescent="0.45">
      <c r="A111" s="290">
        <v>41769</v>
      </c>
      <c r="B111">
        <v>4320</v>
      </c>
      <c r="C111" t="s">
        <v>406</v>
      </c>
      <c r="D111">
        <v>71</v>
      </c>
      <c r="F111">
        <v>29</v>
      </c>
      <c r="G111">
        <v>4.7899999999999998E-2</v>
      </c>
      <c r="H111">
        <v>605.42797494780791</v>
      </c>
      <c r="I111" t="s">
        <v>149</v>
      </c>
      <c r="J111">
        <v>63</v>
      </c>
      <c r="L111">
        <v>4</v>
      </c>
      <c r="M111">
        <v>4.7899999999999998E-2</v>
      </c>
      <c r="N111">
        <v>83.507306889352819</v>
      </c>
      <c r="O111">
        <v>67</v>
      </c>
      <c r="P111">
        <v>4.7899999999999998E-2</v>
      </c>
      <c r="Q111">
        <v>33</v>
      </c>
      <c r="T111" s="290">
        <v>41769</v>
      </c>
      <c r="X111">
        <v>0</v>
      </c>
      <c r="AC111">
        <v>0</v>
      </c>
      <c r="AH111">
        <v>0</v>
      </c>
    </row>
    <row r="112" spans="1:34" x14ac:dyDescent="0.45">
      <c r="A112" s="290">
        <v>41770</v>
      </c>
      <c r="B112">
        <v>3330</v>
      </c>
      <c r="C112" t="s">
        <v>246</v>
      </c>
      <c r="D112">
        <v>111</v>
      </c>
      <c r="F112">
        <v>1</v>
      </c>
      <c r="G112">
        <v>3.9099999999999996E-2</v>
      </c>
      <c r="H112">
        <v>25.575447570332482</v>
      </c>
      <c r="I112" t="s">
        <v>407</v>
      </c>
      <c r="J112" t="s">
        <v>14</v>
      </c>
      <c r="L112">
        <v>0</v>
      </c>
      <c r="M112">
        <v>3.9099999999999996E-2</v>
      </c>
      <c r="N112">
        <v>0</v>
      </c>
      <c r="O112">
        <v>111</v>
      </c>
      <c r="P112">
        <v>3.9099999999999996E-2</v>
      </c>
      <c r="Q112">
        <v>1</v>
      </c>
      <c r="T112" s="290">
        <v>41770</v>
      </c>
      <c r="X112">
        <v>0</v>
      </c>
      <c r="AC112">
        <v>0</v>
      </c>
      <c r="AH112">
        <v>0</v>
      </c>
    </row>
    <row r="113" spans="1:34" x14ac:dyDescent="0.45">
      <c r="A113" s="290">
        <v>41771</v>
      </c>
      <c r="B113">
        <v>2750</v>
      </c>
      <c r="C113" t="s">
        <v>408</v>
      </c>
      <c r="D113">
        <v>148</v>
      </c>
      <c r="F113">
        <v>8</v>
      </c>
      <c r="G113">
        <v>2.8299999999999999E-2</v>
      </c>
      <c r="H113">
        <v>282.68551236749119</v>
      </c>
      <c r="I113" t="s">
        <v>231</v>
      </c>
      <c r="J113">
        <v>182</v>
      </c>
      <c r="L113">
        <v>0</v>
      </c>
      <c r="M113">
        <v>2.8299999999999999E-2</v>
      </c>
      <c r="N113">
        <v>0</v>
      </c>
      <c r="O113">
        <v>165</v>
      </c>
      <c r="P113">
        <v>2.8299999999999999E-2</v>
      </c>
      <c r="Q113">
        <v>8</v>
      </c>
      <c r="T113" s="290">
        <v>41771</v>
      </c>
      <c r="X113">
        <v>0</v>
      </c>
      <c r="AC113">
        <v>0</v>
      </c>
      <c r="AH113">
        <v>0</v>
      </c>
    </row>
    <row r="114" spans="1:34" x14ac:dyDescent="0.45">
      <c r="A114" s="290">
        <v>41772</v>
      </c>
      <c r="B114">
        <v>2440</v>
      </c>
      <c r="C114" t="s">
        <v>180</v>
      </c>
      <c r="D114">
        <v>223</v>
      </c>
      <c r="F114">
        <v>0</v>
      </c>
      <c r="G114">
        <v>2.3199999999999998E-2</v>
      </c>
      <c r="H114">
        <v>0</v>
      </c>
      <c r="I114" t="s">
        <v>203</v>
      </c>
      <c r="J114">
        <v>158</v>
      </c>
      <c r="L114">
        <v>1</v>
      </c>
      <c r="M114">
        <v>2.3199999999999998E-2</v>
      </c>
      <c r="N114">
        <v>43.103448275862071</v>
      </c>
      <c r="O114">
        <v>190.5</v>
      </c>
      <c r="P114">
        <v>2.3199999999999998E-2</v>
      </c>
      <c r="Q114">
        <v>1</v>
      </c>
      <c r="T114" s="290">
        <v>41772</v>
      </c>
      <c r="X114">
        <v>0</v>
      </c>
      <c r="AC114">
        <v>0</v>
      </c>
      <c r="AH114">
        <v>0</v>
      </c>
    </row>
    <row r="115" spans="1:34" x14ac:dyDescent="0.45">
      <c r="A115" s="290">
        <v>41773</v>
      </c>
      <c r="B115">
        <v>2420</v>
      </c>
      <c r="C115" t="s">
        <v>409</v>
      </c>
      <c r="D115">
        <v>187</v>
      </c>
      <c r="F115">
        <v>0</v>
      </c>
      <c r="G115">
        <v>3.1E-2</v>
      </c>
      <c r="H115">
        <v>0</v>
      </c>
      <c r="I115" t="s">
        <v>410</v>
      </c>
      <c r="J115">
        <v>116</v>
      </c>
      <c r="L115">
        <v>3</v>
      </c>
      <c r="M115">
        <v>3.1E-2</v>
      </c>
      <c r="N115">
        <v>96.774193548387103</v>
      </c>
      <c r="O115">
        <v>151.5</v>
      </c>
      <c r="P115">
        <v>3.1E-2</v>
      </c>
      <c r="Q115">
        <v>3</v>
      </c>
      <c r="T115" s="290">
        <v>41773</v>
      </c>
      <c r="X115">
        <v>0</v>
      </c>
      <c r="AC115">
        <v>0</v>
      </c>
      <c r="AH115">
        <v>0</v>
      </c>
    </row>
    <row r="116" spans="1:34" x14ac:dyDescent="0.45">
      <c r="A116" s="290">
        <v>41774</v>
      </c>
      <c r="B116">
        <v>2720</v>
      </c>
      <c r="C116" t="s">
        <v>90</v>
      </c>
      <c r="D116">
        <v>100</v>
      </c>
      <c r="F116">
        <v>1</v>
      </c>
      <c r="G116">
        <v>3.2600000000000004E-2</v>
      </c>
      <c r="H116">
        <v>30.674846625766868</v>
      </c>
      <c r="I116" t="s">
        <v>56</v>
      </c>
      <c r="J116">
        <v>187</v>
      </c>
      <c r="L116">
        <v>2</v>
      </c>
      <c r="M116">
        <v>3.2600000000000004E-2</v>
      </c>
      <c r="N116">
        <v>61.349693251533736</v>
      </c>
      <c r="O116">
        <v>143.5</v>
      </c>
      <c r="P116">
        <v>3.2600000000000004E-2</v>
      </c>
      <c r="Q116">
        <v>3</v>
      </c>
      <c r="T116" s="290">
        <v>41774</v>
      </c>
      <c r="X116">
        <v>0</v>
      </c>
      <c r="AC116">
        <v>0</v>
      </c>
      <c r="AH116">
        <v>0</v>
      </c>
    </row>
    <row r="117" spans="1:34" x14ac:dyDescent="0.45">
      <c r="A117" s="290">
        <v>41775</v>
      </c>
      <c r="B117">
        <v>2840</v>
      </c>
      <c r="C117" t="s">
        <v>59</v>
      </c>
      <c r="D117">
        <v>113</v>
      </c>
      <c r="F117">
        <v>0</v>
      </c>
      <c r="G117">
        <v>3.2199999999999999E-2</v>
      </c>
      <c r="H117">
        <v>0</v>
      </c>
      <c r="I117" t="s">
        <v>64</v>
      </c>
      <c r="J117">
        <v>178</v>
      </c>
      <c r="L117">
        <v>0</v>
      </c>
      <c r="M117">
        <v>3.2199999999999999E-2</v>
      </c>
      <c r="N117">
        <v>0</v>
      </c>
      <c r="O117">
        <v>145.5</v>
      </c>
      <c r="P117">
        <v>3.2199999999999999E-2</v>
      </c>
      <c r="Q117">
        <v>0</v>
      </c>
      <c r="T117" s="290">
        <v>41775</v>
      </c>
      <c r="X117">
        <v>0</v>
      </c>
      <c r="AC117">
        <v>0</v>
      </c>
      <c r="AH117">
        <v>0</v>
      </c>
    </row>
    <row r="118" spans="1:34" x14ac:dyDescent="0.45">
      <c r="A118" s="290">
        <v>41776</v>
      </c>
      <c r="B118">
        <v>2420</v>
      </c>
      <c r="C118" t="s">
        <v>14</v>
      </c>
      <c r="D118" t="s">
        <v>14</v>
      </c>
      <c r="F118" t="s">
        <v>14</v>
      </c>
      <c r="G118">
        <v>2.23E-2</v>
      </c>
      <c r="H118">
        <v>0</v>
      </c>
      <c r="I118" t="s">
        <v>411</v>
      </c>
      <c r="J118">
        <v>195</v>
      </c>
      <c r="L118">
        <v>0</v>
      </c>
      <c r="M118">
        <v>2.23E-2</v>
      </c>
      <c r="N118">
        <v>0</v>
      </c>
      <c r="O118">
        <v>195</v>
      </c>
      <c r="P118">
        <v>2.23E-2</v>
      </c>
      <c r="Q118">
        <v>0</v>
      </c>
      <c r="T118" s="290">
        <v>41776</v>
      </c>
      <c r="X118">
        <v>0</v>
      </c>
      <c r="AC118">
        <v>0</v>
      </c>
      <c r="AH118">
        <v>0</v>
      </c>
    </row>
    <row r="119" spans="1:34" x14ac:dyDescent="0.45">
      <c r="A119" s="290">
        <v>41777</v>
      </c>
      <c r="B119">
        <v>2140</v>
      </c>
      <c r="C119" t="s">
        <v>304</v>
      </c>
      <c r="D119">
        <v>220</v>
      </c>
      <c r="F119">
        <v>0</v>
      </c>
      <c r="G119">
        <v>2.4199999999999999E-2</v>
      </c>
      <c r="H119">
        <v>0</v>
      </c>
      <c r="I119" t="s">
        <v>307</v>
      </c>
      <c r="J119">
        <v>151</v>
      </c>
      <c r="L119">
        <v>4</v>
      </c>
      <c r="M119">
        <v>2.4199999999999999E-2</v>
      </c>
      <c r="N119">
        <v>165.28925619834712</v>
      </c>
      <c r="O119">
        <v>185.5</v>
      </c>
      <c r="P119">
        <v>2.4199999999999999E-2</v>
      </c>
      <c r="Q119">
        <v>4</v>
      </c>
      <c r="T119" s="290">
        <v>41777</v>
      </c>
      <c r="X119">
        <v>0</v>
      </c>
      <c r="AC119">
        <v>0</v>
      </c>
      <c r="AH119">
        <v>0</v>
      </c>
    </row>
    <row r="120" spans="1:34" x14ac:dyDescent="0.45">
      <c r="A120" s="290">
        <v>41778</v>
      </c>
      <c r="B120">
        <v>2090</v>
      </c>
      <c r="C120" t="s">
        <v>180</v>
      </c>
      <c r="D120">
        <v>195</v>
      </c>
      <c r="F120">
        <v>0</v>
      </c>
      <c r="G120">
        <v>2.1399999999999995E-2</v>
      </c>
      <c r="H120">
        <v>0</v>
      </c>
      <c r="I120" t="s">
        <v>203</v>
      </c>
      <c r="J120">
        <v>204</v>
      </c>
      <c r="L120">
        <v>5</v>
      </c>
      <c r="M120">
        <v>2.1399999999999995E-2</v>
      </c>
      <c r="N120">
        <v>233.64485981308417</v>
      </c>
      <c r="O120">
        <v>199.5</v>
      </c>
      <c r="P120">
        <v>2.1399999999999995E-2</v>
      </c>
      <c r="Q120">
        <v>5</v>
      </c>
      <c r="T120" s="290">
        <v>41778</v>
      </c>
      <c r="X120">
        <v>0</v>
      </c>
      <c r="AC120">
        <v>0</v>
      </c>
      <c r="AH120">
        <v>0</v>
      </c>
    </row>
    <row r="121" spans="1:34" x14ac:dyDescent="0.45">
      <c r="A121" s="290">
        <v>41779</v>
      </c>
      <c r="B121">
        <v>1850</v>
      </c>
      <c r="C121" t="s">
        <v>246</v>
      </c>
      <c r="D121">
        <v>219</v>
      </c>
      <c r="F121">
        <v>1</v>
      </c>
      <c r="G121">
        <v>1.6099999999999996E-2</v>
      </c>
      <c r="H121">
        <v>62.111801242236041</v>
      </c>
      <c r="I121" t="s">
        <v>203</v>
      </c>
      <c r="J121">
        <v>233</v>
      </c>
      <c r="L121">
        <v>2</v>
      </c>
      <c r="M121">
        <v>1.6099999999999996E-2</v>
      </c>
      <c r="N121">
        <v>124.22360248447208</v>
      </c>
      <c r="O121">
        <v>226</v>
      </c>
      <c r="P121">
        <v>1.6099999999999996E-2</v>
      </c>
      <c r="Q121">
        <v>3</v>
      </c>
      <c r="T121" s="290">
        <v>41779</v>
      </c>
      <c r="X121">
        <v>0</v>
      </c>
      <c r="AC121">
        <v>0</v>
      </c>
      <c r="AH121">
        <v>0</v>
      </c>
    </row>
    <row r="122" spans="1:34" x14ac:dyDescent="0.45">
      <c r="A122" s="290">
        <v>41780</v>
      </c>
      <c r="B122">
        <v>1750</v>
      </c>
      <c r="C122" t="s">
        <v>150</v>
      </c>
      <c r="D122">
        <v>241</v>
      </c>
      <c r="F122">
        <v>0</v>
      </c>
      <c r="G122">
        <v>1.2400000000000001E-2</v>
      </c>
      <c r="H122">
        <v>0</v>
      </c>
      <c r="I122" t="s">
        <v>306</v>
      </c>
      <c r="J122">
        <v>248</v>
      </c>
      <c r="L122">
        <v>2</v>
      </c>
      <c r="M122">
        <v>1.2400000000000001E-2</v>
      </c>
      <c r="N122">
        <v>161.29032258064515</v>
      </c>
      <c r="O122">
        <v>244.5</v>
      </c>
      <c r="P122">
        <v>1.2400000000000001E-2</v>
      </c>
      <c r="Q122">
        <v>2</v>
      </c>
      <c r="T122" s="290">
        <v>41780</v>
      </c>
      <c r="X122">
        <v>0</v>
      </c>
      <c r="AC122">
        <v>0</v>
      </c>
      <c r="AH122">
        <v>0</v>
      </c>
    </row>
    <row r="123" spans="1:34" x14ac:dyDescent="0.45">
      <c r="A123" s="290">
        <v>41781</v>
      </c>
      <c r="B123">
        <v>1790</v>
      </c>
      <c r="C123" t="s">
        <v>412</v>
      </c>
      <c r="D123">
        <v>232</v>
      </c>
      <c r="F123">
        <v>0</v>
      </c>
      <c r="G123">
        <v>1.9499999999999997E-2</v>
      </c>
      <c r="H123">
        <v>0</v>
      </c>
      <c r="I123" t="s">
        <v>260</v>
      </c>
      <c r="J123">
        <v>186</v>
      </c>
      <c r="L123">
        <v>1</v>
      </c>
      <c r="M123">
        <v>1.9499999999999997E-2</v>
      </c>
      <c r="N123">
        <v>51.282051282051292</v>
      </c>
      <c r="O123">
        <v>209</v>
      </c>
      <c r="P123">
        <v>1.9499999999999997E-2</v>
      </c>
      <c r="Q123">
        <v>1</v>
      </c>
      <c r="T123" s="290">
        <v>41781</v>
      </c>
      <c r="X123">
        <v>0</v>
      </c>
      <c r="AC123">
        <v>0</v>
      </c>
      <c r="AH123">
        <v>0</v>
      </c>
    </row>
    <row r="124" spans="1:34" x14ac:dyDescent="0.45">
      <c r="A124" s="290">
        <v>41782</v>
      </c>
      <c r="B124">
        <v>2090</v>
      </c>
      <c r="C124" t="s">
        <v>413</v>
      </c>
      <c r="D124">
        <v>176</v>
      </c>
      <c r="F124">
        <v>0</v>
      </c>
      <c r="G124">
        <v>3.9199999999999999E-2</v>
      </c>
      <c r="H124">
        <v>0</v>
      </c>
      <c r="I124" t="s">
        <v>414</v>
      </c>
      <c r="J124">
        <v>45</v>
      </c>
      <c r="L124">
        <v>21</v>
      </c>
      <c r="M124">
        <v>3.9199999999999999E-2</v>
      </c>
      <c r="N124">
        <v>535.71428571428578</v>
      </c>
      <c r="O124">
        <v>110.5</v>
      </c>
      <c r="P124">
        <v>3.9199999999999999E-2</v>
      </c>
      <c r="Q124">
        <v>21</v>
      </c>
      <c r="T124" s="290">
        <v>41782</v>
      </c>
      <c r="X124">
        <v>0</v>
      </c>
      <c r="AC124">
        <v>0</v>
      </c>
      <c r="AH124">
        <v>0</v>
      </c>
    </row>
    <row r="125" spans="1:34" x14ac:dyDescent="0.45">
      <c r="A125" s="290">
        <v>41783</v>
      </c>
      <c r="B125">
        <v>2590</v>
      </c>
      <c r="C125" t="s">
        <v>156</v>
      </c>
      <c r="D125">
        <v>77</v>
      </c>
      <c r="F125">
        <v>8</v>
      </c>
      <c r="G125">
        <v>4.53E-2</v>
      </c>
      <c r="H125">
        <v>176.60044150110375</v>
      </c>
      <c r="I125" t="s">
        <v>201</v>
      </c>
      <c r="J125">
        <v>83</v>
      </c>
      <c r="L125">
        <v>7</v>
      </c>
      <c r="M125">
        <v>4.53E-2</v>
      </c>
      <c r="N125">
        <v>154.52538631346579</v>
      </c>
      <c r="O125">
        <v>80</v>
      </c>
      <c r="P125">
        <v>4.53E-2</v>
      </c>
      <c r="Q125">
        <v>15</v>
      </c>
      <c r="T125" s="290">
        <v>41783</v>
      </c>
      <c r="X125">
        <v>0</v>
      </c>
      <c r="AC125">
        <v>0</v>
      </c>
      <c r="AH125">
        <v>0</v>
      </c>
    </row>
    <row r="126" spans="1:34" x14ac:dyDescent="0.45">
      <c r="A126" s="290">
        <v>41784</v>
      </c>
      <c r="B126">
        <v>2040</v>
      </c>
      <c r="C126" t="s">
        <v>75</v>
      </c>
      <c r="D126">
        <v>105</v>
      </c>
      <c r="F126">
        <v>0</v>
      </c>
      <c r="G126">
        <v>3.9300000000000002E-2</v>
      </c>
      <c r="H126">
        <v>0</v>
      </c>
      <c r="I126" t="s">
        <v>56</v>
      </c>
      <c r="J126">
        <v>115</v>
      </c>
      <c r="L126">
        <v>6</v>
      </c>
      <c r="M126">
        <v>3.9300000000000002E-2</v>
      </c>
      <c r="N126">
        <v>152.67175572519082</v>
      </c>
      <c r="O126">
        <v>110</v>
      </c>
      <c r="P126">
        <v>3.9300000000000002E-2</v>
      </c>
      <c r="Q126">
        <v>6</v>
      </c>
      <c r="T126" s="290">
        <v>41784</v>
      </c>
      <c r="X126">
        <v>0</v>
      </c>
      <c r="AC126">
        <v>0</v>
      </c>
      <c r="AH126">
        <v>0</v>
      </c>
    </row>
    <row r="127" spans="1:34" x14ac:dyDescent="0.45">
      <c r="A127" s="290">
        <v>41785</v>
      </c>
      <c r="B127">
        <v>2560</v>
      </c>
      <c r="C127" t="s">
        <v>148</v>
      </c>
      <c r="D127">
        <v>60</v>
      </c>
      <c r="F127">
        <v>11</v>
      </c>
      <c r="G127">
        <v>4.5899999999999996E-2</v>
      </c>
      <c r="H127">
        <v>239.65141612200438</v>
      </c>
      <c r="I127" t="s">
        <v>415</v>
      </c>
      <c r="J127">
        <v>94</v>
      </c>
      <c r="L127">
        <v>22</v>
      </c>
      <c r="M127">
        <v>4.5899999999999996E-2</v>
      </c>
      <c r="N127">
        <v>479.30283224400875</v>
      </c>
      <c r="O127">
        <v>77</v>
      </c>
      <c r="P127">
        <v>4.5899999999999996E-2</v>
      </c>
      <c r="Q127">
        <v>33</v>
      </c>
      <c r="T127" s="290">
        <v>41785</v>
      </c>
      <c r="X127">
        <v>0</v>
      </c>
      <c r="AC127">
        <v>0</v>
      </c>
      <c r="AH127">
        <v>0</v>
      </c>
    </row>
    <row r="128" spans="1:34" x14ac:dyDescent="0.45">
      <c r="A128" s="290">
        <v>41786</v>
      </c>
      <c r="B128">
        <v>2640</v>
      </c>
      <c r="C128" t="s">
        <v>170</v>
      </c>
      <c r="D128">
        <v>134</v>
      </c>
      <c r="F128">
        <v>4</v>
      </c>
      <c r="G128">
        <v>3.2000000000000001E-2</v>
      </c>
      <c r="H128">
        <v>125</v>
      </c>
      <c r="I128" t="s">
        <v>172</v>
      </c>
      <c r="J128">
        <v>159</v>
      </c>
      <c r="L128">
        <v>5</v>
      </c>
      <c r="M128">
        <v>3.2000000000000001E-2</v>
      </c>
      <c r="N128">
        <v>156.25</v>
      </c>
      <c r="O128">
        <v>146.5</v>
      </c>
      <c r="P128">
        <v>3.2000000000000001E-2</v>
      </c>
      <c r="Q128">
        <v>9</v>
      </c>
      <c r="T128" s="290">
        <v>41786</v>
      </c>
      <c r="X128">
        <v>0</v>
      </c>
      <c r="AC128">
        <v>0</v>
      </c>
      <c r="AH128">
        <v>0</v>
      </c>
    </row>
    <row r="129" spans="1:34" x14ac:dyDescent="0.45">
      <c r="A129" s="290">
        <v>41787</v>
      </c>
      <c r="B129">
        <v>2270</v>
      </c>
      <c r="C129" t="s">
        <v>40</v>
      </c>
      <c r="D129" t="s">
        <v>14</v>
      </c>
      <c r="F129">
        <v>4</v>
      </c>
      <c r="G129">
        <v>3.61E-2</v>
      </c>
      <c r="H129">
        <v>110.80332409972299</v>
      </c>
      <c r="I129" t="s">
        <v>416</v>
      </c>
      <c r="J129">
        <v>126</v>
      </c>
      <c r="L129">
        <v>12</v>
      </c>
      <c r="M129">
        <v>3.61E-2</v>
      </c>
      <c r="N129">
        <v>332.409972299169</v>
      </c>
      <c r="O129">
        <v>126</v>
      </c>
      <c r="P129">
        <v>3.61E-2</v>
      </c>
      <c r="Q129">
        <v>16</v>
      </c>
      <c r="T129" s="290">
        <v>41787</v>
      </c>
      <c r="X129">
        <v>0</v>
      </c>
      <c r="AC129">
        <v>0</v>
      </c>
      <c r="AH129">
        <v>0</v>
      </c>
    </row>
    <row r="130" spans="1:34" x14ac:dyDescent="0.45">
      <c r="A130" s="290">
        <v>41788</v>
      </c>
      <c r="B130">
        <v>2230</v>
      </c>
      <c r="C130" t="s">
        <v>195</v>
      </c>
      <c r="D130">
        <v>151</v>
      </c>
      <c r="F130">
        <v>3</v>
      </c>
      <c r="G130">
        <v>3.0199999999999998E-2</v>
      </c>
      <c r="H130">
        <v>99.337748344370866</v>
      </c>
      <c r="I130" t="s">
        <v>217</v>
      </c>
      <c r="J130">
        <v>160</v>
      </c>
      <c r="L130">
        <v>10</v>
      </c>
      <c r="M130">
        <v>3.0199999999999998E-2</v>
      </c>
      <c r="N130">
        <v>331.12582781456956</v>
      </c>
      <c r="O130">
        <v>155.5</v>
      </c>
      <c r="P130">
        <v>3.0199999999999998E-2</v>
      </c>
      <c r="Q130">
        <v>13</v>
      </c>
      <c r="T130" s="290">
        <v>41788</v>
      </c>
      <c r="X130">
        <v>0</v>
      </c>
      <c r="AC130">
        <v>0</v>
      </c>
      <c r="AH130">
        <v>0</v>
      </c>
    </row>
    <row r="131" spans="1:34" x14ac:dyDescent="0.45">
      <c r="A131" s="290">
        <v>41789</v>
      </c>
      <c r="B131">
        <v>1960</v>
      </c>
      <c r="C131" t="s">
        <v>40</v>
      </c>
      <c r="D131" t="s">
        <v>14</v>
      </c>
      <c r="F131">
        <v>2</v>
      </c>
      <c r="G131">
        <v>2.375E-2</v>
      </c>
      <c r="H131">
        <v>84.21052631578948</v>
      </c>
      <c r="I131" t="s">
        <v>40</v>
      </c>
      <c r="J131" t="s">
        <v>14</v>
      </c>
      <c r="L131">
        <v>6</v>
      </c>
      <c r="M131">
        <v>2.375E-2</v>
      </c>
      <c r="N131">
        <v>252.63157894736841</v>
      </c>
      <c r="O131">
        <v>187.75</v>
      </c>
      <c r="P131">
        <v>2.375E-2</v>
      </c>
      <c r="Q131">
        <v>8</v>
      </c>
      <c r="T131" s="290">
        <v>41789</v>
      </c>
      <c r="X131">
        <v>0</v>
      </c>
      <c r="AC131">
        <v>0</v>
      </c>
      <c r="AH131">
        <v>0</v>
      </c>
    </row>
    <row r="132" spans="1:34" x14ac:dyDescent="0.45">
      <c r="A132" s="290">
        <v>41790</v>
      </c>
      <c r="B132">
        <v>1820</v>
      </c>
      <c r="C132" t="s">
        <v>40</v>
      </c>
      <c r="D132" t="s">
        <v>14</v>
      </c>
      <c r="F132">
        <v>2</v>
      </c>
      <c r="G132">
        <v>2.375E-2</v>
      </c>
      <c r="H132">
        <v>84.21052631578948</v>
      </c>
      <c r="I132" t="s">
        <v>40</v>
      </c>
      <c r="J132" t="s">
        <v>14</v>
      </c>
      <c r="L132">
        <v>6</v>
      </c>
      <c r="M132">
        <v>2.375E-2</v>
      </c>
      <c r="N132">
        <v>252.63157894736841</v>
      </c>
      <c r="O132">
        <v>187.75</v>
      </c>
      <c r="P132">
        <v>2.375E-2</v>
      </c>
      <c r="Q132">
        <v>8</v>
      </c>
      <c r="T132" s="290">
        <v>41790</v>
      </c>
      <c r="X132">
        <v>0</v>
      </c>
      <c r="AC132">
        <v>0</v>
      </c>
      <c r="AH132">
        <v>0</v>
      </c>
    </row>
    <row r="133" spans="1:34" x14ac:dyDescent="0.45">
      <c r="A133" s="290">
        <v>41791</v>
      </c>
      <c r="B133">
        <v>1820</v>
      </c>
      <c r="C133" t="s">
        <v>40</v>
      </c>
      <c r="D133" t="s">
        <v>14</v>
      </c>
      <c r="F133">
        <v>2</v>
      </c>
      <c r="G133">
        <v>1.7299999999999996E-2</v>
      </c>
      <c r="H133">
        <v>115.60693641618499</v>
      </c>
      <c r="I133" t="s">
        <v>40</v>
      </c>
      <c r="J133">
        <v>220</v>
      </c>
      <c r="L133">
        <v>6</v>
      </c>
      <c r="M133">
        <v>1.7299999999999996E-2</v>
      </c>
      <c r="N133">
        <v>346.82080924855501</v>
      </c>
      <c r="O133">
        <v>220</v>
      </c>
      <c r="P133">
        <v>1.7299999999999996E-2</v>
      </c>
      <c r="Q133">
        <v>8</v>
      </c>
      <c r="T133" s="290">
        <v>41791</v>
      </c>
      <c r="X133">
        <v>0</v>
      </c>
      <c r="AC133">
        <v>0</v>
      </c>
      <c r="AH133">
        <v>0</v>
      </c>
    </row>
    <row r="134" spans="1:34" x14ac:dyDescent="0.45">
      <c r="A134" s="290">
        <v>41792</v>
      </c>
      <c r="B134">
        <v>1790</v>
      </c>
      <c r="C134" t="s">
        <v>417</v>
      </c>
      <c r="D134">
        <v>180</v>
      </c>
      <c r="F134">
        <v>0</v>
      </c>
      <c r="G134">
        <v>2.5599999999999998E-2</v>
      </c>
      <c r="H134">
        <v>0</v>
      </c>
      <c r="I134" t="s">
        <v>418</v>
      </c>
      <c r="J134">
        <v>177</v>
      </c>
      <c r="L134">
        <v>2</v>
      </c>
      <c r="M134">
        <v>2.5599999999999998E-2</v>
      </c>
      <c r="N134">
        <v>78.125</v>
      </c>
      <c r="O134">
        <v>178.5</v>
      </c>
      <c r="P134">
        <v>2.5599999999999998E-2</v>
      </c>
      <c r="Q134">
        <v>2</v>
      </c>
      <c r="T134" s="290">
        <v>41792</v>
      </c>
      <c r="X134">
        <v>0</v>
      </c>
      <c r="AC134">
        <v>0</v>
      </c>
      <c r="AH134">
        <v>0</v>
      </c>
    </row>
    <row r="135" spans="1:34" x14ac:dyDescent="0.45">
      <c r="A135" s="290">
        <v>41793</v>
      </c>
      <c r="B135">
        <v>1810</v>
      </c>
      <c r="C135" t="s">
        <v>210</v>
      </c>
      <c r="D135">
        <v>153</v>
      </c>
      <c r="F135">
        <v>1</v>
      </c>
      <c r="G135">
        <v>2.8799999999999999E-2</v>
      </c>
      <c r="H135">
        <v>34.722222222222221</v>
      </c>
      <c r="I135" t="s">
        <v>226</v>
      </c>
      <c r="J135">
        <v>172</v>
      </c>
      <c r="L135">
        <v>4</v>
      </c>
      <c r="M135">
        <v>2.8799999999999999E-2</v>
      </c>
      <c r="N135">
        <v>138.88888888888889</v>
      </c>
      <c r="O135">
        <v>162.5</v>
      </c>
      <c r="P135">
        <v>2.8799999999999999E-2</v>
      </c>
      <c r="Q135">
        <v>5</v>
      </c>
      <c r="T135" s="290">
        <v>41793</v>
      </c>
      <c r="X135">
        <v>0</v>
      </c>
      <c r="AC135">
        <v>0</v>
      </c>
      <c r="AH135">
        <v>0</v>
      </c>
    </row>
    <row r="136" spans="1:34" x14ac:dyDescent="0.45">
      <c r="A136" s="290">
        <v>41794</v>
      </c>
      <c r="B136">
        <v>1770</v>
      </c>
      <c r="C136" t="s">
        <v>223</v>
      </c>
      <c r="D136">
        <v>160</v>
      </c>
      <c r="F136">
        <v>2</v>
      </c>
      <c r="G136">
        <v>2.7900000000000001E-2</v>
      </c>
      <c r="H136">
        <v>71.68458781362007</v>
      </c>
      <c r="I136" t="s">
        <v>415</v>
      </c>
      <c r="J136">
        <v>174</v>
      </c>
      <c r="L136">
        <v>1</v>
      </c>
      <c r="M136">
        <v>2.7900000000000001E-2</v>
      </c>
      <c r="N136">
        <v>35.842293906810035</v>
      </c>
      <c r="O136">
        <v>167</v>
      </c>
      <c r="P136">
        <v>2.7900000000000001E-2</v>
      </c>
      <c r="Q136">
        <v>3</v>
      </c>
      <c r="T136" s="290">
        <v>41794</v>
      </c>
      <c r="X136">
        <v>0</v>
      </c>
      <c r="AC136">
        <v>0</v>
      </c>
      <c r="AH136">
        <v>0</v>
      </c>
    </row>
    <row r="137" spans="1:34" x14ac:dyDescent="0.45">
      <c r="A137" s="290">
        <v>41795</v>
      </c>
      <c r="B137">
        <v>1710</v>
      </c>
      <c r="C137" t="s">
        <v>204</v>
      </c>
      <c r="D137">
        <v>195</v>
      </c>
      <c r="F137">
        <v>0</v>
      </c>
      <c r="G137">
        <v>2.5099999999999997E-2</v>
      </c>
      <c r="H137">
        <v>0</v>
      </c>
      <c r="I137" t="s">
        <v>168</v>
      </c>
      <c r="J137">
        <v>167</v>
      </c>
      <c r="L137">
        <v>1</v>
      </c>
      <c r="M137">
        <v>2.5099999999999997E-2</v>
      </c>
      <c r="N137">
        <v>39.84063745019921</v>
      </c>
      <c r="O137">
        <v>181</v>
      </c>
      <c r="P137">
        <v>2.5099999999999997E-2</v>
      </c>
      <c r="Q137">
        <v>1</v>
      </c>
      <c r="T137" s="290">
        <v>41795</v>
      </c>
      <c r="X137">
        <v>0</v>
      </c>
      <c r="AC137">
        <v>0</v>
      </c>
      <c r="AH137">
        <v>0</v>
      </c>
    </row>
    <row r="138" spans="1:34" x14ac:dyDescent="0.45">
      <c r="A138" s="290">
        <v>41796</v>
      </c>
      <c r="B138">
        <v>1600</v>
      </c>
      <c r="C138" t="s">
        <v>167</v>
      </c>
      <c r="D138">
        <v>186</v>
      </c>
      <c r="F138">
        <v>0</v>
      </c>
      <c r="G138">
        <v>2.81E-2</v>
      </c>
      <c r="H138">
        <v>0</v>
      </c>
      <c r="I138" t="s">
        <v>165</v>
      </c>
      <c r="J138">
        <v>146</v>
      </c>
      <c r="L138">
        <v>0</v>
      </c>
      <c r="M138">
        <v>2.81E-2</v>
      </c>
      <c r="N138">
        <v>0</v>
      </c>
      <c r="O138">
        <v>166</v>
      </c>
      <c r="P138">
        <v>2.81E-2</v>
      </c>
      <c r="Q138">
        <v>0</v>
      </c>
      <c r="T138" s="290">
        <v>41796</v>
      </c>
      <c r="X138">
        <v>0</v>
      </c>
      <c r="AC138">
        <v>176</v>
      </c>
      <c r="AH138">
        <v>176</v>
      </c>
    </row>
    <row r="139" spans="1:34" x14ac:dyDescent="0.45">
      <c r="A139" s="290">
        <v>41797</v>
      </c>
      <c r="B139">
        <v>1520</v>
      </c>
      <c r="C139" t="s">
        <v>204</v>
      </c>
      <c r="D139">
        <v>140</v>
      </c>
      <c r="F139">
        <v>0</v>
      </c>
      <c r="G139">
        <v>3.3500000000000002E-2</v>
      </c>
      <c r="H139">
        <v>0</v>
      </c>
      <c r="I139" t="s">
        <v>419</v>
      </c>
      <c r="J139">
        <v>138</v>
      </c>
      <c r="L139">
        <v>2</v>
      </c>
      <c r="M139">
        <v>3.3500000000000002E-2</v>
      </c>
      <c r="N139">
        <v>59.701492537313428</v>
      </c>
      <c r="O139">
        <v>139</v>
      </c>
      <c r="P139">
        <v>3.3500000000000002E-2</v>
      </c>
      <c r="Q139">
        <v>2</v>
      </c>
      <c r="T139" s="290">
        <v>41797</v>
      </c>
      <c r="X139">
        <v>12</v>
      </c>
      <c r="AC139">
        <v>796</v>
      </c>
      <c r="AH139">
        <v>808</v>
      </c>
    </row>
    <row r="140" spans="1:34" x14ac:dyDescent="0.45">
      <c r="A140" s="290">
        <v>41798</v>
      </c>
      <c r="B140">
        <v>1530</v>
      </c>
      <c r="C140" t="s">
        <v>419</v>
      </c>
      <c r="D140">
        <v>138</v>
      </c>
      <c r="F140">
        <v>0</v>
      </c>
      <c r="G140">
        <v>3.6400000000000002E-2</v>
      </c>
      <c r="H140">
        <v>0</v>
      </c>
      <c r="I140" t="s">
        <v>218</v>
      </c>
      <c r="J140">
        <v>111</v>
      </c>
      <c r="L140">
        <v>1</v>
      </c>
      <c r="M140">
        <v>3.6400000000000002E-2</v>
      </c>
      <c r="N140">
        <v>27.472527472527471</v>
      </c>
      <c r="O140">
        <v>124.5</v>
      </c>
      <c r="P140">
        <v>3.6400000000000002E-2</v>
      </c>
      <c r="Q140">
        <v>1</v>
      </c>
      <c r="T140" s="290">
        <v>41798</v>
      </c>
      <c r="X140">
        <v>0</v>
      </c>
      <c r="AC140">
        <v>248</v>
      </c>
      <c r="AH140">
        <v>248</v>
      </c>
    </row>
    <row r="141" spans="1:34" x14ac:dyDescent="0.45">
      <c r="A141" s="290">
        <v>41799</v>
      </c>
      <c r="B141">
        <v>1610</v>
      </c>
      <c r="C141" t="s">
        <v>180</v>
      </c>
      <c r="D141">
        <v>106</v>
      </c>
      <c r="F141">
        <v>2</v>
      </c>
      <c r="G141">
        <v>4.19E-2</v>
      </c>
      <c r="H141">
        <v>47.732696897374701</v>
      </c>
      <c r="I141" t="s">
        <v>420</v>
      </c>
      <c r="J141">
        <v>88</v>
      </c>
      <c r="L141">
        <v>3</v>
      </c>
      <c r="M141">
        <v>4.19E-2</v>
      </c>
      <c r="N141">
        <v>71.599045346062056</v>
      </c>
      <c r="O141">
        <v>97</v>
      </c>
      <c r="P141">
        <v>4.19E-2</v>
      </c>
      <c r="Q141">
        <v>5</v>
      </c>
      <c r="T141" s="290">
        <v>41799</v>
      </c>
      <c r="X141">
        <v>62</v>
      </c>
      <c r="AC141">
        <v>190</v>
      </c>
      <c r="AH141">
        <v>252</v>
      </c>
    </row>
    <row r="142" spans="1:34" x14ac:dyDescent="0.45">
      <c r="A142" s="290">
        <v>41800</v>
      </c>
      <c r="B142">
        <v>1610</v>
      </c>
      <c r="C142" t="s">
        <v>40</v>
      </c>
      <c r="D142">
        <v>88</v>
      </c>
      <c r="F142">
        <v>1</v>
      </c>
      <c r="G142">
        <v>4.2700000000000002E-2</v>
      </c>
      <c r="H142">
        <v>23.419203747072597</v>
      </c>
      <c r="I142" t="s">
        <v>421</v>
      </c>
      <c r="J142">
        <v>98</v>
      </c>
      <c r="L142">
        <v>4</v>
      </c>
      <c r="M142">
        <v>4.2700000000000002E-2</v>
      </c>
      <c r="N142">
        <v>93.676814988290388</v>
      </c>
      <c r="O142">
        <v>93</v>
      </c>
      <c r="P142">
        <v>4.2700000000000002E-2</v>
      </c>
      <c r="Q142">
        <v>5</v>
      </c>
      <c r="T142" s="290">
        <v>41800</v>
      </c>
      <c r="X142">
        <v>43.5</v>
      </c>
      <c r="AC142">
        <v>211</v>
      </c>
      <c r="AH142">
        <v>254.5</v>
      </c>
    </row>
    <row r="143" spans="1:34" x14ac:dyDescent="0.45">
      <c r="A143" s="290">
        <v>41801</v>
      </c>
      <c r="B143">
        <v>1450</v>
      </c>
      <c r="C143" t="s">
        <v>132</v>
      </c>
      <c r="D143">
        <v>93</v>
      </c>
      <c r="F143">
        <v>0</v>
      </c>
      <c r="G143">
        <v>4.2200000000000001E-2</v>
      </c>
      <c r="H143">
        <v>0</v>
      </c>
      <c r="I143" t="s">
        <v>168</v>
      </c>
      <c r="J143">
        <v>98</v>
      </c>
      <c r="L143">
        <v>3</v>
      </c>
      <c r="M143">
        <v>4.2200000000000001E-2</v>
      </c>
      <c r="N143">
        <v>71.090047393364927</v>
      </c>
      <c r="O143">
        <v>95.5</v>
      </c>
      <c r="P143">
        <v>4.2200000000000001E-2</v>
      </c>
      <c r="Q143">
        <v>3</v>
      </c>
      <c r="T143" s="290">
        <v>41801</v>
      </c>
      <c r="X143">
        <v>25</v>
      </c>
      <c r="AC143">
        <v>68</v>
      </c>
      <c r="AH143">
        <v>93</v>
      </c>
    </row>
    <row r="144" spans="1:34" x14ac:dyDescent="0.45">
      <c r="A144" s="290">
        <v>41802</v>
      </c>
      <c r="B144">
        <v>1420</v>
      </c>
      <c r="C144" t="s">
        <v>99</v>
      </c>
      <c r="D144">
        <v>96</v>
      </c>
      <c r="F144">
        <v>0</v>
      </c>
      <c r="G144">
        <v>4.2999999999999997E-2</v>
      </c>
      <c r="H144">
        <v>0</v>
      </c>
      <c r="I144" t="s">
        <v>422</v>
      </c>
      <c r="J144">
        <v>87</v>
      </c>
      <c r="L144">
        <v>8</v>
      </c>
      <c r="M144">
        <v>4.2999999999999997E-2</v>
      </c>
      <c r="N144">
        <v>186.04651162790699</v>
      </c>
      <c r="O144">
        <v>91.5</v>
      </c>
      <c r="P144">
        <v>4.2999999999999997E-2</v>
      </c>
      <c r="Q144">
        <v>8</v>
      </c>
      <c r="T144" s="290">
        <v>41802</v>
      </c>
      <c r="X144">
        <v>28</v>
      </c>
      <c r="AC144">
        <v>229</v>
      </c>
      <c r="AH144">
        <v>257</v>
      </c>
    </row>
    <row r="145" spans="1:34" x14ac:dyDescent="0.45">
      <c r="A145" s="290">
        <v>41803</v>
      </c>
      <c r="B145">
        <v>1970</v>
      </c>
      <c r="C145" t="s">
        <v>423</v>
      </c>
      <c r="D145">
        <v>56</v>
      </c>
      <c r="F145">
        <v>17</v>
      </c>
      <c r="G145">
        <v>4.6199999999999998E-2</v>
      </c>
      <c r="H145">
        <v>367.96536796536799</v>
      </c>
      <c r="I145" t="s">
        <v>424</v>
      </c>
      <c r="J145">
        <v>95</v>
      </c>
      <c r="L145">
        <v>6</v>
      </c>
      <c r="M145">
        <v>4.6199999999999998E-2</v>
      </c>
      <c r="N145">
        <v>129.87012987012989</v>
      </c>
      <c r="O145">
        <v>75.5</v>
      </c>
      <c r="P145">
        <v>4.6199999999999998E-2</v>
      </c>
      <c r="Q145">
        <v>23</v>
      </c>
      <c r="T145" s="290">
        <v>41803</v>
      </c>
      <c r="X145">
        <v>311</v>
      </c>
      <c r="AC145">
        <v>109</v>
      </c>
      <c r="AH145">
        <v>420</v>
      </c>
    </row>
    <row r="146" spans="1:34" x14ac:dyDescent="0.45">
      <c r="A146" s="290">
        <v>41804</v>
      </c>
      <c r="B146">
        <v>1820</v>
      </c>
      <c r="C146" t="s">
        <v>322</v>
      </c>
      <c r="D146">
        <v>146</v>
      </c>
      <c r="F146">
        <v>7</v>
      </c>
      <c r="G146">
        <v>0.03</v>
      </c>
      <c r="H146">
        <v>233.33333333333334</v>
      </c>
      <c r="I146" t="s">
        <v>425</v>
      </c>
      <c r="J146">
        <v>167</v>
      </c>
      <c r="L146">
        <v>0</v>
      </c>
      <c r="M146">
        <v>0.03</v>
      </c>
      <c r="N146">
        <v>0</v>
      </c>
      <c r="O146">
        <v>156.5</v>
      </c>
      <c r="P146">
        <v>0.03</v>
      </c>
      <c r="Q146">
        <v>7</v>
      </c>
      <c r="T146" s="290">
        <v>41804</v>
      </c>
      <c r="X146">
        <v>81</v>
      </c>
      <c r="AC146">
        <v>54</v>
      </c>
      <c r="AH146">
        <v>135</v>
      </c>
    </row>
    <row r="147" spans="1:34" x14ac:dyDescent="0.45">
      <c r="A147" s="290">
        <v>41805</v>
      </c>
      <c r="B147">
        <v>1530</v>
      </c>
      <c r="C147" t="s">
        <v>426</v>
      </c>
      <c r="D147">
        <v>186</v>
      </c>
      <c r="F147">
        <v>1</v>
      </c>
      <c r="G147">
        <v>3.1299999999999994E-2</v>
      </c>
      <c r="H147">
        <v>31.948881789137385</v>
      </c>
      <c r="I147" t="s">
        <v>168</v>
      </c>
      <c r="J147">
        <v>114</v>
      </c>
      <c r="L147">
        <v>2</v>
      </c>
      <c r="M147">
        <v>3.1299999999999994E-2</v>
      </c>
      <c r="N147">
        <v>63.89776357827477</v>
      </c>
      <c r="O147">
        <v>150</v>
      </c>
      <c r="P147">
        <v>3.1299999999999994E-2</v>
      </c>
      <c r="Q147">
        <v>3</v>
      </c>
      <c r="T147" s="290">
        <v>41805</v>
      </c>
      <c r="X147">
        <v>7</v>
      </c>
      <c r="AC147">
        <v>39</v>
      </c>
      <c r="AH147">
        <v>46</v>
      </c>
    </row>
    <row r="148" spans="1:34" x14ac:dyDescent="0.45">
      <c r="A148" s="290">
        <v>41806</v>
      </c>
      <c r="B148">
        <v>1730</v>
      </c>
      <c r="C148" t="s">
        <v>247</v>
      </c>
      <c r="D148">
        <v>116</v>
      </c>
      <c r="F148">
        <v>0</v>
      </c>
      <c r="G148">
        <v>3.5000000000000003E-2</v>
      </c>
      <c r="H148">
        <v>0</v>
      </c>
      <c r="I148" t="s">
        <v>225</v>
      </c>
      <c r="J148">
        <v>147</v>
      </c>
      <c r="L148">
        <v>2</v>
      </c>
      <c r="M148">
        <v>3.5000000000000003E-2</v>
      </c>
      <c r="N148">
        <v>57.142857142857139</v>
      </c>
      <c r="O148">
        <v>131.5</v>
      </c>
      <c r="P148">
        <v>3.5000000000000003E-2</v>
      </c>
      <c r="Q148">
        <v>2</v>
      </c>
      <c r="T148" s="290">
        <v>41806</v>
      </c>
      <c r="X148">
        <v>20</v>
      </c>
      <c r="AC148">
        <v>64</v>
      </c>
      <c r="AH148">
        <v>84</v>
      </c>
    </row>
    <row r="149" spans="1:34" x14ac:dyDescent="0.45">
      <c r="A149" s="290">
        <v>41807</v>
      </c>
      <c r="B149">
        <v>1720</v>
      </c>
      <c r="C149" t="s">
        <v>216</v>
      </c>
      <c r="D149">
        <v>146</v>
      </c>
      <c r="F149">
        <v>0</v>
      </c>
      <c r="G149">
        <v>3.0099999999999998E-2</v>
      </c>
      <c r="H149">
        <v>0</v>
      </c>
      <c r="I149" t="s">
        <v>113</v>
      </c>
      <c r="J149">
        <v>166</v>
      </c>
      <c r="L149">
        <v>1</v>
      </c>
      <c r="M149">
        <v>3.0099999999999998E-2</v>
      </c>
      <c r="N149">
        <v>33.222591362126245</v>
      </c>
      <c r="O149">
        <v>156</v>
      </c>
      <c r="P149">
        <v>3.0099999999999998E-2</v>
      </c>
      <c r="Q149">
        <v>1</v>
      </c>
      <c r="T149" s="290">
        <v>41807</v>
      </c>
      <c r="X149">
        <v>22</v>
      </c>
      <c r="AC149">
        <v>64</v>
      </c>
      <c r="AH149">
        <v>86</v>
      </c>
    </row>
    <row r="150" spans="1:34" x14ac:dyDescent="0.45">
      <c r="A150" s="290">
        <v>41808</v>
      </c>
      <c r="B150">
        <v>1560</v>
      </c>
      <c r="C150" t="s">
        <v>14</v>
      </c>
      <c r="D150">
        <v>133</v>
      </c>
      <c r="F150">
        <v>0</v>
      </c>
      <c r="G150">
        <v>3.3799999999999997E-2</v>
      </c>
      <c r="H150">
        <v>0</v>
      </c>
      <c r="I150" t="s">
        <v>427</v>
      </c>
      <c r="J150">
        <v>142</v>
      </c>
      <c r="L150">
        <v>1</v>
      </c>
      <c r="M150">
        <v>3.3799999999999997E-2</v>
      </c>
      <c r="N150">
        <v>29.585798816568051</v>
      </c>
      <c r="O150">
        <v>137.5</v>
      </c>
      <c r="P150">
        <v>3.3799999999999997E-2</v>
      </c>
      <c r="Q150">
        <v>1</v>
      </c>
      <c r="T150" s="290">
        <v>41808</v>
      </c>
      <c r="X150">
        <v>0</v>
      </c>
      <c r="AC150">
        <v>43</v>
      </c>
      <c r="AH150">
        <v>43</v>
      </c>
    </row>
    <row r="151" spans="1:34" x14ac:dyDescent="0.45">
      <c r="A151" s="290">
        <v>41809</v>
      </c>
      <c r="B151">
        <v>1530</v>
      </c>
      <c r="C151" t="s">
        <v>348</v>
      </c>
      <c r="D151">
        <v>120</v>
      </c>
      <c r="F151">
        <v>1</v>
      </c>
      <c r="G151">
        <v>3.73E-2</v>
      </c>
      <c r="H151">
        <v>26.809651474530831</v>
      </c>
      <c r="I151" t="s">
        <v>197</v>
      </c>
      <c r="J151" t="s">
        <v>14</v>
      </c>
      <c r="L151">
        <v>0</v>
      </c>
      <c r="M151">
        <v>3.73E-2</v>
      </c>
      <c r="N151">
        <v>0</v>
      </c>
      <c r="O151">
        <v>120</v>
      </c>
      <c r="P151">
        <v>3.73E-2</v>
      </c>
      <c r="Q151">
        <v>1</v>
      </c>
      <c r="T151" s="290">
        <v>41809</v>
      </c>
      <c r="X151">
        <v>0</v>
      </c>
      <c r="AC151">
        <v>5</v>
      </c>
      <c r="AH151">
        <v>5</v>
      </c>
    </row>
    <row r="152" spans="1:34" x14ac:dyDescent="0.45">
      <c r="A152" s="290">
        <v>41810</v>
      </c>
      <c r="B152">
        <v>1670</v>
      </c>
      <c r="C152" t="s">
        <v>14</v>
      </c>
      <c r="D152" t="s">
        <v>14</v>
      </c>
      <c r="F152">
        <v>0</v>
      </c>
      <c r="G152">
        <v>4.1499999999999995E-2</v>
      </c>
      <c r="H152">
        <v>0</v>
      </c>
      <c r="I152" t="s">
        <v>428</v>
      </c>
      <c r="J152">
        <v>99</v>
      </c>
      <c r="L152">
        <v>2</v>
      </c>
      <c r="M152">
        <v>4.1499999999999995E-2</v>
      </c>
      <c r="N152">
        <v>48.192771084337352</v>
      </c>
      <c r="O152">
        <v>99</v>
      </c>
      <c r="P152">
        <v>4.1499999999999995E-2</v>
      </c>
      <c r="Q152">
        <v>2</v>
      </c>
      <c r="T152" s="290">
        <v>41810</v>
      </c>
      <c r="X152">
        <v>0</v>
      </c>
      <c r="AC152">
        <v>25</v>
      </c>
      <c r="AH152">
        <v>25</v>
      </c>
    </row>
    <row r="153" spans="1:34" x14ac:dyDescent="0.45">
      <c r="A153" s="290">
        <v>41811</v>
      </c>
      <c r="B153">
        <v>1610</v>
      </c>
      <c r="C153" t="s">
        <v>14</v>
      </c>
      <c r="D153" t="s">
        <v>14</v>
      </c>
      <c r="F153">
        <v>0</v>
      </c>
      <c r="G153">
        <v>4.0300000000000002E-2</v>
      </c>
      <c r="H153">
        <v>0</v>
      </c>
      <c r="I153" t="s">
        <v>429</v>
      </c>
      <c r="J153">
        <v>105</v>
      </c>
      <c r="L153">
        <v>2</v>
      </c>
      <c r="M153">
        <v>4.0300000000000002E-2</v>
      </c>
      <c r="N153">
        <v>49.62779156327543</v>
      </c>
      <c r="O153">
        <v>105</v>
      </c>
      <c r="P153">
        <v>4.0300000000000002E-2</v>
      </c>
      <c r="Q153">
        <v>2</v>
      </c>
      <c r="T153" s="290">
        <v>41811</v>
      </c>
      <c r="X153">
        <v>0</v>
      </c>
      <c r="AC153">
        <v>12</v>
      </c>
      <c r="AH153">
        <v>12</v>
      </c>
    </row>
    <row r="154" spans="1:34" x14ac:dyDescent="0.45">
      <c r="A154" s="290">
        <v>41812</v>
      </c>
      <c r="B154">
        <v>1440</v>
      </c>
      <c r="C154" t="s">
        <v>14</v>
      </c>
      <c r="D154" t="s">
        <v>14</v>
      </c>
      <c r="F154">
        <v>0</v>
      </c>
      <c r="G154">
        <v>3.4500000000000003E-2</v>
      </c>
      <c r="H154">
        <v>0</v>
      </c>
      <c r="I154" t="s">
        <v>430</v>
      </c>
      <c r="J154">
        <v>134</v>
      </c>
      <c r="L154">
        <v>1</v>
      </c>
      <c r="M154">
        <v>3.4500000000000003E-2</v>
      </c>
      <c r="N154">
        <v>28.985507246376809</v>
      </c>
      <c r="O154">
        <v>134</v>
      </c>
      <c r="P154">
        <v>3.4500000000000003E-2</v>
      </c>
      <c r="Q154">
        <v>1</v>
      </c>
      <c r="T154" s="290">
        <v>41812</v>
      </c>
      <c r="X154">
        <v>0</v>
      </c>
      <c r="AC154">
        <v>12</v>
      </c>
      <c r="AH154">
        <v>12</v>
      </c>
    </row>
    <row r="155" spans="1:34" x14ac:dyDescent="0.45">
      <c r="A155" s="290">
        <v>41813</v>
      </c>
      <c r="B155">
        <v>1470</v>
      </c>
      <c r="C155" t="s">
        <v>14</v>
      </c>
      <c r="D155" t="s">
        <v>14</v>
      </c>
      <c r="F155">
        <v>0</v>
      </c>
      <c r="G155">
        <v>4.0099999999999997E-2</v>
      </c>
      <c r="H155">
        <v>0</v>
      </c>
      <c r="I155" t="s">
        <v>431</v>
      </c>
      <c r="J155">
        <v>106</v>
      </c>
      <c r="L155">
        <v>3</v>
      </c>
      <c r="M155">
        <v>4.0099999999999997E-2</v>
      </c>
      <c r="N155">
        <v>74.812967581047388</v>
      </c>
      <c r="O155">
        <v>106</v>
      </c>
      <c r="P155">
        <v>4.0099999999999997E-2</v>
      </c>
      <c r="Q155">
        <v>3</v>
      </c>
      <c r="T155" s="290">
        <v>41813</v>
      </c>
      <c r="X155">
        <v>0</v>
      </c>
      <c r="AC155">
        <v>5</v>
      </c>
      <c r="AH155">
        <v>5</v>
      </c>
    </row>
    <row r="156" spans="1:34" x14ac:dyDescent="0.45">
      <c r="A156" s="290">
        <v>41814</v>
      </c>
      <c r="B156">
        <v>1570</v>
      </c>
      <c r="C156" t="s">
        <v>216</v>
      </c>
      <c r="D156">
        <v>92</v>
      </c>
      <c r="F156">
        <v>0</v>
      </c>
      <c r="G156">
        <v>4.3700000000000003E-2</v>
      </c>
      <c r="H156">
        <v>0</v>
      </c>
      <c r="I156" t="s">
        <v>319</v>
      </c>
      <c r="J156">
        <v>84</v>
      </c>
      <c r="L156">
        <v>2</v>
      </c>
      <c r="M156">
        <v>4.3700000000000003E-2</v>
      </c>
      <c r="N156">
        <v>45.766590389016017</v>
      </c>
      <c r="O156">
        <v>88</v>
      </c>
      <c r="P156">
        <v>4.3700000000000003E-2</v>
      </c>
      <c r="Q156">
        <v>2</v>
      </c>
      <c r="T156" s="290">
        <v>41814</v>
      </c>
      <c r="X156">
        <v>2</v>
      </c>
      <c r="AC156">
        <v>2</v>
      </c>
      <c r="AH156">
        <v>4</v>
      </c>
    </row>
    <row r="157" spans="1:34" x14ac:dyDescent="0.45">
      <c r="A157" s="290">
        <v>41815</v>
      </c>
      <c r="B157">
        <v>1540</v>
      </c>
      <c r="C157" t="s">
        <v>432</v>
      </c>
      <c r="D157">
        <v>57</v>
      </c>
      <c r="F157">
        <v>1</v>
      </c>
      <c r="G157">
        <v>5.1799999999999999E-2</v>
      </c>
      <c r="H157">
        <v>19.305019305019304</v>
      </c>
      <c r="I157" t="s">
        <v>433</v>
      </c>
      <c r="J157">
        <v>38</v>
      </c>
      <c r="L157">
        <v>7</v>
      </c>
      <c r="M157">
        <v>5.1799999999999999E-2</v>
      </c>
      <c r="N157">
        <v>135.13513513513513</v>
      </c>
      <c r="O157">
        <v>47.5</v>
      </c>
      <c r="P157">
        <v>5.1799999999999999E-2</v>
      </c>
      <c r="Q157">
        <v>8</v>
      </c>
      <c r="T157" s="290">
        <v>41815</v>
      </c>
      <c r="X157">
        <v>1</v>
      </c>
      <c r="AC157">
        <v>31</v>
      </c>
      <c r="AH157">
        <v>32</v>
      </c>
    </row>
    <row r="158" spans="1:34" x14ac:dyDescent="0.45">
      <c r="A158" s="290">
        <v>41816</v>
      </c>
      <c r="B158">
        <v>1550</v>
      </c>
      <c r="C158" t="s">
        <v>206</v>
      </c>
      <c r="D158">
        <v>30</v>
      </c>
      <c r="F158">
        <v>7</v>
      </c>
      <c r="G158">
        <v>5.6300000000000003E-2</v>
      </c>
      <c r="H158">
        <v>124.33392539964476</v>
      </c>
      <c r="I158" t="s">
        <v>231</v>
      </c>
      <c r="J158">
        <v>20</v>
      </c>
      <c r="L158">
        <v>33</v>
      </c>
      <c r="M158">
        <v>5.6300000000000003E-2</v>
      </c>
      <c r="N158">
        <v>586.145648312611</v>
      </c>
      <c r="O158">
        <v>25</v>
      </c>
      <c r="P158">
        <v>5.6300000000000003E-2</v>
      </c>
      <c r="Q158">
        <v>40</v>
      </c>
      <c r="T158" s="290">
        <v>41816</v>
      </c>
      <c r="X158">
        <v>47</v>
      </c>
      <c r="AC158">
        <v>439</v>
      </c>
      <c r="AH158">
        <v>486</v>
      </c>
    </row>
    <row r="159" spans="1:34" x14ac:dyDescent="0.45">
      <c r="A159" s="290">
        <v>41817</v>
      </c>
      <c r="B159">
        <v>1810</v>
      </c>
      <c r="C159" t="s">
        <v>434</v>
      </c>
      <c r="D159">
        <v>20</v>
      </c>
      <c r="F159">
        <v>18</v>
      </c>
      <c r="G159">
        <v>5.7300000000000004E-2</v>
      </c>
      <c r="H159">
        <v>314.13612565445027</v>
      </c>
      <c r="I159" t="s">
        <v>311</v>
      </c>
      <c r="J159">
        <v>20</v>
      </c>
      <c r="L159">
        <v>20</v>
      </c>
      <c r="M159">
        <v>5.7300000000000004E-2</v>
      </c>
      <c r="N159">
        <v>349.0401396160558</v>
      </c>
      <c r="O159">
        <v>20</v>
      </c>
      <c r="P159">
        <v>5.7300000000000004E-2</v>
      </c>
      <c r="Q159">
        <v>38</v>
      </c>
      <c r="T159" s="290">
        <v>41817</v>
      </c>
      <c r="X159">
        <v>161</v>
      </c>
      <c r="AC159">
        <v>227.5</v>
      </c>
      <c r="AH159">
        <v>388.5</v>
      </c>
    </row>
    <row r="160" spans="1:34" x14ac:dyDescent="0.45">
      <c r="A160" s="290">
        <v>41818</v>
      </c>
      <c r="B160">
        <v>2530</v>
      </c>
      <c r="C160" t="s">
        <v>14</v>
      </c>
      <c r="D160" t="s">
        <v>14</v>
      </c>
      <c r="F160">
        <v>10</v>
      </c>
      <c r="G160">
        <v>5.5300000000000002E-2</v>
      </c>
      <c r="H160">
        <v>180.83182640144665</v>
      </c>
      <c r="I160" t="s">
        <v>14</v>
      </c>
      <c r="J160" t="s">
        <v>14</v>
      </c>
      <c r="L160">
        <v>20</v>
      </c>
      <c r="M160">
        <v>5.5300000000000002E-2</v>
      </c>
      <c r="N160">
        <v>361.6636528028933</v>
      </c>
      <c r="O160">
        <v>30</v>
      </c>
      <c r="P160">
        <v>5.5300000000000002E-2</v>
      </c>
      <c r="Q160">
        <v>30</v>
      </c>
      <c r="T160" s="290">
        <v>41818</v>
      </c>
      <c r="X160">
        <v>80.5</v>
      </c>
      <c r="AC160">
        <v>227.5</v>
      </c>
      <c r="AH160">
        <v>308</v>
      </c>
    </row>
    <row r="161" spans="1:34" x14ac:dyDescent="0.45">
      <c r="A161" s="290">
        <v>41819</v>
      </c>
      <c r="B161">
        <v>2810</v>
      </c>
      <c r="C161" t="s">
        <v>435</v>
      </c>
      <c r="D161">
        <v>47</v>
      </c>
      <c r="F161">
        <v>12</v>
      </c>
      <c r="G161">
        <v>5.33E-2</v>
      </c>
      <c r="H161">
        <v>225.14071294559099</v>
      </c>
      <c r="I161" t="s">
        <v>436</v>
      </c>
      <c r="J161">
        <v>33</v>
      </c>
      <c r="L161">
        <v>7</v>
      </c>
      <c r="M161">
        <v>5.33E-2</v>
      </c>
      <c r="N161">
        <v>131.33208255159474</v>
      </c>
      <c r="O161">
        <v>40</v>
      </c>
      <c r="P161">
        <v>5.33E-2</v>
      </c>
      <c r="Q161">
        <v>19</v>
      </c>
      <c r="T161" s="290">
        <v>41819</v>
      </c>
      <c r="X161">
        <v>0</v>
      </c>
      <c r="AC161">
        <v>16</v>
      </c>
      <c r="AH161">
        <v>16</v>
      </c>
    </row>
    <row r="162" spans="1:34" x14ac:dyDescent="0.45">
      <c r="A162" s="290">
        <v>41820</v>
      </c>
      <c r="B162">
        <v>2160</v>
      </c>
      <c r="C162" t="s">
        <v>246</v>
      </c>
      <c r="D162">
        <v>39</v>
      </c>
      <c r="F162">
        <v>2</v>
      </c>
      <c r="G162">
        <v>5.28E-2</v>
      </c>
      <c r="H162">
        <v>37.878787878787882</v>
      </c>
      <c r="I162" t="s">
        <v>168</v>
      </c>
      <c r="J162">
        <v>46</v>
      </c>
      <c r="L162">
        <v>2</v>
      </c>
      <c r="M162">
        <v>5.28E-2</v>
      </c>
      <c r="N162">
        <v>37.878787878787882</v>
      </c>
      <c r="O162">
        <v>42.5</v>
      </c>
      <c r="P162">
        <v>5.28E-2</v>
      </c>
      <c r="Q162">
        <v>4</v>
      </c>
      <c r="T162" s="290">
        <v>41820</v>
      </c>
      <c r="X162">
        <v>6</v>
      </c>
      <c r="AC162">
        <v>2</v>
      </c>
      <c r="AH162">
        <v>8</v>
      </c>
    </row>
    <row r="163" spans="1:34" x14ac:dyDescent="0.45">
      <c r="A163" s="290">
        <v>41821</v>
      </c>
      <c r="B163">
        <v>1910</v>
      </c>
      <c r="C163" t="s">
        <v>437</v>
      </c>
      <c r="D163">
        <v>50</v>
      </c>
      <c r="F163">
        <v>0</v>
      </c>
      <c r="G163">
        <v>5.1799999999999999E-2</v>
      </c>
      <c r="H163">
        <v>0</v>
      </c>
      <c r="I163" t="s">
        <v>438</v>
      </c>
      <c r="J163">
        <v>45</v>
      </c>
      <c r="L163">
        <v>0</v>
      </c>
      <c r="M163">
        <v>5.1799999999999999E-2</v>
      </c>
      <c r="N163">
        <v>0</v>
      </c>
      <c r="O163">
        <v>47.5</v>
      </c>
      <c r="P163">
        <v>5.1799999999999999E-2</v>
      </c>
      <c r="Q163">
        <v>0</v>
      </c>
      <c r="T163" s="290">
        <v>41821</v>
      </c>
      <c r="X163">
        <v>5</v>
      </c>
      <c r="AC163">
        <v>0</v>
      </c>
      <c r="AH163">
        <v>5</v>
      </c>
    </row>
    <row r="164" spans="1:34" x14ac:dyDescent="0.45">
      <c r="A164" s="290">
        <v>41822</v>
      </c>
      <c r="B164">
        <v>1950</v>
      </c>
      <c r="C164" t="s">
        <v>14</v>
      </c>
      <c r="D164" t="s">
        <v>14</v>
      </c>
      <c r="F164">
        <v>0</v>
      </c>
      <c r="G164">
        <v>5.3699999999999998E-2</v>
      </c>
      <c r="H164">
        <v>0</v>
      </c>
      <c r="I164" t="s">
        <v>439</v>
      </c>
      <c r="J164">
        <v>38</v>
      </c>
      <c r="L164">
        <v>2</v>
      </c>
      <c r="M164">
        <v>5.3699999999999998E-2</v>
      </c>
      <c r="N164">
        <v>37.243947858473</v>
      </c>
      <c r="O164">
        <v>38</v>
      </c>
      <c r="P164">
        <v>5.3699999999999998E-2</v>
      </c>
      <c r="Q164">
        <v>2</v>
      </c>
      <c r="T164" s="290">
        <v>41822</v>
      </c>
      <c r="X164">
        <v>0</v>
      </c>
      <c r="AC164">
        <v>14</v>
      </c>
      <c r="AH164">
        <v>14</v>
      </c>
    </row>
    <row r="165" spans="1:34" x14ac:dyDescent="0.45">
      <c r="A165" s="290">
        <v>41823</v>
      </c>
      <c r="B165">
        <v>1970</v>
      </c>
      <c r="C165" t="s">
        <v>341</v>
      </c>
      <c r="D165">
        <v>39</v>
      </c>
      <c r="F165">
        <v>6</v>
      </c>
      <c r="G165">
        <v>5.3199999999999997E-2</v>
      </c>
      <c r="H165">
        <v>112.78195488721805</v>
      </c>
      <c r="I165" t="s">
        <v>349</v>
      </c>
      <c r="J165">
        <v>42</v>
      </c>
      <c r="L165">
        <v>2</v>
      </c>
      <c r="M165">
        <v>5.3199999999999997E-2</v>
      </c>
      <c r="N165">
        <v>37.593984962406019</v>
      </c>
      <c r="O165">
        <v>40.5</v>
      </c>
      <c r="P165">
        <v>5.3199999999999997E-2</v>
      </c>
      <c r="Q165">
        <v>8</v>
      </c>
      <c r="T165" s="290">
        <v>41823</v>
      </c>
      <c r="X165">
        <v>20</v>
      </c>
      <c r="AC165">
        <v>12</v>
      </c>
      <c r="AH165">
        <v>32</v>
      </c>
    </row>
    <row r="166" spans="1:34" x14ac:dyDescent="0.45">
      <c r="A166" s="290">
        <v>41824</v>
      </c>
      <c r="B166">
        <v>1670</v>
      </c>
      <c r="C166" t="s">
        <v>14</v>
      </c>
      <c r="D166" t="s">
        <v>14</v>
      </c>
      <c r="F166">
        <v>0</v>
      </c>
      <c r="G166">
        <v>5.2900000000000003E-2</v>
      </c>
      <c r="H166">
        <v>0</v>
      </c>
      <c r="I166" t="s">
        <v>440</v>
      </c>
      <c r="J166">
        <v>42</v>
      </c>
      <c r="L166">
        <v>6</v>
      </c>
      <c r="M166">
        <v>5.2900000000000003E-2</v>
      </c>
      <c r="N166">
        <v>113.42155009451795</v>
      </c>
      <c r="O166">
        <v>42</v>
      </c>
      <c r="P166">
        <v>5.2900000000000003E-2</v>
      </c>
      <c r="Q166">
        <v>6</v>
      </c>
      <c r="T166" s="290">
        <v>41824</v>
      </c>
      <c r="X166">
        <v>0</v>
      </c>
      <c r="AC166">
        <v>11</v>
      </c>
      <c r="AH166">
        <v>11</v>
      </c>
    </row>
    <row r="167" spans="1:34" x14ac:dyDescent="0.45">
      <c r="A167" s="290">
        <v>41825</v>
      </c>
      <c r="B167">
        <v>1560</v>
      </c>
      <c r="C167" t="s">
        <v>170</v>
      </c>
      <c r="D167">
        <v>41</v>
      </c>
      <c r="F167">
        <v>1</v>
      </c>
      <c r="G167">
        <v>5.5E-2</v>
      </c>
      <c r="H167">
        <v>18.181818181818183</v>
      </c>
      <c r="I167" t="s">
        <v>319</v>
      </c>
      <c r="J167">
        <v>22</v>
      </c>
      <c r="L167">
        <v>6</v>
      </c>
      <c r="M167">
        <v>5.5E-2</v>
      </c>
      <c r="N167">
        <v>109.09090909090909</v>
      </c>
      <c r="O167">
        <v>31.5</v>
      </c>
      <c r="P167">
        <v>5.5E-2</v>
      </c>
      <c r="Q167">
        <v>7</v>
      </c>
      <c r="T167" s="290">
        <v>41825</v>
      </c>
      <c r="X167">
        <v>3</v>
      </c>
      <c r="AC167">
        <v>42</v>
      </c>
      <c r="AH167">
        <v>45</v>
      </c>
    </row>
    <row r="168" spans="1:34" x14ac:dyDescent="0.45">
      <c r="A168" s="290">
        <v>41826</v>
      </c>
      <c r="B168">
        <v>1680</v>
      </c>
      <c r="C168" t="s">
        <v>156</v>
      </c>
      <c r="D168">
        <v>15</v>
      </c>
      <c r="F168">
        <v>11</v>
      </c>
      <c r="G168">
        <v>5.79E-2</v>
      </c>
      <c r="H168">
        <v>189.98272884283247</v>
      </c>
      <c r="I168" t="s">
        <v>186</v>
      </c>
      <c r="J168">
        <v>19</v>
      </c>
      <c r="L168">
        <v>28</v>
      </c>
      <c r="M168">
        <v>5.79E-2</v>
      </c>
      <c r="N168">
        <v>483.59240069084626</v>
      </c>
      <c r="O168">
        <v>17</v>
      </c>
      <c r="P168">
        <v>5.79E-2</v>
      </c>
      <c r="Q168">
        <v>39</v>
      </c>
      <c r="T168" s="290">
        <v>41826</v>
      </c>
      <c r="X168">
        <v>283</v>
      </c>
      <c r="AC168">
        <v>345</v>
      </c>
      <c r="AH168">
        <v>628</v>
      </c>
    </row>
    <row r="169" spans="1:34" x14ac:dyDescent="0.45">
      <c r="A169" s="290">
        <v>41827</v>
      </c>
      <c r="B169">
        <v>1870</v>
      </c>
      <c r="C169" t="s">
        <v>171</v>
      </c>
      <c r="D169">
        <v>17</v>
      </c>
      <c r="F169">
        <v>13</v>
      </c>
      <c r="G169">
        <v>5.7500000000000002E-2</v>
      </c>
      <c r="H169">
        <v>226.08695652173913</v>
      </c>
      <c r="I169" t="s">
        <v>149</v>
      </c>
      <c r="J169">
        <v>21</v>
      </c>
      <c r="L169">
        <v>27</v>
      </c>
      <c r="M169">
        <v>5.7500000000000002E-2</v>
      </c>
      <c r="N169">
        <v>469.56521739130432</v>
      </c>
      <c r="O169">
        <v>19</v>
      </c>
      <c r="P169">
        <v>5.7500000000000002E-2</v>
      </c>
      <c r="Q169">
        <v>40</v>
      </c>
      <c r="T169" s="290">
        <v>41827</v>
      </c>
      <c r="X169">
        <v>47</v>
      </c>
      <c r="AC169">
        <v>97</v>
      </c>
      <c r="AH169">
        <v>144</v>
      </c>
    </row>
    <row r="170" spans="1:34" x14ac:dyDescent="0.45">
      <c r="A170" s="290">
        <v>41828</v>
      </c>
      <c r="B170">
        <v>1830</v>
      </c>
      <c r="C170" t="s">
        <v>187</v>
      </c>
      <c r="D170">
        <v>21</v>
      </c>
      <c r="F170">
        <v>8</v>
      </c>
      <c r="G170">
        <v>5.6800000000000003E-2</v>
      </c>
      <c r="H170">
        <v>140.8450704225352</v>
      </c>
      <c r="I170" t="s">
        <v>147</v>
      </c>
      <c r="J170">
        <v>24</v>
      </c>
      <c r="L170">
        <v>7</v>
      </c>
      <c r="M170">
        <v>5.6800000000000003E-2</v>
      </c>
      <c r="N170">
        <v>123.2394366197183</v>
      </c>
      <c r="O170">
        <v>22.5</v>
      </c>
      <c r="P170">
        <v>5.6800000000000003E-2</v>
      </c>
      <c r="Q170">
        <v>15</v>
      </c>
      <c r="T170" s="290">
        <v>41828</v>
      </c>
      <c r="X170">
        <v>26</v>
      </c>
      <c r="AC170">
        <v>29</v>
      </c>
      <c r="AH170">
        <v>55</v>
      </c>
    </row>
    <row r="171" spans="1:34" x14ac:dyDescent="0.45">
      <c r="A171" s="290">
        <v>41829</v>
      </c>
      <c r="B171">
        <v>1710</v>
      </c>
      <c r="C171" t="s">
        <v>245</v>
      </c>
      <c r="D171">
        <v>26</v>
      </c>
      <c r="F171">
        <v>3</v>
      </c>
      <c r="G171">
        <v>5.62E-2</v>
      </c>
      <c r="H171">
        <v>53.380782918149464</v>
      </c>
      <c r="I171" t="s">
        <v>248</v>
      </c>
      <c r="J171">
        <v>25</v>
      </c>
      <c r="L171">
        <v>3</v>
      </c>
      <c r="M171">
        <v>5.62E-2</v>
      </c>
      <c r="N171">
        <v>53.380782918149464</v>
      </c>
      <c r="O171">
        <v>25.5</v>
      </c>
      <c r="P171">
        <v>5.62E-2</v>
      </c>
      <c r="Q171">
        <v>6</v>
      </c>
      <c r="T171" s="290">
        <v>41829</v>
      </c>
      <c r="X171">
        <v>11</v>
      </c>
      <c r="AC171">
        <v>2</v>
      </c>
      <c r="AH171">
        <v>13</v>
      </c>
    </row>
    <row r="172" spans="1:34" x14ac:dyDescent="0.45">
      <c r="A172" s="290">
        <v>41830</v>
      </c>
      <c r="B172">
        <v>1600</v>
      </c>
      <c r="C172" t="s">
        <v>14</v>
      </c>
      <c r="D172" t="s">
        <v>14</v>
      </c>
      <c r="F172">
        <v>0</v>
      </c>
      <c r="G172">
        <v>5.6099999999999997E-2</v>
      </c>
      <c r="H172">
        <v>0</v>
      </c>
      <c r="I172" t="s">
        <v>441</v>
      </c>
      <c r="J172">
        <v>26</v>
      </c>
      <c r="L172">
        <v>4</v>
      </c>
      <c r="M172">
        <v>5.6099999999999997E-2</v>
      </c>
      <c r="N172">
        <v>71.301247771836017</v>
      </c>
      <c r="O172">
        <v>26</v>
      </c>
      <c r="P172">
        <v>5.6099999999999997E-2</v>
      </c>
      <c r="Q172">
        <v>4</v>
      </c>
      <c r="T172" s="290">
        <v>41830</v>
      </c>
      <c r="X172">
        <v>0</v>
      </c>
      <c r="AC172">
        <v>3</v>
      </c>
      <c r="AH172">
        <v>3</v>
      </c>
    </row>
    <row r="173" spans="1:34" x14ac:dyDescent="0.45">
      <c r="A173" s="290">
        <v>41831</v>
      </c>
      <c r="B173">
        <v>1540</v>
      </c>
      <c r="C173" t="s">
        <v>437</v>
      </c>
      <c r="D173">
        <v>23</v>
      </c>
      <c r="F173">
        <v>6</v>
      </c>
      <c r="G173">
        <v>5.74E-2</v>
      </c>
      <c r="H173">
        <v>104.52961672473867</v>
      </c>
      <c r="I173" t="s">
        <v>442</v>
      </c>
      <c r="J173">
        <v>16</v>
      </c>
      <c r="L173">
        <v>10</v>
      </c>
      <c r="M173">
        <v>5.74E-2</v>
      </c>
      <c r="N173">
        <v>174.21602787456447</v>
      </c>
      <c r="O173">
        <v>19.5</v>
      </c>
      <c r="P173">
        <v>5.74E-2</v>
      </c>
      <c r="Q173">
        <v>16</v>
      </c>
      <c r="T173" s="290">
        <v>41831</v>
      </c>
      <c r="X173">
        <v>17</v>
      </c>
      <c r="AC173">
        <v>25</v>
      </c>
      <c r="AH173">
        <v>42</v>
      </c>
    </row>
    <row r="174" spans="1:34" x14ac:dyDescent="0.45">
      <c r="A174" s="290">
        <v>41832</v>
      </c>
      <c r="B174">
        <v>1550</v>
      </c>
      <c r="C174" t="s">
        <v>14</v>
      </c>
      <c r="D174" t="s">
        <v>14</v>
      </c>
      <c r="F174">
        <v>0</v>
      </c>
      <c r="G174">
        <v>5.8900000000000001E-2</v>
      </c>
      <c r="H174">
        <v>0</v>
      </c>
      <c r="I174" t="s">
        <v>443</v>
      </c>
      <c r="J174">
        <v>12</v>
      </c>
      <c r="L174">
        <v>27</v>
      </c>
      <c r="M174">
        <v>5.8900000000000001E-2</v>
      </c>
      <c r="N174">
        <v>458.40407470288625</v>
      </c>
      <c r="O174">
        <v>12</v>
      </c>
      <c r="P174">
        <v>5.8900000000000001E-2</v>
      </c>
      <c r="Q174">
        <v>27</v>
      </c>
      <c r="T174" s="290">
        <v>41832</v>
      </c>
      <c r="X174">
        <v>0</v>
      </c>
      <c r="AC174">
        <v>58</v>
      </c>
      <c r="AH174">
        <v>58</v>
      </c>
    </row>
    <row r="175" spans="1:34" x14ac:dyDescent="0.45">
      <c r="A175" s="290">
        <v>41833</v>
      </c>
      <c r="B175">
        <v>1770</v>
      </c>
      <c r="C175" t="s">
        <v>14</v>
      </c>
      <c r="D175" t="s">
        <v>14</v>
      </c>
      <c r="F175">
        <v>0</v>
      </c>
      <c r="G175">
        <v>5.8299999999999998E-2</v>
      </c>
      <c r="H175">
        <v>0</v>
      </c>
      <c r="I175" t="s">
        <v>444</v>
      </c>
      <c r="J175">
        <v>15</v>
      </c>
      <c r="L175">
        <v>13</v>
      </c>
      <c r="M175">
        <v>5.8299999999999998E-2</v>
      </c>
      <c r="N175">
        <v>222.98456260720414</v>
      </c>
      <c r="O175">
        <v>15</v>
      </c>
      <c r="P175">
        <v>5.8299999999999998E-2</v>
      </c>
      <c r="Q175">
        <v>13</v>
      </c>
      <c r="T175" s="290">
        <v>41833</v>
      </c>
      <c r="X175">
        <v>0</v>
      </c>
      <c r="AC175">
        <v>32</v>
      </c>
      <c r="AH175">
        <v>32</v>
      </c>
    </row>
    <row r="176" spans="1:34" x14ac:dyDescent="0.45">
      <c r="A176" s="290">
        <v>41834</v>
      </c>
      <c r="B176">
        <v>1760</v>
      </c>
      <c r="C176" t="s">
        <v>445</v>
      </c>
      <c r="D176">
        <v>14</v>
      </c>
      <c r="F176">
        <v>7</v>
      </c>
      <c r="G176">
        <v>5.8500000000000003E-2</v>
      </c>
      <c r="H176">
        <v>119.65811965811965</v>
      </c>
      <c r="I176" t="s">
        <v>446</v>
      </c>
      <c r="J176">
        <v>14</v>
      </c>
      <c r="L176">
        <v>9</v>
      </c>
      <c r="M176">
        <v>5.8500000000000003E-2</v>
      </c>
      <c r="N176">
        <v>153.84615384615384</v>
      </c>
      <c r="O176">
        <v>14</v>
      </c>
      <c r="P176">
        <v>5.8500000000000003E-2</v>
      </c>
      <c r="Q176">
        <v>16</v>
      </c>
      <c r="T176" s="290">
        <v>41834</v>
      </c>
      <c r="X176">
        <v>37</v>
      </c>
      <c r="AC176">
        <v>48</v>
      </c>
      <c r="AH176">
        <v>85</v>
      </c>
    </row>
    <row r="177" spans="1:34" x14ac:dyDescent="0.45">
      <c r="A177" s="290">
        <v>41835</v>
      </c>
      <c r="B177">
        <v>1840</v>
      </c>
      <c r="C177" t="s">
        <v>170</v>
      </c>
      <c r="D177">
        <v>14</v>
      </c>
      <c r="F177">
        <v>9</v>
      </c>
      <c r="G177">
        <v>5.8299999999999998E-2</v>
      </c>
      <c r="H177">
        <v>154.37392795883363</v>
      </c>
      <c r="I177" t="s">
        <v>137</v>
      </c>
      <c r="J177">
        <v>16</v>
      </c>
      <c r="L177">
        <v>5</v>
      </c>
      <c r="M177">
        <v>5.8299999999999998E-2</v>
      </c>
      <c r="N177">
        <v>85.763293310463126</v>
      </c>
      <c r="O177">
        <v>15</v>
      </c>
      <c r="P177">
        <v>5.8299999999999998E-2</v>
      </c>
      <c r="Q177">
        <v>14</v>
      </c>
      <c r="T177" s="290">
        <v>41835</v>
      </c>
      <c r="X177">
        <v>24</v>
      </c>
      <c r="AC177">
        <v>21</v>
      </c>
      <c r="AH177">
        <v>45</v>
      </c>
    </row>
    <row r="178" spans="1:34" x14ac:dyDescent="0.45">
      <c r="A178" s="290">
        <v>41836</v>
      </c>
      <c r="B178">
        <v>1800</v>
      </c>
      <c r="C178" t="s">
        <v>187</v>
      </c>
      <c r="D178">
        <v>22</v>
      </c>
      <c r="F178">
        <v>3</v>
      </c>
      <c r="G178">
        <v>5.6800000000000003E-2</v>
      </c>
      <c r="H178">
        <v>52.816901408450704</v>
      </c>
      <c r="I178" t="s">
        <v>149</v>
      </c>
      <c r="J178">
        <v>23</v>
      </c>
      <c r="L178">
        <v>2</v>
      </c>
      <c r="M178">
        <v>5.6800000000000003E-2</v>
      </c>
      <c r="N178">
        <v>35.2112676056338</v>
      </c>
      <c r="O178">
        <v>22.5</v>
      </c>
      <c r="P178">
        <v>5.6800000000000003E-2</v>
      </c>
      <c r="Q178">
        <v>5</v>
      </c>
      <c r="T178" s="290">
        <v>41836</v>
      </c>
      <c r="X178">
        <v>10</v>
      </c>
      <c r="AC178">
        <v>8</v>
      </c>
      <c r="AH178">
        <v>18</v>
      </c>
    </row>
    <row r="179" spans="1:34" x14ac:dyDescent="0.45">
      <c r="A179" s="290">
        <v>41837</v>
      </c>
      <c r="B179">
        <v>1660</v>
      </c>
      <c r="C179" t="s">
        <v>14</v>
      </c>
      <c r="D179" t="s">
        <v>14</v>
      </c>
      <c r="F179">
        <v>0</v>
      </c>
      <c r="G179">
        <v>5.67E-2</v>
      </c>
      <c r="H179">
        <v>0</v>
      </c>
      <c r="I179" t="s">
        <v>447</v>
      </c>
      <c r="J179">
        <v>23</v>
      </c>
      <c r="L179">
        <v>5</v>
      </c>
      <c r="M179">
        <v>5.67E-2</v>
      </c>
      <c r="N179">
        <v>88.183421516754848</v>
      </c>
      <c r="O179">
        <v>23</v>
      </c>
      <c r="P179">
        <v>5.67E-2</v>
      </c>
      <c r="Q179">
        <v>5</v>
      </c>
      <c r="T179" s="290">
        <v>41837</v>
      </c>
      <c r="X179">
        <v>0</v>
      </c>
      <c r="AC179">
        <v>16</v>
      </c>
      <c r="AH179">
        <v>16</v>
      </c>
    </row>
    <row r="180" spans="1:34" x14ac:dyDescent="0.45">
      <c r="A180" s="290">
        <v>41838</v>
      </c>
      <c r="B180">
        <v>1490</v>
      </c>
      <c r="C180" t="s">
        <v>14</v>
      </c>
      <c r="D180" t="s">
        <v>14</v>
      </c>
      <c r="F180">
        <v>0</v>
      </c>
      <c r="G180">
        <v>5.67E-2</v>
      </c>
      <c r="H180">
        <v>0</v>
      </c>
      <c r="I180" t="s">
        <v>448</v>
      </c>
      <c r="J180">
        <v>23</v>
      </c>
      <c r="L180">
        <v>3</v>
      </c>
      <c r="M180">
        <v>5.67E-2</v>
      </c>
      <c r="N180">
        <v>52.910052910052912</v>
      </c>
      <c r="O180">
        <v>23</v>
      </c>
      <c r="P180">
        <v>5.67E-2</v>
      </c>
      <c r="Q180">
        <v>3</v>
      </c>
      <c r="T180" s="290">
        <v>41838</v>
      </c>
      <c r="X180">
        <v>0</v>
      </c>
      <c r="AC180">
        <v>4</v>
      </c>
      <c r="AH180">
        <v>4</v>
      </c>
    </row>
    <row r="181" spans="1:34" x14ac:dyDescent="0.45">
      <c r="A181" s="290">
        <v>41839</v>
      </c>
      <c r="B181">
        <v>1540</v>
      </c>
      <c r="C181" t="s">
        <v>14</v>
      </c>
      <c r="D181" t="s">
        <v>14</v>
      </c>
      <c r="F181">
        <v>0</v>
      </c>
      <c r="G181">
        <v>5.8099999999999999E-2</v>
      </c>
      <c r="H181">
        <v>0</v>
      </c>
      <c r="I181" t="s">
        <v>441</v>
      </c>
      <c r="J181">
        <v>16</v>
      </c>
      <c r="L181">
        <v>3</v>
      </c>
      <c r="M181">
        <v>5.8099999999999999E-2</v>
      </c>
      <c r="N181">
        <v>51.635111876075733</v>
      </c>
      <c r="O181">
        <v>16</v>
      </c>
      <c r="P181">
        <v>5.8099999999999999E-2</v>
      </c>
      <c r="Q181">
        <v>3</v>
      </c>
      <c r="T181" s="290">
        <v>41839</v>
      </c>
      <c r="X181">
        <v>0</v>
      </c>
      <c r="AC181">
        <v>14</v>
      </c>
      <c r="AH181">
        <v>14</v>
      </c>
    </row>
    <row r="182" spans="1:34" x14ac:dyDescent="0.45">
      <c r="A182" s="290">
        <v>41840</v>
      </c>
      <c r="B182">
        <v>1750</v>
      </c>
      <c r="C182" t="s">
        <v>187</v>
      </c>
      <c r="D182">
        <v>10</v>
      </c>
      <c r="F182">
        <v>5</v>
      </c>
      <c r="G182">
        <v>5.8900000000000001E-2</v>
      </c>
      <c r="H182">
        <v>84.88964346349745</v>
      </c>
      <c r="I182" t="s">
        <v>229</v>
      </c>
      <c r="J182">
        <v>14</v>
      </c>
      <c r="L182">
        <v>2</v>
      </c>
      <c r="M182">
        <v>5.8900000000000001E-2</v>
      </c>
      <c r="N182">
        <v>33.955857385398978</v>
      </c>
      <c r="O182">
        <v>12</v>
      </c>
      <c r="P182">
        <v>5.8900000000000001E-2</v>
      </c>
      <c r="Q182">
        <v>7</v>
      </c>
      <c r="T182" s="290">
        <v>41840</v>
      </c>
      <c r="X182">
        <v>10</v>
      </c>
      <c r="AC182">
        <v>6</v>
      </c>
      <c r="AH182">
        <v>16</v>
      </c>
    </row>
    <row r="183" spans="1:34" x14ac:dyDescent="0.45">
      <c r="A183" s="290">
        <v>41841</v>
      </c>
      <c r="B183">
        <v>1410</v>
      </c>
      <c r="C183" t="s">
        <v>14</v>
      </c>
      <c r="D183" t="s">
        <v>14</v>
      </c>
      <c r="F183">
        <v>0</v>
      </c>
      <c r="G183">
        <v>5.6099999999999997E-2</v>
      </c>
      <c r="H183">
        <v>0</v>
      </c>
      <c r="I183" t="s">
        <v>449</v>
      </c>
      <c r="J183">
        <v>26</v>
      </c>
      <c r="L183">
        <v>0</v>
      </c>
      <c r="M183">
        <v>5.6099999999999997E-2</v>
      </c>
      <c r="N183">
        <v>0</v>
      </c>
      <c r="O183">
        <v>26</v>
      </c>
      <c r="P183">
        <v>5.6099999999999997E-2</v>
      </c>
      <c r="Q183">
        <v>0</v>
      </c>
      <c r="T183" s="290">
        <v>41841</v>
      </c>
      <c r="X183">
        <v>0</v>
      </c>
      <c r="AC183">
        <v>0</v>
      </c>
      <c r="AH183">
        <v>0</v>
      </c>
    </row>
    <row r="184" spans="1:34" x14ac:dyDescent="0.45">
      <c r="A184" s="290">
        <v>41842</v>
      </c>
      <c r="B184">
        <v>1250</v>
      </c>
      <c r="C184" t="s">
        <v>14</v>
      </c>
      <c r="D184" t="s">
        <v>14</v>
      </c>
      <c r="F184">
        <v>0</v>
      </c>
      <c r="G184">
        <v>5.57E-2</v>
      </c>
      <c r="H184">
        <v>0</v>
      </c>
      <c r="I184" t="s">
        <v>450</v>
      </c>
      <c r="J184">
        <v>28</v>
      </c>
      <c r="L184">
        <v>1</v>
      </c>
      <c r="M184">
        <v>5.57E-2</v>
      </c>
      <c r="N184">
        <v>17.953321364452425</v>
      </c>
      <c r="O184">
        <v>28</v>
      </c>
      <c r="P184">
        <v>5.57E-2</v>
      </c>
      <c r="Q184">
        <v>1</v>
      </c>
      <c r="T184" s="290">
        <v>41842</v>
      </c>
      <c r="X184">
        <v>0</v>
      </c>
      <c r="AC184">
        <v>0</v>
      </c>
      <c r="AH184">
        <v>0</v>
      </c>
    </row>
    <row r="185" spans="1:34" x14ac:dyDescent="0.45">
      <c r="A185" s="290">
        <v>41843</v>
      </c>
      <c r="B185">
        <v>1980</v>
      </c>
      <c r="C185" t="s">
        <v>451</v>
      </c>
      <c r="D185">
        <v>10</v>
      </c>
      <c r="F185">
        <v>3</v>
      </c>
      <c r="G185">
        <v>5.8799999999999998E-2</v>
      </c>
      <c r="H185">
        <v>51.020408163265309</v>
      </c>
      <c r="I185" t="s">
        <v>452</v>
      </c>
      <c r="J185">
        <v>15</v>
      </c>
      <c r="L185">
        <v>0</v>
      </c>
      <c r="M185">
        <v>5.8799999999999998E-2</v>
      </c>
      <c r="N185">
        <v>0</v>
      </c>
      <c r="O185">
        <v>12.5</v>
      </c>
      <c r="P185">
        <v>5.8799999999999998E-2</v>
      </c>
      <c r="Q185">
        <v>3</v>
      </c>
      <c r="T185" s="290">
        <v>41843</v>
      </c>
      <c r="X185">
        <v>0</v>
      </c>
      <c r="AC185">
        <v>0</v>
      </c>
      <c r="AH185">
        <v>0</v>
      </c>
    </row>
    <row r="186" spans="1:34" x14ac:dyDescent="0.45">
      <c r="A186" s="290">
        <v>41844</v>
      </c>
      <c r="B186">
        <v>2100</v>
      </c>
      <c r="C186" t="s">
        <v>167</v>
      </c>
      <c r="D186">
        <v>22</v>
      </c>
      <c r="F186">
        <v>3</v>
      </c>
      <c r="G186">
        <v>5.6800000000000003E-2</v>
      </c>
      <c r="H186">
        <v>52.816901408450704</v>
      </c>
      <c r="I186" t="s">
        <v>453</v>
      </c>
      <c r="J186">
        <v>23</v>
      </c>
      <c r="L186">
        <v>2</v>
      </c>
      <c r="M186">
        <v>5.6800000000000003E-2</v>
      </c>
      <c r="N186">
        <v>35.2112676056338</v>
      </c>
      <c r="O186">
        <v>22.5</v>
      </c>
      <c r="P186">
        <v>5.6800000000000003E-2</v>
      </c>
      <c r="Q186">
        <v>5</v>
      </c>
      <c r="T186" s="290">
        <v>41844</v>
      </c>
      <c r="X186">
        <v>4</v>
      </c>
      <c r="AC186">
        <v>0</v>
      </c>
      <c r="AH186">
        <v>4</v>
      </c>
    </row>
    <row r="187" spans="1:34" x14ac:dyDescent="0.45">
      <c r="A187" s="290">
        <v>41845</v>
      </c>
      <c r="B187">
        <v>1430</v>
      </c>
      <c r="C187" t="s">
        <v>14</v>
      </c>
      <c r="D187" t="s">
        <v>14</v>
      </c>
      <c r="F187">
        <v>0</v>
      </c>
      <c r="G187">
        <v>5.3900000000000003E-2</v>
      </c>
      <c r="H187">
        <v>0</v>
      </c>
      <c r="I187" t="s">
        <v>454</v>
      </c>
      <c r="J187">
        <v>37</v>
      </c>
      <c r="L187">
        <v>2</v>
      </c>
      <c r="M187">
        <v>5.3900000000000003E-2</v>
      </c>
      <c r="N187">
        <v>37.105751391465674</v>
      </c>
      <c r="O187">
        <v>37</v>
      </c>
      <c r="P187">
        <v>5.3900000000000003E-2</v>
      </c>
      <c r="Q187">
        <v>2</v>
      </c>
      <c r="T187" s="290">
        <v>41845</v>
      </c>
      <c r="X187">
        <v>0</v>
      </c>
      <c r="AC187">
        <v>2</v>
      </c>
      <c r="AH187">
        <v>2</v>
      </c>
    </row>
    <row r="188" spans="1:34" x14ac:dyDescent="0.45">
      <c r="A188" s="290">
        <v>41846</v>
      </c>
      <c r="B188">
        <v>1220</v>
      </c>
      <c r="C188" t="s">
        <v>14</v>
      </c>
      <c r="D188" t="s">
        <v>14</v>
      </c>
      <c r="F188">
        <v>0</v>
      </c>
      <c r="G188">
        <v>5.4100000000000002E-2</v>
      </c>
      <c r="H188">
        <v>0</v>
      </c>
      <c r="I188" t="s">
        <v>344</v>
      </c>
      <c r="J188">
        <v>36</v>
      </c>
      <c r="L188">
        <v>0</v>
      </c>
      <c r="M188">
        <v>5.4100000000000002E-2</v>
      </c>
      <c r="N188">
        <v>0</v>
      </c>
      <c r="O188">
        <v>36</v>
      </c>
      <c r="P188">
        <v>5.4100000000000002E-2</v>
      </c>
      <c r="Q188">
        <v>0</v>
      </c>
      <c r="T188" s="290">
        <v>41846</v>
      </c>
      <c r="X188">
        <v>0</v>
      </c>
      <c r="AC188">
        <v>2</v>
      </c>
      <c r="AH188">
        <v>2</v>
      </c>
    </row>
    <row r="189" spans="1:34" x14ac:dyDescent="0.45">
      <c r="A189" s="290">
        <v>41847</v>
      </c>
      <c r="B189">
        <v>1160</v>
      </c>
      <c r="C189" t="s">
        <v>116</v>
      </c>
      <c r="D189" t="s">
        <v>14</v>
      </c>
      <c r="F189">
        <v>0</v>
      </c>
      <c r="G189">
        <v>5.6500000000000002E-2</v>
      </c>
      <c r="H189">
        <v>0</v>
      </c>
      <c r="I189" t="s">
        <v>14</v>
      </c>
      <c r="J189">
        <v>24</v>
      </c>
      <c r="L189">
        <v>1</v>
      </c>
      <c r="M189">
        <v>5.6500000000000002E-2</v>
      </c>
      <c r="N189">
        <v>17.699115044247787</v>
      </c>
      <c r="O189">
        <v>24</v>
      </c>
      <c r="P189">
        <v>5.6500000000000002E-2</v>
      </c>
      <c r="Q189">
        <v>1</v>
      </c>
      <c r="T189" s="290">
        <v>41847</v>
      </c>
      <c r="X189">
        <v>0</v>
      </c>
      <c r="AC189">
        <v>1</v>
      </c>
      <c r="AH189">
        <v>1</v>
      </c>
    </row>
    <row r="190" spans="1:34" x14ac:dyDescent="0.45">
      <c r="A190" s="290">
        <v>41848</v>
      </c>
      <c r="B190">
        <v>1190</v>
      </c>
      <c r="C190" t="s">
        <v>455</v>
      </c>
      <c r="D190">
        <v>26</v>
      </c>
      <c r="F190">
        <v>2</v>
      </c>
      <c r="G190">
        <v>5.6500000000000002E-2</v>
      </c>
      <c r="H190">
        <v>35.398230088495573</v>
      </c>
      <c r="I190" t="s">
        <v>231</v>
      </c>
      <c r="J190">
        <v>22</v>
      </c>
      <c r="L190">
        <v>1</v>
      </c>
      <c r="M190">
        <v>5.6500000000000002E-2</v>
      </c>
      <c r="N190">
        <v>17.699115044247787</v>
      </c>
      <c r="O190">
        <v>24</v>
      </c>
      <c r="P190">
        <v>5.6500000000000002E-2</v>
      </c>
      <c r="Q190">
        <v>3</v>
      </c>
      <c r="T190" s="290">
        <v>41848</v>
      </c>
      <c r="X190">
        <v>0</v>
      </c>
      <c r="AC190">
        <v>0</v>
      </c>
      <c r="AH190">
        <v>0</v>
      </c>
    </row>
    <row r="191" spans="1:34" x14ac:dyDescent="0.45">
      <c r="A191" s="290">
        <v>41849</v>
      </c>
      <c r="B191">
        <v>1340</v>
      </c>
      <c r="C191" t="s">
        <v>187</v>
      </c>
      <c r="D191">
        <v>19</v>
      </c>
      <c r="F191">
        <v>6</v>
      </c>
      <c r="G191">
        <v>5.7599999999999998E-2</v>
      </c>
      <c r="H191">
        <v>104.16666666666667</v>
      </c>
      <c r="I191" t="s">
        <v>218</v>
      </c>
      <c r="J191">
        <v>18</v>
      </c>
      <c r="L191">
        <v>2</v>
      </c>
      <c r="M191">
        <v>5.7599999999999998E-2</v>
      </c>
      <c r="N191">
        <v>34.722222222222221</v>
      </c>
      <c r="O191">
        <v>18.5</v>
      </c>
      <c r="P191">
        <v>5.7599999999999998E-2</v>
      </c>
      <c r="Q191">
        <v>8</v>
      </c>
      <c r="T191" s="290">
        <v>41849</v>
      </c>
      <c r="X191">
        <v>2</v>
      </c>
      <c r="AC191">
        <v>0</v>
      </c>
      <c r="AH191">
        <v>2</v>
      </c>
    </row>
    <row r="192" spans="1:34" x14ac:dyDescent="0.45">
      <c r="A192" s="290">
        <v>41850</v>
      </c>
      <c r="B192">
        <v>1350</v>
      </c>
      <c r="C192" t="s">
        <v>348</v>
      </c>
      <c r="D192">
        <v>14</v>
      </c>
      <c r="F192">
        <v>1</v>
      </c>
      <c r="G192">
        <v>5.79E-2</v>
      </c>
      <c r="H192">
        <v>17.271157167530223</v>
      </c>
      <c r="I192" t="s">
        <v>456</v>
      </c>
      <c r="J192">
        <v>20</v>
      </c>
      <c r="L192">
        <v>1</v>
      </c>
      <c r="M192">
        <v>5.79E-2</v>
      </c>
      <c r="N192">
        <v>17.271157167530223</v>
      </c>
      <c r="O192">
        <v>17</v>
      </c>
      <c r="P192">
        <v>5.79E-2</v>
      </c>
      <c r="Q192">
        <v>2</v>
      </c>
      <c r="T192" s="290">
        <v>41850</v>
      </c>
      <c r="X192">
        <v>3</v>
      </c>
      <c r="AC192">
        <v>2</v>
      </c>
      <c r="AH192">
        <v>5</v>
      </c>
    </row>
    <row r="193" spans="1:34" x14ac:dyDescent="0.45">
      <c r="A193" s="290">
        <v>41851</v>
      </c>
      <c r="B193">
        <v>1270</v>
      </c>
      <c r="C193" t="s">
        <v>156</v>
      </c>
      <c r="D193">
        <v>19</v>
      </c>
      <c r="F193">
        <v>1</v>
      </c>
      <c r="G193">
        <v>5.7099999999999998E-2</v>
      </c>
      <c r="H193">
        <v>17.513134851138354</v>
      </c>
      <c r="I193" t="s">
        <v>149</v>
      </c>
      <c r="J193">
        <v>23</v>
      </c>
      <c r="L193">
        <v>0</v>
      </c>
      <c r="M193">
        <v>5.7099999999999998E-2</v>
      </c>
      <c r="N193">
        <v>0</v>
      </c>
      <c r="O193">
        <v>21</v>
      </c>
      <c r="P193">
        <v>5.7099999999999998E-2</v>
      </c>
      <c r="Q193">
        <v>1</v>
      </c>
      <c r="T193" s="290">
        <v>41851</v>
      </c>
      <c r="X193">
        <v>3</v>
      </c>
      <c r="AC193">
        <v>2</v>
      </c>
      <c r="AH193">
        <v>5</v>
      </c>
    </row>
    <row r="194" spans="1:34" x14ac:dyDescent="0.45">
      <c r="A194" s="290">
        <v>41852</v>
      </c>
      <c r="B194">
        <v>1340</v>
      </c>
      <c r="C194" t="s">
        <v>193</v>
      </c>
      <c r="D194">
        <v>20</v>
      </c>
      <c r="F194">
        <v>0</v>
      </c>
      <c r="G194">
        <v>5.7700000000000001E-2</v>
      </c>
      <c r="H194">
        <v>0</v>
      </c>
      <c r="I194" t="s">
        <v>457</v>
      </c>
      <c r="J194">
        <v>16</v>
      </c>
      <c r="L194">
        <v>1</v>
      </c>
      <c r="M194">
        <v>5.7700000000000001E-2</v>
      </c>
      <c r="N194">
        <v>17.331022530329289</v>
      </c>
      <c r="O194">
        <v>18</v>
      </c>
      <c r="P194">
        <v>5.7700000000000001E-2</v>
      </c>
      <c r="Q194">
        <v>1</v>
      </c>
      <c r="T194" s="290">
        <v>41852</v>
      </c>
      <c r="X194">
        <v>0</v>
      </c>
      <c r="AC194">
        <v>0</v>
      </c>
      <c r="AH194">
        <v>0</v>
      </c>
    </row>
    <row r="195" spans="1:34" x14ac:dyDescent="0.45">
      <c r="A195" s="290">
        <v>41853</v>
      </c>
      <c r="B195">
        <v>1460</v>
      </c>
      <c r="C195" t="s">
        <v>167</v>
      </c>
      <c r="D195">
        <v>16</v>
      </c>
      <c r="F195">
        <v>1</v>
      </c>
      <c r="G195">
        <v>5.8200000000000002E-2</v>
      </c>
      <c r="H195">
        <v>17.182130584192439</v>
      </c>
      <c r="I195" t="s">
        <v>218</v>
      </c>
      <c r="J195">
        <v>15</v>
      </c>
      <c r="L195">
        <v>0</v>
      </c>
      <c r="M195">
        <v>5.8200000000000002E-2</v>
      </c>
      <c r="N195">
        <v>0</v>
      </c>
      <c r="O195">
        <v>15.5</v>
      </c>
      <c r="P195">
        <v>5.8200000000000002E-2</v>
      </c>
      <c r="Q195">
        <v>1</v>
      </c>
      <c r="T195" s="290">
        <v>41853</v>
      </c>
      <c r="X195">
        <v>0</v>
      </c>
      <c r="AC195">
        <v>0</v>
      </c>
      <c r="AH195">
        <v>0</v>
      </c>
    </row>
    <row r="196" spans="1:34" x14ac:dyDescent="0.45">
      <c r="A196" s="290">
        <v>41854</v>
      </c>
      <c r="B196">
        <v>1490</v>
      </c>
      <c r="C196" t="s">
        <v>14</v>
      </c>
      <c r="D196" t="s">
        <v>14</v>
      </c>
      <c r="F196">
        <v>0</v>
      </c>
      <c r="G196">
        <v>5.8299999999999998E-2</v>
      </c>
      <c r="H196">
        <v>0</v>
      </c>
      <c r="I196" t="s">
        <v>439</v>
      </c>
      <c r="J196">
        <v>15</v>
      </c>
      <c r="L196">
        <v>3</v>
      </c>
      <c r="M196">
        <v>5.8299999999999998E-2</v>
      </c>
      <c r="N196">
        <v>51.457975986277873</v>
      </c>
      <c r="O196">
        <v>15</v>
      </c>
      <c r="P196">
        <v>5.8299999999999998E-2</v>
      </c>
      <c r="Q196">
        <v>3</v>
      </c>
      <c r="T196" s="290">
        <v>41854</v>
      </c>
      <c r="X196">
        <v>0</v>
      </c>
      <c r="AC196">
        <v>0</v>
      </c>
      <c r="AH196">
        <v>0</v>
      </c>
    </row>
    <row r="197" spans="1:34" x14ac:dyDescent="0.45">
      <c r="A197" s="290">
        <v>41855</v>
      </c>
      <c r="B197">
        <v>1500</v>
      </c>
      <c r="C197" t="s">
        <v>156</v>
      </c>
      <c r="D197">
        <v>19</v>
      </c>
      <c r="F197">
        <v>0</v>
      </c>
      <c r="G197">
        <v>5.7700000000000001E-2</v>
      </c>
      <c r="H197">
        <v>0</v>
      </c>
      <c r="I197" t="s">
        <v>149</v>
      </c>
      <c r="J197">
        <v>17</v>
      </c>
      <c r="L197">
        <v>0</v>
      </c>
      <c r="M197">
        <v>5.7700000000000001E-2</v>
      </c>
      <c r="N197">
        <v>0</v>
      </c>
      <c r="O197">
        <v>18</v>
      </c>
      <c r="P197">
        <v>5.7700000000000001E-2</v>
      </c>
      <c r="Q197">
        <v>0</v>
      </c>
      <c r="T197" s="290">
        <v>41855</v>
      </c>
      <c r="X197">
        <v>0</v>
      </c>
      <c r="AC197">
        <v>0</v>
      </c>
      <c r="AH197">
        <v>0</v>
      </c>
    </row>
    <row r="198" spans="1:34" x14ac:dyDescent="0.45">
      <c r="A198" s="290">
        <v>41856</v>
      </c>
      <c r="B198" t="s">
        <v>458</v>
      </c>
      <c r="C198" t="s">
        <v>459</v>
      </c>
      <c r="D198">
        <v>12</v>
      </c>
      <c r="F198">
        <v>0</v>
      </c>
      <c r="G198">
        <v>5.8900000000000001E-2</v>
      </c>
      <c r="H198">
        <v>0</v>
      </c>
      <c r="M198">
        <v>5.8900000000000001E-2</v>
      </c>
      <c r="O198">
        <v>12</v>
      </c>
      <c r="P198">
        <v>5.8900000000000001E-2</v>
      </c>
      <c r="Q198">
        <v>0</v>
      </c>
      <c r="T198" s="290">
        <v>41856</v>
      </c>
      <c r="X198">
        <v>0</v>
      </c>
      <c r="AH19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4:AI185"/>
  <sheetViews>
    <sheetView workbookViewId="0">
      <selection activeCell="R23" sqref="R23"/>
    </sheetView>
  </sheetViews>
  <sheetFormatPr defaultRowHeight="14.25" x14ac:dyDescent="0.45"/>
  <cols>
    <col min="1" max="1" width="9.73046875" style="290" bestFit="1" customWidth="1"/>
    <col min="21" max="21" width="9.73046875" style="290" bestFit="1" customWidth="1"/>
  </cols>
  <sheetData>
    <row r="4" spans="1:35" x14ac:dyDescent="0.45">
      <c r="A4" s="290" t="s">
        <v>36</v>
      </c>
      <c r="U4" s="290" t="s">
        <v>554</v>
      </c>
    </row>
    <row r="5" spans="1:35" x14ac:dyDescent="0.45">
      <c r="A5" s="290" t="s">
        <v>1</v>
      </c>
      <c r="B5" t="s">
        <v>2</v>
      </c>
      <c r="C5" t="s">
        <v>53</v>
      </c>
      <c r="D5" t="s">
        <v>37</v>
      </c>
      <c r="E5" t="s">
        <v>24</v>
      </c>
      <c r="F5" t="s">
        <v>42</v>
      </c>
      <c r="G5" t="s">
        <v>54</v>
      </c>
      <c r="H5" t="s">
        <v>55</v>
      </c>
      <c r="I5" t="s">
        <v>38</v>
      </c>
      <c r="J5" t="s">
        <v>26</v>
      </c>
      <c r="K5" t="s">
        <v>42</v>
      </c>
      <c r="L5" t="s">
        <v>27</v>
      </c>
      <c r="M5" t="s">
        <v>44</v>
      </c>
      <c r="N5" t="s">
        <v>39</v>
      </c>
      <c r="O5" t="s">
        <v>461</v>
      </c>
      <c r="P5" t="s">
        <v>462</v>
      </c>
      <c r="U5" s="290" t="s">
        <v>1</v>
      </c>
      <c r="V5" t="s">
        <v>2</v>
      </c>
      <c r="W5" t="s">
        <v>33</v>
      </c>
      <c r="X5" t="s">
        <v>37</v>
      </c>
      <c r="Y5" t="s">
        <v>24</v>
      </c>
      <c r="Z5" t="s">
        <v>42</v>
      </c>
      <c r="AA5" t="s">
        <v>25</v>
      </c>
      <c r="AB5" t="s">
        <v>34</v>
      </c>
      <c r="AC5" t="s">
        <v>38</v>
      </c>
      <c r="AD5" t="s">
        <v>26</v>
      </c>
      <c r="AE5" t="s">
        <v>19</v>
      </c>
      <c r="AF5" t="s">
        <v>42</v>
      </c>
      <c r="AG5" t="s">
        <v>27</v>
      </c>
      <c r="AH5" t="s">
        <v>21</v>
      </c>
      <c r="AI5" t="s">
        <v>28</v>
      </c>
    </row>
    <row r="6" spans="1:35" x14ac:dyDescent="0.45">
      <c r="A6" s="290">
        <v>42034</v>
      </c>
      <c r="B6">
        <v>1490</v>
      </c>
      <c r="C6" t="s">
        <v>463</v>
      </c>
      <c r="D6">
        <v>190</v>
      </c>
      <c r="E6">
        <v>2</v>
      </c>
      <c r="H6" t="s">
        <v>464</v>
      </c>
      <c r="I6">
        <v>212</v>
      </c>
      <c r="J6">
        <v>11</v>
      </c>
      <c r="M6">
        <v>201</v>
      </c>
      <c r="N6">
        <v>13</v>
      </c>
      <c r="O6">
        <v>4.1241293532338311E-2</v>
      </c>
      <c r="P6">
        <v>315.21804692683514</v>
      </c>
      <c r="U6" s="290">
        <v>42034</v>
      </c>
      <c r="W6" t="s">
        <v>463</v>
      </c>
      <c r="Y6">
        <v>0</v>
      </c>
      <c r="AB6" t="s">
        <v>464</v>
      </c>
      <c r="AD6">
        <v>0</v>
      </c>
      <c r="AI6">
        <v>0</v>
      </c>
    </row>
    <row r="7" spans="1:35" x14ac:dyDescent="0.45">
      <c r="A7" s="290">
        <v>42035</v>
      </c>
      <c r="B7">
        <v>1370</v>
      </c>
      <c r="C7" t="s">
        <v>465</v>
      </c>
      <c r="D7">
        <v>198</v>
      </c>
      <c r="E7">
        <v>2</v>
      </c>
      <c r="H7" t="s">
        <v>466</v>
      </c>
      <c r="I7">
        <v>194</v>
      </c>
      <c r="J7">
        <v>1</v>
      </c>
      <c r="M7">
        <v>196</v>
      </c>
      <c r="N7">
        <v>3</v>
      </c>
      <c r="O7">
        <v>4.1295918367346938E-2</v>
      </c>
      <c r="P7">
        <v>72.646404744255008</v>
      </c>
      <c r="U7" s="290">
        <v>42035</v>
      </c>
      <c r="W7" t="s">
        <v>465</v>
      </c>
      <c r="Y7">
        <v>0</v>
      </c>
      <c r="AB7" t="s">
        <v>466</v>
      </c>
      <c r="AD7">
        <v>0</v>
      </c>
      <c r="AI7">
        <v>0</v>
      </c>
    </row>
    <row r="8" spans="1:35" x14ac:dyDescent="0.45">
      <c r="A8" s="290">
        <v>42036</v>
      </c>
      <c r="B8">
        <v>1330</v>
      </c>
      <c r="C8" t="s">
        <v>467</v>
      </c>
      <c r="E8">
        <v>1</v>
      </c>
      <c r="H8" t="s">
        <v>468</v>
      </c>
      <c r="I8">
        <v>222</v>
      </c>
      <c r="J8">
        <v>32</v>
      </c>
      <c r="M8">
        <v>222</v>
      </c>
      <c r="N8">
        <v>33</v>
      </c>
      <c r="O8">
        <v>4.1038738738738742E-2</v>
      </c>
      <c r="P8">
        <v>804.11827980594023</v>
      </c>
      <c r="U8" s="290">
        <v>42036</v>
      </c>
      <c r="W8" t="s">
        <v>467</v>
      </c>
      <c r="Y8">
        <v>0</v>
      </c>
      <c r="AB8" t="s">
        <v>468</v>
      </c>
      <c r="AD8">
        <v>0</v>
      </c>
      <c r="AI8">
        <v>0</v>
      </c>
    </row>
    <row r="9" spans="1:35" x14ac:dyDescent="0.45">
      <c r="A9" s="290">
        <v>42037</v>
      </c>
      <c r="B9">
        <v>1430</v>
      </c>
      <c r="C9" t="s">
        <v>469</v>
      </c>
      <c r="D9">
        <v>220</v>
      </c>
      <c r="E9">
        <v>0</v>
      </c>
      <c r="H9" t="s">
        <v>470</v>
      </c>
      <c r="I9">
        <v>207</v>
      </c>
      <c r="J9">
        <v>5</v>
      </c>
      <c r="M9">
        <v>213.5</v>
      </c>
      <c r="N9">
        <v>5</v>
      </c>
      <c r="O9">
        <v>4.1115925058548011E-2</v>
      </c>
      <c r="P9">
        <v>121.60738188135448</v>
      </c>
      <c r="U9" s="290">
        <v>42037</v>
      </c>
      <c r="W9" t="s">
        <v>469</v>
      </c>
      <c r="Y9">
        <v>0</v>
      </c>
      <c r="AB9" t="s">
        <v>470</v>
      </c>
      <c r="AD9">
        <v>0</v>
      </c>
      <c r="AI9">
        <v>0</v>
      </c>
    </row>
    <row r="10" spans="1:35" x14ac:dyDescent="0.45">
      <c r="A10" s="290">
        <v>42038</v>
      </c>
      <c r="B10">
        <v>1500</v>
      </c>
      <c r="C10" t="s">
        <v>75</v>
      </c>
      <c r="D10">
        <v>217</v>
      </c>
      <c r="E10">
        <v>2</v>
      </c>
      <c r="H10" t="s">
        <v>76</v>
      </c>
      <c r="I10">
        <v>213</v>
      </c>
      <c r="J10">
        <v>3</v>
      </c>
      <c r="M10">
        <v>215</v>
      </c>
      <c r="N10">
        <v>5</v>
      </c>
      <c r="O10">
        <v>4.1101860465116283E-2</v>
      </c>
      <c r="P10">
        <v>121.64899455691474</v>
      </c>
      <c r="U10" s="290">
        <v>42038</v>
      </c>
      <c r="W10" t="s">
        <v>75</v>
      </c>
      <c r="Y10">
        <v>0</v>
      </c>
      <c r="AB10" t="s">
        <v>76</v>
      </c>
      <c r="AD10">
        <v>0</v>
      </c>
      <c r="AI10">
        <v>0</v>
      </c>
    </row>
    <row r="11" spans="1:35" x14ac:dyDescent="0.45">
      <c r="A11" s="290">
        <v>42039</v>
      </c>
      <c r="B11">
        <v>1320</v>
      </c>
      <c r="C11" t="s">
        <v>262</v>
      </c>
      <c r="D11">
        <v>210</v>
      </c>
      <c r="E11">
        <v>1</v>
      </c>
      <c r="H11" t="s">
        <v>56</v>
      </c>
      <c r="I11">
        <v>103</v>
      </c>
      <c r="J11">
        <v>5</v>
      </c>
      <c r="M11">
        <v>156.5</v>
      </c>
      <c r="N11">
        <v>6</v>
      </c>
      <c r="O11">
        <v>4.1850159744408949E-2</v>
      </c>
      <c r="P11">
        <v>143.36862837904894</v>
      </c>
      <c r="U11" s="290">
        <v>42039</v>
      </c>
      <c r="W11" t="s">
        <v>262</v>
      </c>
      <c r="Y11">
        <v>0</v>
      </c>
      <c r="AB11" t="s">
        <v>56</v>
      </c>
      <c r="AD11">
        <v>0</v>
      </c>
      <c r="AI11">
        <v>0</v>
      </c>
    </row>
    <row r="12" spans="1:35" x14ac:dyDescent="0.45">
      <c r="A12" s="290">
        <v>42040</v>
      </c>
      <c r="B12">
        <v>1580</v>
      </c>
      <c r="C12" t="s">
        <v>57</v>
      </c>
      <c r="D12">
        <v>151</v>
      </c>
      <c r="E12">
        <v>2</v>
      </c>
      <c r="H12" t="s">
        <v>471</v>
      </c>
      <c r="I12">
        <v>42</v>
      </c>
      <c r="J12">
        <v>36</v>
      </c>
      <c r="M12">
        <v>96.5</v>
      </c>
      <c r="N12">
        <v>38</v>
      </c>
      <c r="O12">
        <v>4.3560103626943007E-2</v>
      </c>
      <c r="P12">
        <v>872.35788797563964</v>
      </c>
      <c r="U12" s="290">
        <v>42040</v>
      </c>
      <c r="W12" t="s">
        <v>57</v>
      </c>
      <c r="Y12">
        <v>0</v>
      </c>
      <c r="AB12" t="s">
        <v>471</v>
      </c>
      <c r="AD12">
        <v>0</v>
      </c>
      <c r="AI12">
        <v>0</v>
      </c>
    </row>
    <row r="13" spans="1:35" x14ac:dyDescent="0.45">
      <c r="A13" s="290">
        <v>42041</v>
      </c>
      <c r="B13">
        <v>3050</v>
      </c>
      <c r="C13" t="s">
        <v>472</v>
      </c>
      <c r="D13">
        <v>32</v>
      </c>
      <c r="E13">
        <v>51</v>
      </c>
      <c r="H13" t="s">
        <v>40</v>
      </c>
      <c r="I13">
        <v>47</v>
      </c>
      <c r="J13">
        <v>46</v>
      </c>
      <c r="M13">
        <v>39.5</v>
      </c>
      <c r="N13">
        <v>97</v>
      </c>
      <c r="O13">
        <v>4.9996202531645571E-2</v>
      </c>
      <c r="P13">
        <v>1940.1473529635161</v>
      </c>
      <c r="U13" s="290">
        <v>42041</v>
      </c>
      <c r="W13" t="s">
        <v>472</v>
      </c>
      <c r="Y13">
        <v>0</v>
      </c>
      <c r="AB13" t="s">
        <v>40</v>
      </c>
      <c r="AD13">
        <v>0</v>
      </c>
      <c r="AI13">
        <v>0</v>
      </c>
    </row>
    <row r="14" spans="1:35" x14ac:dyDescent="0.45">
      <c r="A14" s="290">
        <v>42042</v>
      </c>
      <c r="B14">
        <v>3600</v>
      </c>
      <c r="C14" t="s">
        <v>369</v>
      </c>
      <c r="D14">
        <v>51</v>
      </c>
      <c r="E14">
        <v>52</v>
      </c>
      <c r="H14" t="s">
        <v>71</v>
      </c>
      <c r="I14" t="s">
        <v>14</v>
      </c>
      <c r="J14">
        <v>56</v>
      </c>
      <c r="M14">
        <v>51</v>
      </c>
      <c r="N14">
        <v>108</v>
      </c>
      <c r="O14">
        <v>4.7539215686274512E-2</v>
      </c>
      <c r="P14">
        <v>2271.8086203340895</v>
      </c>
      <c r="U14" s="290">
        <v>42042</v>
      </c>
      <c r="W14" t="s">
        <v>369</v>
      </c>
      <c r="Y14">
        <v>0</v>
      </c>
      <c r="AB14" t="s">
        <v>71</v>
      </c>
      <c r="AD14">
        <v>0</v>
      </c>
      <c r="AI14">
        <v>0</v>
      </c>
    </row>
    <row r="15" spans="1:35" x14ac:dyDescent="0.45">
      <c r="A15" s="290">
        <v>42043</v>
      </c>
      <c r="B15">
        <v>3900</v>
      </c>
      <c r="C15" t="s">
        <v>59</v>
      </c>
      <c r="D15">
        <v>51</v>
      </c>
      <c r="E15">
        <v>15</v>
      </c>
      <c r="H15" t="s">
        <v>72</v>
      </c>
      <c r="I15" t="s">
        <v>14</v>
      </c>
      <c r="J15">
        <v>58</v>
      </c>
      <c r="M15">
        <v>51</v>
      </c>
      <c r="N15">
        <v>73</v>
      </c>
      <c r="O15">
        <v>4.7539215686274512E-2</v>
      </c>
      <c r="P15">
        <v>1535.5743452258196</v>
      </c>
      <c r="U15" s="290">
        <v>42043</v>
      </c>
      <c r="W15" t="s">
        <v>59</v>
      </c>
      <c r="Y15">
        <v>0</v>
      </c>
      <c r="AB15" t="s">
        <v>72</v>
      </c>
      <c r="AD15">
        <v>0</v>
      </c>
      <c r="AI15">
        <v>0</v>
      </c>
    </row>
    <row r="16" spans="1:35" x14ac:dyDescent="0.45">
      <c r="A16" s="290">
        <v>42044</v>
      </c>
      <c r="B16">
        <v>3180</v>
      </c>
      <c r="C16" t="s">
        <v>473</v>
      </c>
      <c r="D16">
        <v>64</v>
      </c>
      <c r="E16">
        <v>16</v>
      </c>
      <c r="H16" t="s">
        <v>89</v>
      </c>
      <c r="I16">
        <v>78</v>
      </c>
      <c r="J16">
        <v>11</v>
      </c>
      <c r="M16">
        <v>71</v>
      </c>
      <c r="N16">
        <v>27</v>
      </c>
      <c r="O16">
        <v>4.5161971830985921E-2</v>
      </c>
      <c r="P16">
        <v>597.84812100421016</v>
      </c>
      <c r="U16" s="290">
        <v>42044</v>
      </c>
      <c r="W16" t="s">
        <v>473</v>
      </c>
      <c r="Y16">
        <v>0</v>
      </c>
      <c r="AB16" t="s">
        <v>89</v>
      </c>
      <c r="AD16">
        <v>0</v>
      </c>
      <c r="AI16">
        <v>0</v>
      </c>
    </row>
    <row r="17" spans="1:35" x14ac:dyDescent="0.45">
      <c r="A17" s="290">
        <v>42045</v>
      </c>
      <c r="B17">
        <v>3560</v>
      </c>
      <c r="C17" t="s">
        <v>82</v>
      </c>
      <c r="D17">
        <v>51</v>
      </c>
      <c r="E17">
        <v>8</v>
      </c>
      <c r="H17" t="s">
        <v>257</v>
      </c>
      <c r="I17">
        <v>93</v>
      </c>
      <c r="J17">
        <v>15</v>
      </c>
      <c r="M17">
        <v>72</v>
      </c>
      <c r="N17">
        <v>23</v>
      </c>
      <c r="O17">
        <v>4.5077777777777779E-2</v>
      </c>
      <c r="P17">
        <v>510.22923342371206</v>
      </c>
      <c r="U17" s="290">
        <v>42045</v>
      </c>
      <c r="W17" t="s">
        <v>82</v>
      </c>
      <c r="Y17">
        <v>0</v>
      </c>
      <c r="AB17" t="s">
        <v>257</v>
      </c>
      <c r="AD17">
        <v>0</v>
      </c>
      <c r="AI17">
        <v>0</v>
      </c>
    </row>
    <row r="18" spans="1:35" x14ac:dyDescent="0.45">
      <c r="A18" s="290">
        <v>42046</v>
      </c>
      <c r="B18">
        <v>3000</v>
      </c>
      <c r="C18" t="s">
        <v>88</v>
      </c>
      <c r="D18">
        <v>119</v>
      </c>
      <c r="E18">
        <v>7</v>
      </c>
      <c r="H18" t="s">
        <v>120</v>
      </c>
      <c r="I18">
        <v>176</v>
      </c>
      <c r="J18">
        <v>10</v>
      </c>
      <c r="M18">
        <v>147.5</v>
      </c>
      <c r="N18">
        <v>17</v>
      </c>
      <c r="O18">
        <v>4.201796610169492E-2</v>
      </c>
      <c r="P18">
        <v>404.58883609109898</v>
      </c>
      <c r="U18" s="290">
        <v>42046</v>
      </c>
      <c r="W18" t="s">
        <v>88</v>
      </c>
      <c r="Y18">
        <v>0</v>
      </c>
      <c r="AB18" t="s">
        <v>120</v>
      </c>
      <c r="AD18">
        <v>0</v>
      </c>
      <c r="AI18">
        <v>0</v>
      </c>
    </row>
    <row r="19" spans="1:35" x14ac:dyDescent="0.45">
      <c r="A19" s="290">
        <v>42047</v>
      </c>
      <c r="B19">
        <v>2390</v>
      </c>
      <c r="C19" t="s">
        <v>474</v>
      </c>
      <c r="D19">
        <v>176</v>
      </c>
      <c r="E19">
        <v>1</v>
      </c>
      <c r="H19" t="s">
        <v>74</v>
      </c>
      <c r="I19">
        <v>180</v>
      </c>
      <c r="J19">
        <v>2</v>
      </c>
      <c r="M19">
        <v>178</v>
      </c>
      <c r="N19">
        <v>3</v>
      </c>
      <c r="O19">
        <v>4.1517977528089889E-2</v>
      </c>
      <c r="P19">
        <v>72.257854997158404</v>
      </c>
      <c r="U19" s="290">
        <v>42047</v>
      </c>
      <c r="W19" t="s">
        <v>474</v>
      </c>
      <c r="Y19">
        <v>0</v>
      </c>
      <c r="AB19" t="s">
        <v>74</v>
      </c>
      <c r="AD19">
        <v>0</v>
      </c>
      <c r="AI19">
        <v>0</v>
      </c>
    </row>
    <row r="20" spans="1:35" x14ac:dyDescent="0.45">
      <c r="A20" s="290">
        <v>42048</v>
      </c>
      <c r="B20">
        <v>2030</v>
      </c>
      <c r="C20" t="s">
        <v>84</v>
      </c>
      <c r="D20">
        <v>181</v>
      </c>
      <c r="E20">
        <v>0</v>
      </c>
      <c r="H20" t="s">
        <v>78</v>
      </c>
      <c r="I20">
        <v>207</v>
      </c>
      <c r="J20">
        <v>1</v>
      </c>
      <c r="M20">
        <v>194</v>
      </c>
      <c r="N20">
        <v>1</v>
      </c>
      <c r="O20">
        <v>4.1318556701030934E-2</v>
      </c>
      <c r="P20">
        <v>24.202200653708921</v>
      </c>
      <c r="U20" s="290">
        <v>42048</v>
      </c>
      <c r="W20" t="s">
        <v>84</v>
      </c>
      <c r="Y20">
        <v>0</v>
      </c>
      <c r="AB20" t="s">
        <v>78</v>
      </c>
      <c r="AD20">
        <v>0</v>
      </c>
      <c r="AI20">
        <v>0</v>
      </c>
    </row>
    <row r="21" spans="1:35" x14ac:dyDescent="0.45">
      <c r="A21" s="290">
        <v>42049</v>
      </c>
      <c r="B21">
        <v>1780</v>
      </c>
      <c r="C21" t="s">
        <v>75</v>
      </c>
      <c r="D21">
        <v>212</v>
      </c>
      <c r="E21">
        <v>0</v>
      </c>
      <c r="H21" t="s">
        <v>377</v>
      </c>
      <c r="I21">
        <v>220</v>
      </c>
      <c r="J21">
        <v>3</v>
      </c>
      <c r="M21">
        <v>216</v>
      </c>
      <c r="N21">
        <v>3</v>
      </c>
      <c r="O21">
        <v>4.1092592592592597E-2</v>
      </c>
      <c r="P21">
        <v>73.005858494817474</v>
      </c>
      <c r="U21" s="290">
        <v>42049</v>
      </c>
      <c r="W21" t="s">
        <v>75</v>
      </c>
      <c r="Y21">
        <v>0</v>
      </c>
      <c r="AB21" t="s">
        <v>377</v>
      </c>
      <c r="AD21">
        <v>0</v>
      </c>
      <c r="AI21">
        <v>0</v>
      </c>
    </row>
    <row r="22" spans="1:35" x14ac:dyDescent="0.45">
      <c r="A22" s="290">
        <v>42050</v>
      </c>
      <c r="B22">
        <v>1590</v>
      </c>
      <c r="C22" t="s">
        <v>65</v>
      </c>
      <c r="D22">
        <v>235</v>
      </c>
      <c r="E22">
        <v>0</v>
      </c>
      <c r="H22" t="s">
        <v>64</v>
      </c>
      <c r="I22">
        <v>231</v>
      </c>
      <c r="J22">
        <v>2</v>
      </c>
      <c r="M22">
        <v>233</v>
      </c>
      <c r="N22">
        <v>2</v>
      </c>
      <c r="O22">
        <v>4.0947210300429186E-2</v>
      </c>
      <c r="P22">
        <v>48.843376272181281</v>
      </c>
      <c r="U22" s="290">
        <v>42050</v>
      </c>
      <c r="W22" t="s">
        <v>65</v>
      </c>
      <c r="Y22">
        <v>0</v>
      </c>
      <c r="AB22" t="s">
        <v>64</v>
      </c>
      <c r="AD22">
        <v>0</v>
      </c>
      <c r="AI22">
        <v>0</v>
      </c>
    </row>
    <row r="23" spans="1:35" x14ac:dyDescent="0.45">
      <c r="A23" s="290">
        <v>42051</v>
      </c>
      <c r="B23">
        <v>1440</v>
      </c>
      <c r="C23" t="s">
        <v>75</v>
      </c>
      <c r="D23">
        <v>230</v>
      </c>
      <c r="E23">
        <v>0</v>
      </c>
      <c r="H23" t="s">
        <v>76</v>
      </c>
      <c r="I23">
        <v>216</v>
      </c>
      <c r="J23">
        <v>2</v>
      </c>
      <c r="M23">
        <v>223</v>
      </c>
      <c r="N23">
        <v>2</v>
      </c>
      <c r="O23">
        <v>4.1030044843049333E-2</v>
      </c>
      <c r="P23">
        <v>48.744767588008344</v>
      </c>
      <c r="U23" s="290">
        <v>42051</v>
      </c>
      <c r="W23" t="s">
        <v>75</v>
      </c>
      <c r="Y23">
        <v>0</v>
      </c>
      <c r="AB23" t="s">
        <v>76</v>
      </c>
      <c r="AD23">
        <v>0</v>
      </c>
      <c r="AI23">
        <v>0</v>
      </c>
    </row>
    <row r="24" spans="1:35" x14ac:dyDescent="0.45">
      <c r="A24" s="290">
        <v>42052</v>
      </c>
      <c r="B24">
        <v>1320</v>
      </c>
      <c r="C24" t="s">
        <v>475</v>
      </c>
      <c r="D24">
        <v>233</v>
      </c>
      <c r="E24">
        <v>0</v>
      </c>
      <c r="H24" t="s">
        <v>476</v>
      </c>
      <c r="I24">
        <v>217</v>
      </c>
      <c r="J24">
        <v>0</v>
      </c>
      <c r="M24">
        <v>225</v>
      </c>
      <c r="N24">
        <v>0</v>
      </c>
      <c r="O24">
        <v>4.101288888888889E-2</v>
      </c>
      <c r="P24">
        <v>0</v>
      </c>
      <c r="U24" s="290">
        <v>42052</v>
      </c>
      <c r="W24" t="s">
        <v>475</v>
      </c>
      <c r="Y24">
        <v>0</v>
      </c>
      <c r="AB24" t="s">
        <v>476</v>
      </c>
      <c r="AD24">
        <v>0</v>
      </c>
      <c r="AI24">
        <v>0</v>
      </c>
    </row>
    <row r="25" spans="1:35" x14ac:dyDescent="0.45">
      <c r="A25" s="290">
        <v>42053</v>
      </c>
      <c r="B25">
        <v>1220</v>
      </c>
      <c r="C25" t="s">
        <v>14</v>
      </c>
      <c r="D25">
        <v>226.5</v>
      </c>
      <c r="E25">
        <v>0</v>
      </c>
      <c r="H25" t="s">
        <v>477</v>
      </c>
      <c r="I25">
        <v>220</v>
      </c>
      <c r="J25">
        <v>0</v>
      </c>
      <c r="M25">
        <v>223.25</v>
      </c>
      <c r="N25">
        <v>0</v>
      </c>
      <c r="O25">
        <v>4.1027883538633819E-2</v>
      </c>
      <c r="P25">
        <v>0</v>
      </c>
      <c r="U25" s="290">
        <v>42053</v>
      </c>
      <c r="W25" t="s">
        <v>14</v>
      </c>
      <c r="Y25">
        <v>0</v>
      </c>
      <c r="AB25" t="s">
        <v>477</v>
      </c>
      <c r="AD25">
        <v>0</v>
      </c>
      <c r="AI25">
        <v>0</v>
      </c>
    </row>
    <row r="26" spans="1:35" x14ac:dyDescent="0.45">
      <c r="A26" s="290">
        <v>42054</v>
      </c>
      <c r="B26">
        <v>1170</v>
      </c>
      <c r="C26" t="s">
        <v>14</v>
      </c>
      <c r="D26">
        <v>222.75</v>
      </c>
      <c r="E26">
        <v>0</v>
      </c>
      <c r="H26" t="s">
        <v>447</v>
      </c>
      <c r="I26">
        <v>222</v>
      </c>
      <c r="J26">
        <v>1</v>
      </c>
      <c r="M26">
        <v>222.375</v>
      </c>
      <c r="N26">
        <v>1</v>
      </c>
      <c r="O26">
        <v>4.1035469364811693E-2</v>
      </c>
      <c r="P26">
        <v>24.369161983011448</v>
      </c>
      <c r="U26" s="290">
        <v>42054</v>
      </c>
      <c r="W26" t="s">
        <v>14</v>
      </c>
      <c r="Y26">
        <v>0</v>
      </c>
      <c r="AB26" t="s">
        <v>447</v>
      </c>
      <c r="AD26">
        <v>0</v>
      </c>
      <c r="AI26">
        <v>0</v>
      </c>
    </row>
    <row r="27" spans="1:35" x14ac:dyDescent="0.45">
      <c r="A27" s="290">
        <v>42055</v>
      </c>
      <c r="B27">
        <v>1390</v>
      </c>
      <c r="C27" t="s">
        <v>57</v>
      </c>
      <c r="D27">
        <v>220</v>
      </c>
      <c r="E27">
        <v>0</v>
      </c>
      <c r="H27" t="s">
        <v>269</v>
      </c>
      <c r="I27">
        <v>230</v>
      </c>
      <c r="J27">
        <v>0</v>
      </c>
      <c r="M27">
        <v>225</v>
      </c>
      <c r="N27">
        <v>0</v>
      </c>
      <c r="O27">
        <v>4.101288888888889E-2</v>
      </c>
      <c r="P27">
        <v>0</v>
      </c>
      <c r="U27" s="290">
        <v>42055</v>
      </c>
      <c r="W27" t="s">
        <v>57</v>
      </c>
      <c r="Y27">
        <v>0</v>
      </c>
      <c r="AB27" t="s">
        <v>269</v>
      </c>
      <c r="AD27">
        <v>0</v>
      </c>
      <c r="AI27">
        <v>0</v>
      </c>
    </row>
    <row r="28" spans="1:35" x14ac:dyDescent="0.45">
      <c r="A28" s="290">
        <v>42056</v>
      </c>
      <c r="B28">
        <v>1280</v>
      </c>
      <c r="C28" t="s">
        <v>14</v>
      </c>
      <c r="D28">
        <v>219</v>
      </c>
      <c r="E28">
        <v>0</v>
      </c>
      <c r="H28" t="s">
        <v>478</v>
      </c>
      <c r="I28">
        <v>222</v>
      </c>
      <c r="J28">
        <v>2</v>
      </c>
      <c r="M28">
        <v>220.5</v>
      </c>
      <c r="N28">
        <v>2</v>
      </c>
      <c r="O28">
        <v>4.1051927437641723E-2</v>
      </c>
      <c r="P28">
        <v>48.718784350333351</v>
      </c>
      <c r="U28" s="290">
        <v>42056</v>
      </c>
      <c r="W28" t="s">
        <v>14</v>
      </c>
      <c r="Y28">
        <v>0</v>
      </c>
      <c r="AB28" t="s">
        <v>478</v>
      </c>
      <c r="AD28">
        <v>0</v>
      </c>
      <c r="AI28">
        <v>0</v>
      </c>
    </row>
    <row r="29" spans="1:35" x14ac:dyDescent="0.45">
      <c r="A29" s="290">
        <v>42057</v>
      </c>
      <c r="B29">
        <v>1140</v>
      </c>
      <c r="C29" t="s">
        <v>14</v>
      </c>
      <c r="D29">
        <v>219</v>
      </c>
      <c r="E29">
        <v>0</v>
      </c>
      <c r="H29" t="s">
        <v>479</v>
      </c>
      <c r="I29">
        <v>218</v>
      </c>
      <c r="J29">
        <v>2</v>
      </c>
      <c r="M29">
        <v>218.5</v>
      </c>
      <c r="N29">
        <v>2</v>
      </c>
      <c r="O29">
        <v>4.106979405034325E-2</v>
      </c>
      <c r="P29">
        <v>48.697590193620279</v>
      </c>
      <c r="U29" s="290">
        <v>42057</v>
      </c>
      <c r="W29" t="s">
        <v>14</v>
      </c>
      <c r="Y29">
        <v>0</v>
      </c>
      <c r="AB29" t="s">
        <v>479</v>
      </c>
      <c r="AD29">
        <v>0</v>
      </c>
      <c r="AI29">
        <v>0</v>
      </c>
    </row>
    <row r="30" spans="1:35" x14ac:dyDescent="0.45">
      <c r="A30" s="290">
        <v>42058</v>
      </c>
      <c r="B30">
        <v>1050</v>
      </c>
      <c r="C30" t="s">
        <v>379</v>
      </c>
      <c r="D30">
        <v>218</v>
      </c>
      <c r="E30">
        <v>0</v>
      </c>
      <c r="H30" t="s">
        <v>480</v>
      </c>
      <c r="I30">
        <v>214</v>
      </c>
      <c r="J30">
        <v>1</v>
      </c>
      <c r="M30">
        <v>216</v>
      </c>
      <c r="N30">
        <v>1</v>
      </c>
      <c r="O30">
        <v>4.1092592592592597E-2</v>
      </c>
      <c r="P30">
        <v>24.335286164939159</v>
      </c>
      <c r="U30" s="290">
        <v>42058</v>
      </c>
      <c r="W30" t="s">
        <v>379</v>
      </c>
      <c r="Y30">
        <v>0</v>
      </c>
      <c r="AB30" t="s">
        <v>480</v>
      </c>
      <c r="AD30">
        <v>0</v>
      </c>
      <c r="AI30">
        <v>0</v>
      </c>
    </row>
    <row r="31" spans="1:35" x14ac:dyDescent="0.45">
      <c r="A31" s="290">
        <v>42059</v>
      </c>
      <c r="B31">
        <v>992</v>
      </c>
      <c r="C31" t="s">
        <v>481</v>
      </c>
      <c r="D31">
        <v>213</v>
      </c>
      <c r="E31">
        <v>1</v>
      </c>
      <c r="H31" t="s">
        <v>482</v>
      </c>
      <c r="I31">
        <v>208</v>
      </c>
      <c r="J31">
        <v>0</v>
      </c>
      <c r="M31">
        <v>210.5</v>
      </c>
      <c r="N31">
        <v>1</v>
      </c>
      <c r="O31">
        <v>4.1144655581947749E-2</v>
      </c>
      <c r="P31">
        <v>24.304493156062552</v>
      </c>
      <c r="U31" s="290">
        <v>42059</v>
      </c>
      <c r="W31" t="s">
        <v>481</v>
      </c>
      <c r="Y31">
        <v>0</v>
      </c>
      <c r="AB31" t="s">
        <v>482</v>
      </c>
      <c r="AD31">
        <v>0</v>
      </c>
      <c r="AI31">
        <v>0</v>
      </c>
    </row>
    <row r="32" spans="1:35" x14ac:dyDescent="0.45">
      <c r="A32" s="290">
        <v>42060</v>
      </c>
      <c r="B32">
        <v>946</v>
      </c>
      <c r="C32" t="s">
        <v>483</v>
      </c>
      <c r="D32">
        <v>211</v>
      </c>
      <c r="E32">
        <v>0</v>
      </c>
      <c r="H32" t="s">
        <v>484</v>
      </c>
      <c r="I32">
        <v>227</v>
      </c>
      <c r="J32">
        <v>0</v>
      </c>
      <c r="M32">
        <v>219</v>
      </c>
      <c r="N32">
        <v>0</v>
      </c>
      <c r="O32">
        <v>4.1065296803652972E-2</v>
      </c>
      <c r="P32">
        <v>0</v>
      </c>
      <c r="U32" s="290">
        <v>42060</v>
      </c>
      <c r="W32" t="s">
        <v>483</v>
      </c>
      <c r="Y32">
        <v>0</v>
      </c>
      <c r="AB32" t="s">
        <v>484</v>
      </c>
      <c r="AD32">
        <v>0</v>
      </c>
      <c r="AI32">
        <v>0</v>
      </c>
    </row>
    <row r="33" spans="1:35" x14ac:dyDescent="0.45">
      <c r="A33" s="290">
        <v>42061</v>
      </c>
      <c r="B33">
        <v>1050</v>
      </c>
      <c r="C33" t="s">
        <v>282</v>
      </c>
      <c r="D33">
        <v>223</v>
      </c>
      <c r="E33">
        <v>1</v>
      </c>
      <c r="H33" t="s">
        <v>303</v>
      </c>
      <c r="I33">
        <v>164</v>
      </c>
      <c r="J33">
        <v>1</v>
      </c>
      <c r="M33">
        <v>193.5</v>
      </c>
      <c r="N33">
        <v>2</v>
      </c>
      <c r="O33">
        <v>4.1324289405684757E-2</v>
      </c>
      <c r="P33">
        <v>48.397686415507266</v>
      </c>
      <c r="U33" s="290">
        <v>42061</v>
      </c>
      <c r="W33" t="s">
        <v>282</v>
      </c>
      <c r="Y33">
        <v>0</v>
      </c>
      <c r="AB33" t="s">
        <v>303</v>
      </c>
      <c r="AD33">
        <v>0</v>
      </c>
      <c r="AI33">
        <v>0</v>
      </c>
    </row>
    <row r="34" spans="1:35" x14ac:dyDescent="0.45">
      <c r="A34" s="290">
        <v>42062</v>
      </c>
      <c r="B34">
        <v>1420</v>
      </c>
      <c r="C34" t="s">
        <v>109</v>
      </c>
      <c r="D34">
        <v>224</v>
      </c>
      <c r="E34">
        <v>0</v>
      </c>
      <c r="H34" t="s">
        <v>95</v>
      </c>
      <c r="I34">
        <v>195</v>
      </c>
      <c r="J34">
        <v>0</v>
      </c>
      <c r="M34">
        <v>209.5</v>
      </c>
      <c r="N34">
        <v>0</v>
      </c>
      <c r="O34">
        <v>4.1154415274463008E-2</v>
      </c>
      <c r="P34">
        <v>0</v>
      </c>
      <c r="U34" s="290">
        <v>42062</v>
      </c>
      <c r="W34" t="s">
        <v>109</v>
      </c>
      <c r="Y34">
        <v>0</v>
      </c>
      <c r="AB34" t="s">
        <v>95</v>
      </c>
      <c r="AD34">
        <v>0</v>
      </c>
      <c r="AI34">
        <v>0</v>
      </c>
    </row>
    <row r="35" spans="1:35" x14ac:dyDescent="0.45">
      <c r="A35" s="290">
        <v>42063</v>
      </c>
      <c r="B35">
        <v>1350</v>
      </c>
      <c r="C35" t="s">
        <v>379</v>
      </c>
      <c r="D35">
        <v>225</v>
      </c>
      <c r="E35">
        <v>1</v>
      </c>
      <c r="H35" t="s">
        <v>485</v>
      </c>
      <c r="I35">
        <v>223</v>
      </c>
      <c r="J35">
        <v>0</v>
      </c>
      <c r="M35">
        <v>224</v>
      </c>
      <c r="N35">
        <v>1</v>
      </c>
      <c r="O35">
        <v>4.1021428571428577E-2</v>
      </c>
      <c r="P35">
        <v>24.377503047187879</v>
      </c>
      <c r="U35" s="290">
        <v>42063</v>
      </c>
      <c r="W35" t="s">
        <v>379</v>
      </c>
      <c r="Y35">
        <v>0</v>
      </c>
      <c r="AB35" t="s">
        <v>485</v>
      </c>
      <c r="AD35">
        <v>0</v>
      </c>
      <c r="AI35">
        <v>0</v>
      </c>
    </row>
    <row r="36" spans="1:35" x14ac:dyDescent="0.45">
      <c r="A36" s="290">
        <v>42064</v>
      </c>
      <c r="B36">
        <v>1170</v>
      </c>
      <c r="C36" t="s">
        <v>70</v>
      </c>
      <c r="D36">
        <v>223</v>
      </c>
      <c r="E36">
        <v>0</v>
      </c>
      <c r="H36" t="s">
        <v>71</v>
      </c>
      <c r="I36">
        <v>216</v>
      </c>
      <c r="J36">
        <v>0</v>
      </c>
      <c r="M36">
        <v>219.5</v>
      </c>
      <c r="N36">
        <v>0</v>
      </c>
      <c r="O36">
        <v>4.106082004555809E-2</v>
      </c>
      <c r="P36">
        <v>0</v>
      </c>
      <c r="U36" s="290">
        <v>42064</v>
      </c>
      <c r="W36" t="s">
        <v>70</v>
      </c>
      <c r="Y36">
        <v>0</v>
      </c>
      <c r="AB36" t="s">
        <v>71</v>
      </c>
      <c r="AD36">
        <v>0</v>
      </c>
      <c r="AI36">
        <v>0</v>
      </c>
    </row>
    <row r="37" spans="1:35" x14ac:dyDescent="0.45">
      <c r="A37" s="290">
        <v>42065</v>
      </c>
      <c r="B37">
        <v>1100</v>
      </c>
      <c r="C37" t="s">
        <v>14</v>
      </c>
      <c r="D37">
        <v>218</v>
      </c>
      <c r="E37">
        <v>0</v>
      </c>
      <c r="H37" t="s">
        <v>253</v>
      </c>
      <c r="I37">
        <v>217</v>
      </c>
      <c r="J37">
        <v>0</v>
      </c>
      <c r="M37">
        <v>217.5</v>
      </c>
      <c r="N37">
        <v>0</v>
      </c>
      <c r="O37">
        <v>4.1078850574712646E-2</v>
      </c>
      <c r="P37">
        <v>0</v>
      </c>
      <c r="U37" s="290">
        <v>42065</v>
      </c>
      <c r="W37" t="s">
        <v>14</v>
      </c>
      <c r="Y37">
        <v>0</v>
      </c>
      <c r="AB37" t="s">
        <v>253</v>
      </c>
      <c r="AD37">
        <v>0</v>
      </c>
      <c r="AI37">
        <v>0</v>
      </c>
    </row>
    <row r="38" spans="1:35" x14ac:dyDescent="0.45">
      <c r="A38" s="290">
        <v>42066</v>
      </c>
      <c r="B38">
        <v>1010</v>
      </c>
      <c r="C38" t="s">
        <v>73</v>
      </c>
      <c r="D38">
        <v>213</v>
      </c>
      <c r="E38">
        <v>0</v>
      </c>
      <c r="H38" t="s">
        <v>56</v>
      </c>
      <c r="I38">
        <v>217</v>
      </c>
      <c r="J38">
        <v>1</v>
      </c>
      <c r="M38">
        <v>215</v>
      </c>
      <c r="N38">
        <v>1</v>
      </c>
      <c r="O38">
        <v>4.1101860465116283E-2</v>
      </c>
      <c r="P38">
        <v>24.329798911382948</v>
      </c>
      <c r="U38" s="290">
        <v>42066</v>
      </c>
      <c r="W38" t="s">
        <v>73</v>
      </c>
      <c r="Y38">
        <v>0</v>
      </c>
      <c r="AB38" t="s">
        <v>56</v>
      </c>
      <c r="AD38">
        <v>0</v>
      </c>
      <c r="AI38">
        <v>0</v>
      </c>
    </row>
    <row r="39" spans="1:35" x14ac:dyDescent="0.45">
      <c r="A39" s="290">
        <v>42067</v>
      </c>
      <c r="B39">
        <v>936</v>
      </c>
      <c r="C39" t="s">
        <v>82</v>
      </c>
      <c r="D39">
        <v>210</v>
      </c>
      <c r="E39">
        <v>0</v>
      </c>
      <c r="H39" t="s">
        <v>486</v>
      </c>
      <c r="I39">
        <v>210</v>
      </c>
      <c r="J39">
        <v>1</v>
      </c>
      <c r="M39">
        <v>210</v>
      </c>
      <c r="N39">
        <v>1</v>
      </c>
      <c r="O39">
        <v>4.1149523809523809E-2</v>
      </c>
      <c r="P39">
        <v>24.301617793413104</v>
      </c>
      <c r="U39" s="290">
        <v>42067</v>
      </c>
      <c r="W39" t="s">
        <v>82</v>
      </c>
      <c r="Y39">
        <v>0</v>
      </c>
      <c r="AB39" t="s">
        <v>486</v>
      </c>
      <c r="AD39">
        <v>0</v>
      </c>
      <c r="AI39">
        <v>0</v>
      </c>
    </row>
    <row r="40" spans="1:35" x14ac:dyDescent="0.45">
      <c r="A40" s="290">
        <v>42068</v>
      </c>
      <c r="B40">
        <v>891</v>
      </c>
      <c r="C40" t="s">
        <v>487</v>
      </c>
      <c r="D40">
        <v>208</v>
      </c>
      <c r="E40">
        <v>1</v>
      </c>
      <c r="H40" t="s">
        <v>488</v>
      </c>
      <c r="I40">
        <v>208</v>
      </c>
      <c r="J40">
        <v>0</v>
      </c>
      <c r="M40">
        <v>208</v>
      </c>
      <c r="N40">
        <v>1</v>
      </c>
      <c r="O40">
        <v>4.116923076923077E-2</v>
      </c>
      <c r="P40">
        <v>24.28998505231689</v>
      </c>
      <c r="U40" s="290">
        <v>42068</v>
      </c>
      <c r="W40" t="s">
        <v>487</v>
      </c>
      <c r="Y40">
        <v>0</v>
      </c>
      <c r="AB40" t="s">
        <v>488</v>
      </c>
      <c r="AD40">
        <v>0</v>
      </c>
      <c r="AI40">
        <v>0</v>
      </c>
    </row>
    <row r="41" spans="1:35" x14ac:dyDescent="0.45">
      <c r="A41" s="290">
        <v>42069</v>
      </c>
      <c r="B41">
        <v>847</v>
      </c>
      <c r="C41" t="s">
        <v>86</v>
      </c>
      <c r="D41">
        <v>207</v>
      </c>
      <c r="E41">
        <v>0</v>
      </c>
      <c r="H41" t="s">
        <v>489</v>
      </c>
      <c r="I41">
        <v>207</v>
      </c>
      <c r="J41">
        <v>1</v>
      </c>
      <c r="M41">
        <v>207</v>
      </c>
      <c r="N41">
        <v>1</v>
      </c>
      <c r="O41">
        <v>4.1179227053140102E-2</v>
      </c>
      <c r="P41">
        <v>24.284088642789264</v>
      </c>
      <c r="U41" s="290">
        <v>42069</v>
      </c>
      <c r="W41" t="s">
        <v>86</v>
      </c>
      <c r="Y41">
        <v>0</v>
      </c>
      <c r="AB41" t="s">
        <v>489</v>
      </c>
      <c r="AD41">
        <v>0</v>
      </c>
      <c r="AI41">
        <v>0</v>
      </c>
    </row>
    <row r="42" spans="1:35" x14ac:dyDescent="0.45">
      <c r="A42" s="290">
        <v>42070</v>
      </c>
      <c r="B42">
        <v>808</v>
      </c>
      <c r="C42" t="s">
        <v>375</v>
      </c>
      <c r="D42">
        <v>207</v>
      </c>
      <c r="E42">
        <v>1</v>
      </c>
      <c r="H42" t="s">
        <v>376</v>
      </c>
      <c r="I42">
        <v>208</v>
      </c>
      <c r="J42">
        <v>0</v>
      </c>
      <c r="M42">
        <v>207.5</v>
      </c>
      <c r="N42">
        <v>1</v>
      </c>
      <c r="O42">
        <v>4.117421686746988E-2</v>
      </c>
      <c r="P42">
        <v>24.287043593780176</v>
      </c>
      <c r="U42" s="290">
        <v>42070</v>
      </c>
      <c r="W42" t="s">
        <v>375</v>
      </c>
      <c r="Y42">
        <v>0</v>
      </c>
      <c r="AB42" t="s">
        <v>376</v>
      </c>
      <c r="AD42">
        <v>0</v>
      </c>
      <c r="AI42">
        <v>0</v>
      </c>
    </row>
    <row r="43" spans="1:35" x14ac:dyDescent="0.45">
      <c r="A43" s="290">
        <v>42071</v>
      </c>
      <c r="B43">
        <v>781</v>
      </c>
      <c r="C43" t="s">
        <v>14</v>
      </c>
      <c r="D43">
        <v>204</v>
      </c>
      <c r="E43">
        <v>0</v>
      </c>
      <c r="H43" t="s">
        <v>490</v>
      </c>
      <c r="I43">
        <v>202</v>
      </c>
      <c r="J43">
        <v>0</v>
      </c>
      <c r="M43">
        <v>203</v>
      </c>
      <c r="N43">
        <v>0</v>
      </c>
      <c r="O43">
        <v>4.122019704433498E-2</v>
      </c>
      <c r="P43">
        <v>0</v>
      </c>
      <c r="U43" s="290">
        <v>42071</v>
      </c>
      <c r="W43" t="s">
        <v>14</v>
      </c>
      <c r="Y43">
        <v>0</v>
      </c>
      <c r="AB43" t="s">
        <v>490</v>
      </c>
      <c r="AD43">
        <v>0</v>
      </c>
      <c r="AI43">
        <v>0</v>
      </c>
    </row>
    <row r="44" spans="1:35" x14ac:dyDescent="0.45">
      <c r="A44" s="290">
        <v>42072</v>
      </c>
      <c r="B44">
        <v>752</v>
      </c>
      <c r="C44" t="s">
        <v>142</v>
      </c>
      <c r="D44">
        <v>202</v>
      </c>
      <c r="E44">
        <v>0</v>
      </c>
      <c r="H44" t="s">
        <v>130</v>
      </c>
      <c r="I44">
        <v>195</v>
      </c>
      <c r="J44">
        <v>1</v>
      </c>
      <c r="M44">
        <v>198.5</v>
      </c>
      <c r="N44">
        <v>1</v>
      </c>
      <c r="O44">
        <v>4.1268261964735521E-2</v>
      </c>
      <c r="P44">
        <v>24.231696523941768</v>
      </c>
      <c r="U44" s="290">
        <v>42072</v>
      </c>
      <c r="W44" t="s">
        <v>142</v>
      </c>
      <c r="Y44">
        <v>0</v>
      </c>
      <c r="AB44" t="s">
        <v>130</v>
      </c>
      <c r="AD44">
        <v>0</v>
      </c>
      <c r="AI44">
        <v>0</v>
      </c>
    </row>
    <row r="45" spans="1:35" x14ac:dyDescent="0.45">
      <c r="A45" s="290">
        <v>42073</v>
      </c>
      <c r="B45">
        <v>722</v>
      </c>
      <c r="C45" t="s">
        <v>282</v>
      </c>
      <c r="D45">
        <v>196</v>
      </c>
      <c r="E45">
        <v>0</v>
      </c>
      <c r="H45" t="s">
        <v>87</v>
      </c>
      <c r="I45">
        <v>190</v>
      </c>
      <c r="J45">
        <v>0</v>
      </c>
      <c r="M45">
        <v>193</v>
      </c>
      <c r="N45">
        <v>0</v>
      </c>
      <c r="O45">
        <v>4.1330051813471505E-2</v>
      </c>
      <c r="P45">
        <v>0</v>
      </c>
      <c r="U45" s="290">
        <v>42073</v>
      </c>
      <c r="W45" t="s">
        <v>282</v>
      </c>
      <c r="Y45">
        <v>0</v>
      </c>
      <c r="AB45" t="s">
        <v>87</v>
      </c>
      <c r="AD45">
        <v>0</v>
      </c>
      <c r="AI45">
        <v>0</v>
      </c>
    </row>
    <row r="46" spans="1:35" x14ac:dyDescent="0.45">
      <c r="A46" s="290">
        <v>42074</v>
      </c>
      <c r="B46">
        <v>722</v>
      </c>
      <c r="C46" t="s">
        <v>282</v>
      </c>
      <c r="D46">
        <v>194</v>
      </c>
      <c r="E46">
        <v>0</v>
      </c>
      <c r="H46" t="s">
        <v>401</v>
      </c>
      <c r="I46">
        <v>194</v>
      </c>
      <c r="J46">
        <v>0</v>
      </c>
      <c r="M46">
        <v>194</v>
      </c>
      <c r="N46">
        <v>0</v>
      </c>
      <c r="O46">
        <v>4.1318556701030934E-2</v>
      </c>
      <c r="P46">
        <v>0</v>
      </c>
      <c r="U46" s="290">
        <v>42074</v>
      </c>
      <c r="W46" t="s">
        <v>282</v>
      </c>
      <c r="Y46">
        <v>0</v>
      </c>
      <c r="AB46" t="s">
        <v>401</v>
      </c>
      <c r="AD46">
        <v>0</v>
      </c>
      <c r="AI46">
        <v>0</v>
      </c>
    </row>
    <row r="47" spans="1:35" x14ac:dyDescent="0.45">
      <c r="A47" s="290">
        <v>42075</v>
      </c>
      <c r="B47">
        <v>736</v>
      </c>
      <c r="C47" t="s">
        <v>491</v>
      </c>
      <c r="D47">
        <v>196</v>
      </c>
      <c r="E47">
        <v>0</v>
      </c>
      <c r="H47" t="s">
        <v>143</v>
      </c>
      <c r="I47">
        <v>190</v>
      </c>
      <c r="J47">
        <v>0</v>
      </c>
      <c r="M47">
        <v>193</v>
      </c>
      <c r="N47">
        <v>0</v>
      </c>
      <c r="O47">
        <v>4.1330051813471505E-2</v>
      </c>
      <c r="P47">
        <v>0</v>
      </c>
      <c r="U47" s="290">
        <v>42075</v>
      </c>
      <c r="W47" t="s">
        <v>491</v>
      </c>
      <c r="Y47">
        <v>0</v>
      </c>
      <c r="AB47" t="s">
        <v>143</v>
      </c>
      <c r="AD47">
        <v>0</v>
      </c>
      <c r="AI47">
        <v>0</v>
      </c>
    </row>
    <row r="48" spans="1:35" x14ac:dyDescent="0.45">
      <c r="A48" s="290">
        <v>42076</v>
      </c>
      <c r="B48">
        <v>702</v>
      </c>
      <c r="C48" t="s">
        <v>227</v>
      </c>
      <c r="D48">
        <v>94</v>
      </c>
      <c r="E48">
        <v>0</v>
      </c>
      <c r="H48" t="s">
        <v>492</v>
      </c>
      <c r="I48">
        <v>198</v>
      </c>
      <c r="J48">
        <v>0</v>
      </c>
      <c r="M48">
        <v>146</v>
      </c>
      <c r="N48">
        <v>0</v>
      </c>
      <c r="O48">
        <v>4.2047945205479456E-2</v>
      </c>
      <c r="P48">
        <v>0</v>
      </c>
      <c r="U48" s="290">
        <v>42076</v>
      </c>
      <c r="W48" t="s">
        <v>227</v>
      </c>
      <c r="Y48">
        <v>0</v>
      </c>
      <c r="AB48" t="s">
        <v>492</v>
      </c>
      <c r="AD48">
        <v>0</v>
      </c>
      <c r="AI48">
        <v>0</v>
      </c>
    </row>
    <row r="49" spans="1:35" x14ac:dyDescent="0.45">
      <c r="A49" s="290">
        <v>42077</v>
      </c>
      <c r="B49">
        <v>1310</v>
      </c>
      <c r="C49" t="s">
        <v>493</v>
      </c>
      <c r="D49">
        <v>171</v>
      </c>
      <c r="E49">
        <v>0</v>
      </c>
      <c r="H49" t="s">
        <v>40</v>
      </c>
      <c r="I49">
        <v>50</v>
      </c>
      <c r="J49">
        <v>0</v>
      </c>
      <c r="M49">
        <v>110.5</v>
      </c>
      <c r="N49">
        <v>0</v>
      </c>
      <c r="O49">
        <v>4.2995022624434394E-2</v>
      </c>
      <c r="P49">
        <v>0</v>
      </c>
      <c r="U49" s="290">
        <v>42077</v>
      </c>
      <c r="W49" t="s">
        <v>493</v>
      </c>
      <c r="Y49">
        <v>0</v>
      </c>
      <c r="AB49" t="s">
        <v>40</v>
      </c>
      <c r="AD49">
        <v>0</v>
      </c>
      <c r="AI49">
        <v>0</v>
      </c>
    </row>
    <row r="50" spans="1:35" x14ac:dyDescent="0.45">
      <c r="A50" s="290">
        <v>42078</v>
      </c>
      <c r="B50">
        <v>4290</v>
      </c>
      <c r="C50" t="s">
        <v>159</v>
      </c>
      <c r="D50">
        <v>42</v>
      </c>
      <c r="E50">
        <v>5</v>
      </c>
      <c r="H50" t="s">
        <v>113</v>
      </c>
      <c r="I50">
        <v>42</v>
      </c>
      <c r="J50">
        <v>0</v>
      </c>
      <c r="M50">
        <v>42</v>
      </c>
      <c r="N50">
        <v>5</v>
      </c>
      <c r="O50">
        <v>4.934761904761905E-2</v>
      </c>
      <c r="P50">
        <v>101.32201100067547</v>
      </c>
      <c r="U50" s="290">
        <v>42078</v>
      </c>
      <c r="W50" t="s">
        <v>159</v>
      </c>
      <c r="Y50">
        <v>0</v>
      </c>
      <c r="AB50" t="s">
        <v>113</v>
      </c>
      <c r="AD50">
        <v>0</v>
      </c>
      <c r="AI50">
        <v>0</v>
      </c>
    </row>
    <row r="51" spans="1:35" x14ac:dyDescent="0.45">
      <c r="A51" s="290">
        <v>42079</v>
      </c>
      <c r="B51">
        <v>4160</v>
      </c>
      <c r="C51" t="s">
        <v>159</v>
      </c>
      <c r="D51">
        <v>56</v>
      </c>
      <c r="E51">
        <v>3</v>
      </c>
      <c r="H51" t="s">
        <v>113</v>
      </c>
      <c r="I51">
        <v>88</v>
      </c>
      <c r="J51">
        <v>0</v>
      </c>
      <c r="M51">
        <v>72</v>
      </c>
      <c r="N51">
        <v>3</v>
      </c>
      <c r="O51">
        <v>4.5077777777777779E-2</v>
      </c>
      <c r="P51">
        <v>66.551639142223323</v>
      </c>
      <c r="U51" s="290">
        <v>42079</v>
      </c>
      <c r="W51" t="s">
        <v>159</v>
      </c>
      <c r="Y51">
        <v>0</v>
      </c>
      <c r="AB51" t="s">
        <v>113</v>
      </c>
      <c r="AD51">
        <v>0</v>
      </c>
      <c r="AI51">
        <v>0</v>
      </c>
    </row>
    <row r="52" spans="1:35" x14ac:dyDescent="0.45">
      <c r="A52" s="290">
        <v>42080</v>
      </c>
      <c r="B52">
        <v>2770</v>
      </c>
      <c r="C52" t="s">
        <v>98</v>
      </c>
      <c r="D52">
        <v>111</v>
      </c>
      <c r="E52">
        <v>1</v>
      </c>
      <c r="H52" t="s">
        <v>301</v>
      </c>
      <c r="I52">
        <v>130</v>
      </c>
      <c r="J52">
        <v>0</v>
      </c>
      <c r="M52">
        <v>120.5</v>
      </c>
      <c r="N52">
        <v>1</v>
      </c>
      <c r="O52">
        <v>4.2671784232365145E-2</v>
      </c>
      <c r="P52">
        <v>23.434689174340473</v>
      </c>
      <c r="U52" s="290">
        <v>42080</v>
      </c>
      <c r="W52" t="s">
        <v>98</v>
      </c>
      <c r="Y52">
        <v>0</v>
      </c>
      <c r="AB52" t="s">
        <v>301</v>
      </c>
      <c r="AD52">
        <v>0</v>
      </c>
      <c r="AI52">
        <v>0</v>
      </c>
    </row>
    <row r="53" spans="1:35" x14ac:dyDescent="0.45">
      <c r="A53" s="290">
        <v>42081</v>
      </c>
      <c r="B53">
        <v>2290</v>
      </c>
      <c r="C53" t="s">
        <v>80</v>
      </c>
      <c r="D53">
        <v>152</v>
      </c>
      <c r="E53">
        <v>0</v>
      </c>
      <c r="H53" t="s">
        <v>124</v>
      </c>
      <c r="I53">
        <v>195</v>
      </c>
      <c r="J53">
        <v>0</v>
      </c>
      <c r="M53">
        <v>173.5</v>
      </c>
      <c r="N53">
        <v>0</v>
      </c>
      <c r="O53">
        <v>4.1580691642651296E-2</v>
      </c>
      <c r="P53">
        <v>0</v>
      </c>
      <c r="U53" s="290">
        <v>42081</v>
      </c>
      <c r="W53" t="s">
        <v>80</v>
      </c>
      <c r="Y53">
        <v>0</v>
      </c>
      <c r="AB53" t="s">
        <v>124</v>
      </c>
      <c r="AD53">
        <v>0</v>
      </c>
      <c r="AI53">
        <v>0</v>
      </c>
    </row>
    <row r="54" spans="1:35" x14ac:dyDescent="0.45">
      <c r="A54" s="290">
        <v>42082</v>
      </c>
      <c r="B54">
        <v>1900</v>
      </c>
      <c r="C54" t="s">
        <v>150</v>
      </c>
      <c r="D54">
        <v>211</v>
      </c>
      <c r="E54">
        <v>0</v>
      </c>
      <c r="H54" t="s">
        <v>494</v>
      </c>
      <c r="I54">
        <v>230</v>
      </c>
      <c r="J54">
        <v>0</v>
      </c>
      <c r="M54">
        <v>220.5</v>
      </c>
      <c r="N54">
        <v>0</v>
      </c>
      <c r="O54">
        <v>4.1051927437641723E-2</v>
      </c>
      <c r="P54">
        <v>0</v>
      </c>
      <c r="U54" s="290">
        <v>42082</v>
      </c>
      <c r="W54" t="s">
        <v>150</v>
      </c>
      <c r="Y54">
        <v>0</v>
      </c>
      <c r="AB54" t="s">
        <v>494</v>
      </c>
      <c r="AD54">
        <v>0</v>
      </c>
      <c r="AI54">
        <v>0</v>
      </c>
    </row>
    <row r="55" spans="1:35" x14ac:dyDescent="0.45">
      <c r="A55" s="290">
        <v>42083</v>
      </c>
      <c r="B55">
        <v>1660</v>
      </c>
      <c r="C55" t="s">
        <v>495</v>
      </c>
      <c r="D55">
        <v>231</v>
      </c>
      <c r="E55">
        <v>0</v>
      </c>
      <c r="H55" t="s">
        <v>306</v>
      </c>
      <c r="I55">
        <v>200</v>
      </c>
      <c r="J55">
        <v>0</v>
      </c>
      <c r="M55">
        <v>215.5</v>
      </c>
      <c r="N55">
        <v>0</v>
      </c>
      <c r="O55">
        <v>4.1097215777262185E-2</v>
      </c>
      <c r="P55">
        <v>0</v>
      </c>
      <c r="U55" s="290">
        <v>42083</v>
      </c>
      <c r="W55" t="s">
        <v>495</v>
      </c>
      <c r="Y55">
        <v>0</v>
      </c>
      <c r="AB55" t="s">
        <v>306</v>
      </c>
      <c r="AD55">
        <v>0</v>
      </c>
      <c r="AI55">
        <v>0</v>
      </c>
    </row>
    <row r="56" spans="1:35" x14ac:dyDescent="0.45">
      <c r="A56" s="290">
        <v>42084</v>
      </c>
      <c r="B56">
        <v>1610</v>
      </c>
      <c r="C56" t="s">
        <v>304</v>
      </c>
      <c r="D56">
        <v>189</v>
      </c>
      <c r="E56">
        <v>0</v>
      </c>
      <c r="H56" t="s">
        <v>307</v>
      </c>
      <c r="I56">
        <v>241</v>
      </c>
      <c r="J56">
        <v>0</v>
      </c>
      <c r="M56">
        <v>215</v>
      </c>
      <c r="N56">
        <v>0</v>
      </c>
      <c r="O56">
        <v>4.1101860465116283E-2</v>
      </c>
      <c r="P56">
        <v>0</v>
      </c>
      <c r="U56" s="290">
        <v>42084</v>
      </c>
      <c r="W56" t="s">
        <v>304</v>
      </c>
      <c r="Y56">
        <v>0</v>
      </c>
      <c r="AB56" t="s">
        <v>307</v>
      </c>
      <c r="AD56">
        <v>0</v>
      </c>
      <c r="AI56">
        <v>0</v>
      </c>
    </row>
    <row r="57" spans="1:35" x14ac:dyDescent="0.45">
      <c r="A57" s="290">
        <v>42085</v>
      </c>
      <c r="B57">
        <v>1550</v>
      </c>
      <c r="C57" t="s">
        <v>14</v>
      </c>
      <c r="D57">
        <v>232</v>
      </c>
      <c r="E57">
        <v>0</v>
      </c>
      <c r="H57" t="s">
        <v>496</v>
      </c>
      <c r="I57">
        <v>232</v>
      </c>
      <c r="J57">
        <v>0</v>
      </c>
      <c r="M57">
        <v>232</v>
      </c>
      <c r="N57">
        <v>0</v>
      </c>
      <c r="O57">
        <v>4.0955172413793109E-2</v>
      </c>
      <c r="P57">
        <v>0</v>
      </c>
      <c r="U57" s="290">
        <v>42085</v>
      </c>
      <c r="W57" t="s">
        <v>14</v>
      </c>
      <c r="Y57">
        <v>0</v>
      </c>
      <c r="AB57" t="s">
        <v>496</v>
      </c>
      <c r="AD57">
        <v>0</v>
      </c>
      <c r="AI57">
        <v>0</v>
      </c>
    </row>
    <row r="58" spans="1:35" x14ac:dyDescent="0.45">
      <c r="A58" s="290">
        <v>42086</v>
      </c>
      <c r="B58">
        <v>1460</v>
      </c>
      <c r="C58" t="s">
        <v>157</v>
      </c>
      <c r="D58">
        <v>176</v>
      </c>
      <c r="E58">
        <v>0</v>
      </c>
      <c r="H58" t="s">
        <v>137</v>
      </c>
      <c r="I58">
        <v>186</v>
      </c>
      <c r="J58">
        <v>0</v>
      </c>
      <c r="M58">
        <v>181</v>
      </c>
      <c r="N58">
        <v>0</v>
      </c>
      <c r="O58">
        <v>4.1477900552486194E-2</v>
      </c>
      <c r="P58">
        <v>0</v>
      </c>
      <c r="U58" s="290">
        <v>42086</v>
      </c>
      <c r="W58" t="s">
        <v>157</v>
      </c>
      <c r="Y58">
        <v>0</v>
      </c>
      <c r="AB58" t="s">
        <v>137</v>
      </c>
      <c r="AD58">
        <v>0</v>
      </c>
      <c r="AI58">
        <v>0</v>
      </c>
    </row>
    <row r="59" spans="1:35" x14ac:dyDescent="0.45">
      <c r="A59" s="290">
        <v>42087</v>
      </c>
      <c r="B59">
        <v>1880</v>
      </c>
      <c r="C59" t="s">
        <v>497</v>
      </c>
      <c r="D59">
        <v>132</v>
      </c>
      <c r="E59">
        <v>0</v>
      </c>
      <c r="H59" t="s">
        <v>124</v>
      </c>
      <c r="I59">
        <v>136</v>
      </c>
      <c r="J59">
        <v>0</v>
      </c>
      <c r="M59">
        <v>134</v>
      </c>
      <c r="N59">
        <v>0</v>
      </c>
      <c r="O59">
        <v>4.2311940298507468E-2</v>
      </c>
      <c r="P59">
        <v>0</v>
      </c>
      <c r="U59" s="290">
        <v>42087</v>
      </c>
      <c r="W59" t="s">
        <v>497</v>
      </c>
      <c r="Y59">
        <v>0</v>
      </c>
      <c r="AB59" t="s">
        <v>124</v>
      </c>
      <c r="AD59">
        <v>0</v>
      </c>
      <c r="AI59">
        <v>0</v>
      </c>
    </row>
    <row r="60" spans="1:35" x14ac:dyDescent="0.45">
      <c r="A60" s="290">
        <v>42088</v>
      </c>
      <c r="B60">
        <v>2310</v>
      </c>
      <c r="C60" t="s">
        <v>150</v>
      </c>
      <c r="D60">
        <v>89</v>
      </c>
      <c r="E60">
        <v>0</v>
      </c>
      <c r="H60" t="s">
        <v>137</v>
      </c>
      <c r="I60">
        <v>53</v>
      </c>
      <c r="J60">
        <v>0</v>
      </c>
      <c r="M60">
        <v>71</v>
      </c>
      <c r="N60">
        <v>0</v>
      </c>
      <c r="O60">
        <v>4.5161971830985921E-2</v>
      </c>
      <c r="P60">
        <v>0</v>
      </c>
      <c r="U60" s="290">
        <v>42088</v>
      </c>
      <c r="W60" t="s">
        <v>150</v>
      </c>
      <c r="Y60">
        <v>0</v>
      </c>
      <c r="AB60" t="s">
        <v>137</v>
      </c>
      <c r="AD60">
        <v>0</v>
      </c>
      <c r="AI60">
        <v>0</v>
      </c>
    </row>
    <row r="61" spans="1:35" x14ac:dyDescent="0.45">
      <c r="A61" s="290">
        <v>42089</v>
      </c>
      <c r="B61">
        <v>3160</v>
      </c>
      <c r="C61" t="s">
        <v>110</v>
      </c>
      <c r="D61">
        <v>75</v>
      </c>
      <c r="E61">
        <v>0</v>
      </c>
      <c r="H61" t="s">
        <v>113</v>
      </c>
      <c r="I61">
        <v>137</v>
      </c>
      <c r="J61">
        <v>2</v>
      </c>
      <c r="M61">
        <v>106</v>
      </c>
      <c r="N61">
        <v>2</v>
      </c>
      <c r="O61">
        <v>4.316037735849057E-2</v>
      </c>
      <c r="P61">
        <v>46.338797814207645</v>
      </c>
      <c r="U61" s="290">
        <v>42089</v>
      </c>
      <c r="W61" t="s">
        <v>110</v>
      </c>
      <c r="Y61">
        <v>0</v>
      </c>
      <c r="AB61" t="s">
        <v>113</v>
      </c>
      <c r="AD61">
        <v>0</v>
      </c>
      <c r="AI61">
        <v>0</v>
      </c>
    </row>
    <row r="62" spans="1:35" x14ac:dyDescent="0.45">
      <c r="A62" s="290">
        <v>42090</v>
      </c>
      <c r="B62">
        <v>2540</v>
      </c>
      <c r="C62" t="s">
        <v>227</v>
      </c>
      <c r="D62">
        <v>193</v>
      </c>
      <c r="E62">
        <v>0</v>
      </c>
      <c r="H62" t="s">
        <v>183</v>
      </c>
      <c r="I62">
        <v>100</v>
      </c>
      <c r="J62">
        <v>0</v>
      </c>
      <c r="M62">
        <v>146.5</v>
      </c>
      <c r="N62">
        <v>0</v>
      </c>
      <c r="O62">
        <v>4.203788395904437E-2</v>
      </c>
      <c r="P62">
        <v>0</v>
      </c>
      <c r="U62" s="290">
        <v>42090</v>
      </c>
      <c r="W62" t="s">
        <v>227</v>
      </c>
      <c r="Y62">
        <v>0</v>
      </c>
      <c r="AB62" t="s">
        <v>183</v>
      </c>
      <c r="AD62">
        <v>0</v>
      </c>
      <c r="AI62">
        <v>0</v>
      </c>
    </row>
    <row r="63" spans="1:35" x14ac:dyDescent="0.45">
      <c r="A63" s="290">
        <v>42091</v>
      </c>
      <c r="B63">
        <v>2720</v>
      </c>
      <c r="C63" t="s">
        <v>107</v>
      </c>
      <c r="D63">
        <v>117</v>
      </c>
      <c r="E63">
        <v>1</v>
      </c>
      <c r="H63" t="s">
        <v>274</v>
      </c>
      <c r="I63">
        <v>155</v>
      </c>
      <c r="J63">
        <v>0</v>
      </c>
      <c r="M63">
        <v>136</v>
      </c>
      <c r="N63">
        <v>1</v>
      </c>
      <c r="O63">
        <v>4.226470588235294E-2</v>
      </c>
      <c r="P63">
        <v>23.660403618649966</v>
      </c>
      <c r="U63" s="290">
        <v>42091</v>
      </c>
      <c r="W63" t="s">
        <v>107</v>
      </c>
      <c r="Y63">
        <v>0</v>
      </c>
      <c r="AB63" t="s">
        <v>274</v>
      </c>
      <c r="AD63">
        <v>0</v>
      </c>
      <c r="AI63">
        <v>0</v>
      </c>
    </row>
    <row r="64" spans="1:35" x14ac:dyDescent="0.45">
      <c r="A64" s="290">
        <v>42092</v>
      </c>
      <c r="B64">
        <v>2350</v>
      </c>
      <c r="C64" t="s">
        <v>290</v>
      </c>
      <c r="D64">
        <v>200</v>
      </c>
      <c r="E64">
        <v>0</v>
      </c>
      <c r="H64" t="s">
        <v>124</v>
      </c>
      <c r="I64">
        <v>251</v>
      </c>
      <c r="J64">
        <v>0</v>
      </c>
      <c r="M64">
        <v>225.5</v>
      </c>
      <c r="N64">
        <v>0</v>
      </c>
      <c r="O64">
        <v>4.1008647450110867E-2</v>
      </c>
      <c r="P64">
        <v>0</v>
      </c>
      <c r="U64" s="290">
        <v>42092</v>
      </c>
      <c r="W64" t="s">
        <v>290</v>
      </c>
      <c r="Y64">
        <v>0</v>
      </c>
      <c r="AB64" t="s">
        <v>124</v>
      </c>
      <c r="AD64">
        <v>0</v>
      </c>
      <c r="AI64">
        <v>0</v>
      </c>
    </row>
    <row r="65" spans="1:35" x14ac:dyDescent="0.45">
      <c r="A65" s="290">
        <v>42093</v>
      </c>
      <c r="B65">
        <v>2010</v>
      </c>
      <c r="C65" t="s">
        <v>227</v>
      </c>
      <c r="D65">
        <v>230</v>
      </c>
      <c r="E65">
        <v>0</v>
      </c>
      <c r="H65" t="s">
        <v>289</v>
      </c>
      <c r="I65">
        <v>222</v>
      </c>
      <c r="J65">
        <v>1</v>
      </c>
      <c r="M65">
        <v>226</v>
      </c>
      <c r="N65">
        <v>1</v>
      </c>
      <c r="O65">
        <v>4.1004424778761067E-2</v>
      </c>
      <c r="P65">
        <v>24.387611956404442</v>
      </c>
      <c r="U65" s="290">
        <v>42093</v>
      </c>
      <c r="W65" t="s">
        <v>227</v>
      </c>
      <c r="Y65">
        <v>0</v>
      </c>
      <c r="AB65" t="s">
        <v>289</v>
      </c>
      <c r="AD65">
        <v>0</v>
      </c>
      <c r="AI65">
        <v>0</v>
      </c>
    </row>
    <row r="66" spans="1:35" x14ac:dyDescent="0.45">
      <c r="A66" s="290">
        <v>42094</v>
      </c>
      <c r="B66">
        <v>1900</v>
      </c>
      <c r="C66" t="s">
        <v>155</v>
      </c>
      <c r="D66">
        <v>236</v>
      </c>
      <c r="E66">
        <v>0</v>
      </c>
      <c r="H66" t="s">
        <v>117</v>
      </c>
      <c r="I66">
        <v>232</v>
      </c>
      <c r="J66">
        <v>0</v>
      </c>
      <c r="M66">
        <v>234</v>
      </c>
      <c r="N66">
        <v>0</v>
      </c>
      <c r="O66">
        <v>4.0939316239316244E-2</v>
      </c>
      <c r="P66">
        <v>0</v>
      </c>
      <c r="U66" s="290">
        <v>42094</v>
      </c>
      <c r="W66" t="s">
        <v>155</v>
      </c>
      <c r="Y66">
        <v>0</v>
      </c>
      <c r="AB66" t="s">
        <v>117</v>
      </c>
      <c r="AD66">
        <v>0</v>
      </c>
      <c r="AI66">
        <v>0</v>
      </c>
    </row>
    <row r="67" spans="1:35" x14ac:dyDescent="0.45">
      <c r="A67" s="290">
        <v>42095</v>
      </c>
      <c r="B67">
        <v>1870</v>
      </c>
      <c r="C67" t="s">
        <v>491</v>
      </c>
      <c r="D67">
        <v>174</v>
      </c>
      <c r="E67">
        <v>0</v>
      </c>
      <c r="H67" t="s">
        <v>498</v>
      </c>
      <c r="I67">
        <v>234</v>
      </c>
      <c r="J67">
        <v>1</v>
      </c>
      <c r="M67">
        <v>204</v>
      </c>
      <c r="N67">
        <v>1</v>
      </c>
      <c r="O67">
        <v>4.120980392156863E-2</v>
      </c>
      <c r="P67">
        <v>24.266070324023406</v>
      </c>
      <c r="U67" s="290">
        <v>42095</v>
      </c>
      <c r="W67" t="s">
        <v>491</v>
      </c>
      <c r="Y67">
        <v>0</v>
      </c>
      <c r="AB67" t="s">
        <v>498</v>
      </c>
      <c r="AD67">
        <v>0</v>
      </c>
      <c r="AI67">
        <v>0</v>
      </c>
    </row>
    <row r="68" spans="1:35" x14ac:dyDescent="0.45">
      <c r="A68" s="290">
        <v>42096</v>
      </c>
      <c r="B68">
        <v>1700</v>
      </c>
      <c r="C68" t="s">
        <v>308</v>
      </c>
      <c r="D68">
        <v>230</v>
      </c>
      <c r="E68">
        <v>0</v>
      </c>
      <c r="H68" t="s">
        <v>177</v>
      </c>
      <c r="I68">
        <v>233</v>
      </c>
      <c r="J68">
        <v>0</v>
      </c>
      <c r="M68">
        <v>231.5</v>
      </c>
      <c r="N68">
        <v>0</v>
      </c>
      <c r="O68">
        <v>4.095917926565875E-2</v>
      </c>
      <c r="P68">
        <v>0</v>
      </c>
      <c r="U68" s="290">
        <v>42096</v>
      </c>
      <c r="W68" t="s">
        <v>308</v>
      </c>
      <c r="Y68">
        <v>0</v>
      </c>
      <c r="AB68" t="s">
        <v>177</v>
      </c>
      <c r="AD68">
        <v>0</v>
      </c>
      <c r="AI68">
        <v>0</v>
      </c>
    </row>
    <row r="69" spans="1:35" x14ac:dyDescent="0.45">
      <c r="A69" s="290">
        <v>42097</v>
      </c>
      <c r="B69">
        <v>1550</v>
      </c>
      <c r="C69" t="s">
        <v>176</v>
      </c>
      <c r="D69">
        <v>227</v>
      </c>
      <c r="E69">
        <v>0</v>
      </c>
      <c r="H69" t="s">
        <v>306</v>
      </c>
      <c r="I69">
        <v>232</v>
      </c>
      <c r="J69">
        <v>0</v>
      </c>
      <c r="M69">
        <v>229.5</v>
      </c>
      <c r="N69">
        <v>0</v>
      </c>
      <c r="O69">
        <v>4.0975381263616564E-2</v>
      </c>
      <c r="P69">
        <v>0</v>
      </c>
      <c r="U69" s="290">
        <v>42097</v>
      </c>
      <c r="W69" t="s">
        <v>176</v>
      </c>
      <c r="Y69">
        <v>0</v>
      </c>
      <c r="AB69" t="s">
        <v>306</v>
      </c>
      <c r="AD69">
        <v>0</v>
      </c>
      <c r="AI69">
        <v>0</v>
      </c>
    </row>
    <row r="70" spans="1:35" x14ac:dyDescent="0.45">
      <c r="A70" s="290">
        <v>42098</v>
      </c>
      <c r="B70">
        <v>1430</v>
      </c>
      <c r="C70" t="s">
        <v>491</v>
      </c>
      <c r="D70">
        <v>230</v>
      </c>
      <c r="E70">
        <v>0</v>
      </c>
      <c r="H70" t="s">
        <v>498</v>
      </c>
      <c r="I70">
        <v>223</v>
      </c>
      <c r="J70">
        <v>0</v>
      </c>
      <c r="M70">
        <v>226.5</v>
      </c>
      <c r="N70">
        <v>0</v>
      </c>
      <c r="O70">
        <v>4.1000220750551881E-2</v>
      </c>
      <c r="P70">
        <v>0</v>
      </c>
      <c r="U70" s="290">
        <v>42098</v>
      </c>
      <c r="W70" t="s">
        <v>491</v>
      </c>
      <c r="Y70">
        <v>0</v>
      </c>
      <c r="AB70" t="s">
        <v>498</v>
      </c>
      <c r="AD70">
        <v>0</v>
      </c>
      <c r="AI70">
        <v>0</v>
      </c>
    </row>
    <row r="71" spans="1:35" x14ac:dyDescent="0.45">
      <c r="A71" s="290">
        <v>42099</v>
      </c>
      <c r="B71">
        <v>1330</v>
      </c>
      <c r="C71" t="s">
        <v>499</v>
      </c>
      <c r="D71">
        <v>220</v>
      </c>
      <c r="E71">
        <v>0</v>
      </c>
      <c r="H71" t="s">
        <v>14</v>
      </c>
      <c r="I71">
        <v>217</v>
      </c>
      <c r="J71">
        <v>1</v>
      </c>
      <c r="M71">
        <v>218.5</v>
      </c>
      <c r="N71">
        <v>1</v>
      </c>
      <c r="O71">
        <v>4.106979405034325E-2</v>
      </c>
      <c r="P71">
        <v>24.348795096810139</v>
      </c>
      <c r="U71" s="290">
        <v>42099</v>
      </c>
      <c r="W71" t="s">
        <v>499</v>
      </c>
      <c r="Y71">
        <v>0</v>
      </c>
      <c r="AB71" t="s">
        <v>14</v>
      </c>
      <c r="AD71">
        <v>0</v>
      </c>
      <c r="AI71">
        <v>0</v>
      </c>
    </row>
    <row r="72" spans="1:35" x14ac:dyDescent="0.45">
      <c r="A72" s="290">
        <v>42100</v>
      </c>
      <c r="B72">
        <v>1260</v>
      </c>
      <c r="C72" t="s">
        <v>500</v>
      </c>
      <c r="D72">
        <v>215</v>
      </c>
      <c r="E72">
        <v>0</v>
      </c>
      <c r="H72" t="s">
        <v>242</v>
      </c>
      <c r="I72">
        <v>217</v>
      </c>
      <c r="J72">
        <v>2</v>
      </c>
      <c r="M72">
        <v>216</v>
      </c>
      <c r="N72">
        <v>2</v>
      </c>
      <c r="O72">
        <v>4.1092592592592597E-2</v>
      </c>
      <c r="P72">
        <v>48.670572329878318</v>
      </c>
      <c r="U72" s="290">
        <v>42100</v>
      </c>
      <c r="W72" t="s">
        <v>500</v>
      </c>
      <c r="Y72">
        <v>0</v>
      </c>
      <c r="AB72" t="s">
        <v>242</v>
      </c>
      <c r="AD72">
        <v>0</v>
      </c>
      <c r="AI72">
        <v>0</v>
      </c>
    </row>
    <row r="73" spans="1:35" x14ac:dyDescent="0.45">
      <c r="A73" s="290">
        <v>42101</v>
      </c>
      <c r="B73">
        <v>1190</v>
      </c>
      <c r="C73" t="s">
        <v>216</v>
      </c>
      <c r="D73">
        <v>212</v>
      </c>
      <c r="E73">
        <v>0</v>
      </c>
      <c r="H73" t="s">
        <v>319</v>
      </c>
      <c r="I73">
        <v>213</v>
      </c>
      <c r="J73">
        <v>0</v>
      </c>
      <c r="M73">
        <v>212.5</v>
      </c>
      <c r="N73">
        <v>0</v>
      </c>
      <c r="O73">
        <v>4.1125411764705883E-2</v>
      </c>
      <c r="P73">
        <v>0</v>
      </c>
      <c r="U73" s="290">
        <v>42101</v>
      </c>
      <c r="W73" t="s">
        <v>216</v>
      </c>
      <c r="Y73">
        <v>0</v>
      </c>
      <c r="AB73" t="s">
        <v>319</v>
      </c>
      <c r="AD73">
        <v>0</v>
      </c>
      <c r="AI73">
        <v>0</v>
      </c>
    </row>
    <row r="74" spans="1:35" x14ac:dyDescent="0.45">
      <c r="A74" s="290">
        <v>42102</v>
      </c>
      <c r="B74">
        <v>1140</v>
      </c>
      <c r="C74" t="s">
        <v>150</v>
      </c>
      <c r="D74">
        <v>210</v>
      </c>
      <c r="E74">
        <v>0</v>
      </c>
      <c r="H74" t="s">
        <v>14</v>
      </c>
      <c r="I74">
        <v>213</v>
      </c>
      <c r="J74">
        <v>3</v>
      </c>
      <c r="M74">
        <v>211.5</v>
      </c>
      <c r="N74">
        <v>3</v>
      </c>
      <c r="O74">
        <v>4.1134988179669034E-2</v>
      </c>
      <c r="P74">
        <v>72.93061534129113</v>
      </c>
      <c r="U74" s="290">
        <v>42102</v>
      </c>
      <c r="W74" t="s">
        <v>150</v>
      </c>
      <c r="Y74">
        <v>0</v>
      </c>
      <c r="AB74" t="s">
        <v>14</v>
      </c>
      <c r="AD74">
        <v>0</v>
      </c>
      <c r="AI74">
        <v>0</v>
      </c>
    </row>
    <row r="75" spans="1:35" x14ac:dyDescent="0.45">
      <c r="A75" s="290">
        <v>42103</v>
      </c>
      <c r="B75">
        <v>1120</v>
      </c>
      <c r="C75" t="s">
        <v>501</v>
      </c>
      <c r="D75">
        <v>210</v>
      </c>
      <c r="E75">
        <v>0</v>
      </c>
      <c r="H75" t="s">
        <v>172</v>
      </c>
      <c r="I75">
        <v>210</v>
      </c>
      <c r="J75">
        <v>6</v>
      </c>
      <c r="M75">
        <v>210</v>
      </c>
      <c r="N75">
        <v>6</v>
      </c>
      <c r="O75">
        <v>4.1149523809523809E-2</v>
      </c>
      <c r="P75">
        <v>145.80970676047863</v>
      </c>
      <c r="U75" s="290">
        <v>42103</v>
      </c>
      <c r="W75" t="s">
        <v>501</v>
      </c>
      <c r="Y75">
        <v>0</v>
      </c>
      <c r="AB75" t="s">
        <v>172</v>
      </c>
      <c r="AD75">
        <v>0</v>
      </c>
      <c r="AI75">
        <v>0</v>
      </c>
    </row>
    <row r="76" spans="1:35" x14ac:dyDescent="0.45">
      <c r="A76" s="290">
        <v>42104</v>
      </c>
      <c r="B76">
        <v>1110</v>
      </c>
      <c r="C76" t="s">
        <v>379</v>
      </c>
      <c r="D76">
        <v>212</v>
      </c>
      <c r="E76">
        <v>0</v>
      </c>
      <c r="H76" t="s">
        <v>14</v>
      </c>
      <c r="I76">
        <v>213</v>
      </c>
      <c r="J76">
        <v>5</v>
      </c>
      <c r="M76">
        <v>212.5</v>
      </c>
      <c r="N76">
        <v>5</v>
      </c>
      <c r="O76">
        <v>4.1125411764705883E-2</v>
      </c>
      <c r="P76">
        <v>121.57932979752036</v>
      </c>
      <c r="U76" s="290">
        <v>42104</v>
      </c>
      <c r="W76" t="s">
        <v>379</v>
      </c>
      <c r="Y76">
        <v>0</v>
      </c>
      <c r="AB76" t="s">
        <v>14</v>
      </c>
      <c r="AD76">
        <v>0</v>
      </c>
      <c r="AI76">
        <v>0</v>
      </c>
    </row>
    <row r="77" spans="1:35" x14ac:dyDescent="0.45">
      <c r="A77" s="290">
        <v>42105</v>
      </c>
      <c r="B77">
        <v>1230</v>
      </c>
      <c r="C77" t="s">
        <v>502</v>
      </c>
      <c r="D77">
        <v>216</v>
      </c>
      <c r="E77">
        <v>0</v>
      </c>
      <c r="H77" t="s">
        <v>503</v>
      </c>
      <c r="I77">
        <v>200</v>
      </c>
      <c r="J77">
        <v>5</v>
      </c>
      <c r="M77">
        <v>208</v>
      </c>
      <c r="N77">
        <v>5</v>
      </c>
      <c r="O77">
        <v>4.116923076923077E-2</v>
      </c>
      <c r="P77">
        <v>121.44992526158445</v>
      </c>
      <c r="U77" s="290">
        <v>42105</v>
      </c>
      <c r="W77" t="s">
        <v>502</v>
      </c>
      <c r="Y77">
        <v>0</v>
      </c>
      <c r="AB77" t="s">
        <v>503</v>
      </c>
      <c r="AD77">
        <v>0</v>
      </c>
      <c r="AI77">
        <v>0</v>
      </c>
    </row>
    <row r="78" spans="1:35" x14ac:dyDescent="0.45">
      <c r="A78" s="290">
        <v>42106</v>
      </c>
      <c r="B78">
        <v>1240</v>
      </c>
      <c r="C78" t="s">
        <v>178</v>
      </c>
      <c r="D78">
        <v>211</v>
      </c>
      <c r="E78">
        <v>2</v>
      </c>
      <c r="H78" t="s">
        <v>302</v>
      </c>
      <c r="I78">
        <v>215</v>
      </c>
      <c r="J78">
        <v>1</v>
      </c>
      <c r="M78">
        <v>213</v>
      </c>
      <c r="N78">
        <v>3</v>
      </c>
      <c r="O78">
        <v>4.1120657276995307E-2</v>
      </c>
      <c r="P78">
        <v>72.956032287896605</v>
      </c>
      <c r="U78" s="290">
        <v>42106</v>
      </c>
      <c r="W78" t="s">
        <v>178</v>
      </c>
      <c r="Y78">
        <v>0</v>
      </c>
      <c r="AB78" t="s">
        <v>302</v>
      </c>
      <c r="AD78">
        <v>0</v>
      </c>
      <c r="AI78">
        <v>0</v>
      </c>
    </row>
    <row r="79" spans="1:35" x14ac:dyDescent="0.45">
      <c r="A79" s="290">
        <v>42107</v>
      </c>
      <c r="B79">
        <v>1160</v>
      </c>
      <c r="C79" t="s">
        <v>144</v>
      </c>
      <c r="D79">
        <v>215</v>
      </c>
      <c r="E79">
        <v>0</v>
      </c>
      <c r="H79" t="s">
        <v>177</v>
      </c>
      <c r="I79">
        <v>180</v>
      </c>
      <c r="J79">
        <v>2</v>
      </c>
      <c r="M79">
        <v>197.5</v>
      </c>
      <c r="N79">
        <v>2</v>
      </c>
      <c r="O79">
        <v>4.1279240506329119E-2</v>
      </c>
      <c r="P79">
        <v>48.450503823910012</v>
      </c>
      <c r="U79" s="290">
        <v>42107</v>
      </c>
      <c r="W79" t="s">
        <v>144</v>
      </c>
      <c r="Y79">
        <v>0</v>
      </c>
      <c r="AB79" t="s">
        <v>177</v>
      </c>
      <c r="AD79">
        <v>0</v>
      </c>
      <c r="AI79">
        <v>0</v>
      </c>
    </row>
    <row r="80" spans="1:35" x14ac:dyDescent="0.45">
      <c r="A80" s="290">
        <v>42108</v>
      </c>
      <c r="B80">
        <v>1410</v>
      </c>
      <c r="C80" t="s">
        <v>187</v>
      </c>
      <c r="D80">
        <v>212</v>
      </c>
      <c r="E80">
        <v>0</v>
      </c>
      <c r="H80" t="s">
        <v>165</v>
      </c>
      <c r="I80">
        <v>223</v>
      </c>
      <c r="J80">
        <v>2</v>
      </c>
      <c r="M80">
        <v>217.5</v>
      </c>
      <c r="N80">
        <v>2</v>
      </c>
      <c r="O80">
        <v>4.1078850574712646E-2</v>
      </c>
      <c r="P80">
        <v>48.686853989803737</v>
      </c>
      <c r="U80" s="290">
        <v>42108</v>
      </c>
      <c r="W80" t="s">
        <v>187</v>
      </c>
      <c r="Y80">
        <v>0</v>
      </c>
      <c r="AB80" t="s">
        <v>165</v>
      </c>
      <c r="AD80">
        <v>0</v>
      </c>
      <c r="AI80">
        <v>0</v>
      </c>
    </row>
    <row r="81" spans="1:35" x14ac:dyDescent="0.45">
      <c r="A81" s="290">
        <v>42109</v>
      </c>
      <c r="B81">
        <v>1310</v>
      </c>
      <c r="C81" t="s">
        <v>169</v>
      </c>
      <c r="D81">
        <v>221</v>
      </c>
      <c r="E81">
        <v>2</v>
      </c>
      <c r="H81" t="s">
        <v>319</v>
      </c>
      <c r="I81">
        <v>221</v>
      </c>
      <c r="J81">
        <v>6</v>
      </c>
      <c r="M81">
        <v>221</v>
      </c>
      <c r="N81">
        <v>8</v>
      </c>
      <c r="O81">
        <v>4.1047511312217198E-2</v>
      </c>
      <c r="P81">
        <v>194.89610318028991</v>
      </c>
      <c r="U81" s="290">
        <v>42109</v>
      </c>
      <c r="W81" t="s">
        <v>169</v>
      </c>
      <c r="Y81">
        <v>0</v>
      </c>
      <c r="AB81" t="s">
        <v>319</v>
      </c>
      <c r="AD81">
        <v>0</v>
      </c>
      <c r="AI81">
        <v>0</v>
      </c>
    </row>
    <row r="82" spans="1:35" x14ac:dyDescent="0.45">
      <c r="A82" s="290">
        <v>42110</v>
      </c>
      <c r="B82">
        <v>1220</v>
      </c>
      <c r="C82" t="s">
        <v>216</v>
      </c>
      <c r="D82">
        <v>223</v>
      </c>
      <c r="E82">
        <v>1</v>
      </c>
      <c r="H82" t="s">
        <v>172</v>
      </c>
      <c r="I82">
        <v>219</v>
      </c>
      <c r="J82">
        <v>0</v>
      </c>
      <c r="M82">
        <v>221</v>
      </c>
      <c r="N82">
        <v>1</v>
      </c>
      <c r="O82">
        <v>4.1047511312217198E-2</v>
      </c>
      <c r="P82">
        <v>24.362012897536239</v>
      </c>
      <c r="U82" s="290">
        <v>42110</v>
      </c>
      <c r="W82" t="s">
        <v>216</v>
      </c>
      <c r="Y82">
        <v>0</v>
      </c>
      <c r="AB82" t="s">
        <v>172</v>
      </c>
      <c r="AD82">
        <v>0</v>
      </c>
      <c r="AI82">
        <v>0</v>
      </c>
    </row>
    <row r="83" spans="1:35" x14ac:dyDescent="0.45">
      <c r="A83" s="290">
        <v>42111</v>
      </c>
      <c r="B83">
        <v>1220</v>
      </c>
      <c r="C83" t="s">
        <v>176</v>
      </c>
      <c r="D83">
        <v>216</v>
      </c>
      <c r="E83">
        <v>0</v>
      </c>
      <c r="H83" t="s">
        <v>306</v>
      </c>
      <c r="I83">
        <v>211</v>
      </c>
      <c r="J83">
        <v>3</v>
      </c>
      <c r="M83">
        <v>213.5</v>
      </c>
      <c r="N83">
        <v>3</v>
      </c>
      <c r="O83">
        <v>4.1115925058548011E-2</v>
      </c>
      <c r="P83">
        <v>72.964429128812682</v>
      </c>
      <c r="U83" s="290">
        <v>42111</v>
      </c>
      <c r="W83" t="s">
        <v>176</v>
      </c>
      <c r="Y83">
        <v>0</v>
      </c>
      <c r="AB83" t="s">
        <v>306</v>
      </c>
      <c r="AD83">
        <v>0</v>
      </c>
      <c r="AI83">
        <v>0</v>
      </c>
    </row>
    <row r="84" spans="1:35" x14ac:dyDescent="0.45">
      <c r="A84" s="290">
        <v>42112</v>
      </c>
      <c r="B84">
        <v>1260</v>
      </c>
      <c r="C84" t="s">
        <v>14</v>
      </c>
      <c r="D84">
        <v>216</v>
      </c>
      <c r="E84">
        <v>0</v>
      </c>
      <c r="H84" t="s">
        <v>504</v>
      </c>
      <c r="I84">
        <v>218</v>
      </c>
      <c r="J84">
        <v>1</v>
      </c>
      <c r="M84">
        <v>217</v>
      </c>
      <c r="N84">
        <v>1</v>
      </c>
      <c r="O84">
        <v>4.1083410138248851E-2</v>
      </c>
      <c r="P84">
        <v>24.340725286311987</v>
      </c>
      <c r="U84" s="290">
        <v>42112</v>
      </c>
      <c r="W84" t="s">
        <v>14</v>
      </c>
      <c r="Y84">
        <v>0</v>
      </c>
      <c r="AB84" t="s">
        <v>504</v>
      </c>
      <c r="AD84">
        <v>0</v>
      </c>
      <c r="AI84">
        <v>0</v>
      </c>
    </row>
    <row r="85" spans="1:35" x14ac:dyDescent="0.45">
      <c r="A85" s="290">
        <v>42113</v>
      </c>
      <c r="B85">
        <v>1250</v>
      </c>
      <c r="C85" t="s">
        <v>247</v>
      </c>
      <c r="D85">
        <v>217</v>
      </c>
      <c r="E85">
        <v>0</v>
      </c>
      <c r="H85" t="s">
        <v>456</v>
      </c>
      <c r="I85">
        <v>218</v>
      </c>
      <c r="J85">
        <v>0</v>
      </c>
      <c r="M85">
        <v>217.5</v>
      </c>
      <c r="N85">
        <v>0</v>
      </c>
      <c r="O85">
        <v>4.1078850574712646E-2</v>
      </c>
      <c r="P85">
        <v>0</v>
      </c>
      <c r="U85" s="290">
        <v>42113</v>
      </c>
      <c r="W85" t="s">
        <v>247</v>
      </c>
      <c r="Y85">
        <v>0</v>
      </c>
      <c r="AB85" t="s">
        <v>456</v>
      </c>
      <c r="AD85">
        <v>0</v>
      </c>
      <c r="AI85">
        <v>0</v>
      </c>
    </row>
    <row r="86" spans="1:35" x14ac:dyDescent="0.45">
      <c r="A86" s="290">
        <v>42114</v>
      </c>
      <c r="B86">
        <v>1230</v>
      </c>
      <c r="C86" t="s">
        <v>216</v>
      </c>
      <c r="D86">
        <v>212</v>
      </c>
      <c r="E86">
        <v>0</v>
      </c>
      <c r="H86" t="s">
        <v>172</v>
      </c>
      <c r="I86">
        <v>221</v>
      </c>
      <c r="J86">
        <v>0</v>
      </c>
      <c r="M86">
        <v>216.5</v>
      </c>
      <c r="N86">
        <v>0</v>
      </c>
      <c r="O86">
        <v>4.1087990762124715E-2</v>
      </c>
      <c r="P86">
        <v>0</v>
      </c>
      <c r="U86" s="290">
        <v>42114</v>
      </c>
      <c r="W86" t="s">
        <v>216</v>
      </c>
      <c r="Y86">
        <v>0</v>
      </c>
      <c r="AB86" t="s">
        <v>172</v>
      </c>
      <c r="AD86">
        <v>0</v>
      </c>
      <c r="AI86">
        <v>0</v>
      </c>
    </row>
    <row r="87" spans="1:35" x14ac:dyDescent="0.45">
      <c r="A87" s="290">
        <v>42115</v>
      </c>
      <c r="B87">
        <v>1260</v>
      </c>
      <c r="C87" t="s">
        <v>176</v>
      </c>
      <c r="D87">
        <v>218</v>
      </c>
      <c r="E87">
        <v>0</v>
      </c>
      <c r="H87" t="s">
        <v>177</v>
      </c>
      <c r="I87">
        <v>218</v>
      </c>
      <c r="J87">
        <v>1</v>
      </c>
      <c r="M87">
        <v>218</v>
      </c>
      <c r="N87">
        <v>1</v>
      </c>
      <c r="O87">
        <v>4.107431192660551E-2</v>
      </c>
      <c r="P87">
        <v>24.346116906032918</v>
      </c>
      <c r="U87" s="290">
        <v>42115</v>
      </c>
      <c r="W87" t="s">
        <v>176</v>
      </c>
      <c r="Y87">
        <v>0</v>
      </c>
      <c r="AB87" t="s">
        <v>177</v>
      </c>
      <c r="AD87">
        <v>0</v>
      </c>
      <c r="AI87">
        <v>0</v>
      </c>
    </row>
    <row r="88" spans="1:35" x14ac:dyDescent="0.45">
      <c r="A88" s="290">
        <v>42116</v>
      </c>
      <c r="B88">
        <v>1190</v>
      </c>
      <c r="C88" t="s">
        <v>170</v>
      </c>
      <c r="D88">
        <v>214</v>
      </c>
      <c r="E88">
        <v>0</v>
      </c>
      <c r="H88" t="s">
        <v>113</v>
      </c>
      <c r="I88">
        <v>212</v>
      </c>
      <c r="J88">
        <v>0</v>
      </c>
      <c r="M88">
        <v>213</v>
      </c>
      <c r="N88">
        <v>0</v>
      </c>
      <c r="O88">
        <v>4.1120657276995307E-2</v>
      </c>
      <c r="P88">
        <v>0</v>
      </c>
      <c r="U88" s="290">
        <v>42116</v>
      </c>
      <c r="W88" t="s">
        <v>170</v>
      </c>
      <c r="Y88">
        <v>0</v>
      </c>
      <c r="AB88" t="s">
        <v>113</v>
      </c>
      <c r="AD88">
        <v>0</v>
      </c>
      <c r="AI88">
        <v>0</v>
      </c>
    </row>
    <row r="89" spans="1:35" x14ac:dyDescent="0.45">
      <c r="A89" s="290">
        <v>42117</v>
      </c>
      <c r="B89">
        <v>1090</v>
      </c>
      <c r="C89" t="s">
        <v>110</v>
      </c>
      <c r="D89">
        <v>211</v>
      </c>
      <c r="E89">
        <v>0</v>
      </c>
      <c r="H89" t="s">
        <v>505</v>
      </c>
      <c r="I89">
        <v>215</v>
      </c>
      <c r="J89">
        <v>2</v>
      </c>
      <c r="M89">
        <v>213</v>
      </c>
      <c r="N89">
        <v>2</v>
      </c>
      <c r="O89">
        <v>4.1120657276995307E-2</v>
      </c>
      <c r="P89">
        <v>48.637354858597739</v>
      </c>
      <c r="U89" s="290">
        <v>42117</v>
      </c>
      <c r="W89" t="s">
        <v>110</v>
      </c>
      <c r="Y89">
        <v>0</v>
      </c>
      <c r="AB89" t="s">
        <v>505</v>
      </c>
      <c r="AD89">
        <v>0</v>
      </c>
      <c r="AI89">
        <v>0</v>
      </c>
    </row>
    <row r="90" spans="1:35" x14ac:dyDescent="0.45">
      <c r="A90" s="290">
        <v>42118</v>
      </c>
      <c r="B90">
        <v>1140</v>
      </c>
      <c r="C90" t="s">
        <v>204</v>
      </c>
      <c r="D90">
        <v>210</v>
      </c>
      <c r="E90">
        <v>1</v>
      </c>
      <c r="H90" t="s">
        <v>165</v>
      </c>
      <c r="I90">
        <v>218</v>
      </c>
      <c r="J90">
        <v>4</v>
      </c>
      <c r="M90">
        <v>214</v>
      </c>
      <c r="N90">
        <v>5</v>
      </c>
      <c r="O90">
        <v>4.1111214953271032E-2</v>
      </c>
      <c r="P90">
        <v>121.62131441951396</v>
      </c>
      <c r="U90" s="290">
        <v>42118</v>
      </c>
      <c r="W90" t="s">
        <v>204</v>
      </c>
      <c r="Y90">
        <v>0</v>
      </c>
      <c r="AB90" t="s">
        <v>165</v>
      </c>
      <c r="AD90">
        <v>0</v>
      </c>
      <c r="AI90">
        <v>0</v>
      </c>
    </row>
    <row r="91" spans="1:35" x14ac:dyDescent="0.45">
      <c r="A91" s="290">
        <v>42119</v>
      </c>
      <c r="B91">
        <v>1220</v>
      </c>
      <c r="C91" t="s">
        <v>167</v>
      </c>
      <c r="D91">
        <v>215</v>
      </c>
      <c r="E91">
        <v>0</v>
      </c>
      <c r="H91" t="s">
        <v>453</v>
      </c>
      <c r="I91">
        <v>215</v>
      </c>
      <c r="J91">
        <v>3</v>
      </c>
      <c r="M91">
        <v>215</v>
      </c>
      <c r="N91">
        <v>3</v>
      </c>
      <c r="O91">
        <v>4.1101860465116283E-2</v>
      </c>
      <c r="P91">
        <v>72.989396734148841</v>
      </c>
      <c r="U91" s="290">
        <v>42119</v>
      </c>
      <c r="W91" t="s">
        <v>167</v>
      </c>
      <c r="Y91">
        <v>0</v>
      </c>
      <c r="AB91" t="s">
        <v>453</v>
      </c>
      <c r="AD91">
        <v>0</v>
      </c>
      <c r="AI91">
        <v>0</v>
      </c>
    </row>
    <row r="92" spans="1:35" x14ac:dyDescent="0.45">
      <c r="A92" s="290">
        <v>42120</v>
      </c>
      <c r="B92">
        <v>1110</v>
      </c>
      <c r="C92" t="s">
        <v>204</v>
      </c>
      <c r="D92">
        <v>212</v>
      </c>
      <c r="E92">
        <v>1</v>
      </c>
      <c r="H92" t="s">
        <v>198</v>
      </c>
      <c r="I92">
        <v>207</v>
      </c>
      <c r="J92">
        <v>1</v>
      </c>
      <c r="M92">
        <v>209.5</v>
      </c>
      <c r="N92">
        <v>2</v>
      </c>
      <c r="O92">
        <v>4.1154415274463008E-2</v>
      </c>
      <c r="P92">
        <v>48.597458782047937</v>
      </c>
      <c r="U92" s="290">
        <v>42120</v>
      </c>
      <c r="W92" t="s">
        <v>204</v>
      </c>
      <c r="Y92">
        <v>0</v>
      </c>
      <c r="AB92" t="s">
        <v>198</v>
      </c>
      <c r="AD92">
        <v>0</v>
      </c>
      <c r="AI92">
        <v>0</v>
      </c>
    </row>
    <row r="93" spans="1:35" x14ac:dyDescent="0.45">
      <c r="A93" s="290">
        <v>42121</v>
      </c>
      <c r="B93">
        <v>1030</v>
      </c>
      <c r="C93" t="s">
        <v>296</v>
      </c>
      <c r="D93">
        <v>204</v>
      </c>
      <c r="E93">
        <v>0</v>
      </c>
      <c r="H93" t="s">
        <v>168</v>
      </c>
      <c r="I93">
        <v>210</v>
      </c>
      <c r="J93">
        <v>0</v>
      </c>
      <c r="M93">
        <v>207</v>
      </c>
      <c r="N93">
        <v>0</v>
      </c>
      <c r="O93">
        <v>4.1179227053140102E-2</v>
      </c>
      <c r="P93">
        <v>0</v>
      </c>
      <c r="U93" s="290">
        <v>42121</v>
      </c>
      <c r="W93" t="s">
        <v>296</v>
      </c>
      <c r="Y93">
        <v>0</v>
      </c>
      <c r="AB93" t="s">
        <v>168</v>
      </c>
      <c r="AD93">
        <v>0</v>
      </c>
      <c r="AI93">
        <v>0</v>
      </c>
    </row>
    <row r="94" spans="1:35" x14ac:dyDescent="0.45">
      <c r="A94" s="290">
        <v>42122</v>
      </c>
      <c r="B94">
        <v>1140</v>
      </c>
      <c r="C94" t="s">
        <v>176</v>
      </c>
      <c r="D94">
        <v>213</v>
      </c>
      <c r="E94">
        <v>0</v>
      </c>
      <c r="H94" t="s">
        <v>137</v>
      </c>
      <c r="I94">
        <v>215</v>
      </c>
      <c r="J94">
        <v>2</v>
      </c>
      <c r="M94">
        <v>214</v>
      </c>
      <c r="N94">
        <v>2</v>
      </c>
      <c r="O94">
        <v>4.1111214953271032E-2</v>
      </c>
      <c r="P94">
        <v>48.64852576780558</v>
      </c>
      <c r="U94" s="290">
        <v>42122</v>
      </c>
      <c r="W94" t="s">
        <v>176</v>
      </c>
      <c r="Y94">
        <v>0</v>
      </c>
      <c r="AB94" t="s">
        <v>137</v>
      </c>
      <c r="AD94">
        <v>0</v>
      </c>
      <c r="AI94">
        <v>0</v>
      </c>
    </row>
    <row r="95" spans="1:35" x14ac:dyDescent="0.45">
      <c r="A95" s="290">
        <v>42123</v>
      </c>
      <c r="B95">
        <v>1250</v>
      </c>
      <c r="C95" t="s">
        <v>265</v>
      </c>
      <c r="D95">
        <v>215</v>
      </c>
      <c r="E95">
        <v>0</v>
      </c>
      <c r="H95" t="s">
        <v>480</v>
      </c>
      <c r="I95">
        <v>215</v>
      </c>
      <c r="J95">
        <v>1</v>
      </c>
      <c r="M95">
        <v>215</v>
      </c>
      <c r="N95">
        <v>1</v>
      </c>
      <c r="O95">
        <v>4.1101860465116283E-2</v>
      </c>
      <c r="P95">
        <v>24.329798911382948</v>
      </c>
      <c r="U95" s="290">
        <v>42123</v>
      </c>
      <c r="W95" t="s">
        <v>265</v>
      </c>
      <c r="Y95">
        <v>0</v>
      </c>
      <c r="AB95" t="s">
        <v>480</v>
      </c>
      <c r="AD95">
        <v>0</v>
      </c>
      <c r="AI95">
        <v>0</v>
      </c>
    </row>
    <row r="96" spans="1:35" x14ac:dyDescent="0.45">
      <c r="A96" s="290">
        <v>42124</v>
      </c>
      <c r="B96">
        <v>1130</v>
      </c>
      <c r="C96" t="s">
        <v>166</v>
      </c>
      <c r="D96">
        <v>205</v>
      </c>
      <c r="E96">
        <v>0</v>
      </c>
      <c r="H96" t="s">
        <v>177</v>
      </c>
      <c r="I96">
        <v>209</v>
      </c>
      <c r="J96">
        <v>0</v>
      </c>
      <c r="M96">
        <v>207</v>
      </c>
      <c r="N96">
        <v>0</v>
      </c>
      <c r="O96">
        <v>4.1179227053140102E-2</v>
      </c>
      <c r="P96">
        <v>0</v>
      </c>
      <c r="U96" s="290">
        <v>42124</v>
      </c>
      <c r="W96" t="s">
        <v>166</v>
      </c>
      <c r="Y96">
        <v>0</v>
      </c>
      <c r="AB96" t="s">
        <v>177</v>
      </c>
      <c r="AD96">
        <v>0</v>
      </c>
      <c r="AI96">
        <v>0</v>
      </c>
    </row>
    <row r="97" spans="1:35" x14ac:dyDescent="0.45">
      <c r="A97" s="290">
        <v>42125</v>
      </c>
      <c r="B97">
        <v>1030</v>
      </c>
      <c r="C97" t="s">
        <v>176</v>
      </c>
      <c r="D97">
        <v>208</v>
      </c>
      <c r="E97">
        <v>0</v>
      </c>
      <c r="H97" t="s">
        <v>306</v>
      </c>
      <c r="I97">
        <v>201</v>
      </c>
      <c r="J97">
        <v>1</v>
      </c>
      <c r="M97">
        <v>204.5</v>
      </c>
      <c r="N97">
        <v>1</v>
      </c>
      <c r="O97">
        <v>4.1204645476772619E-2</v>
      </c>
      <c r="P97">
        <v>24.269108214114055</v>
      </c>
      <c r="U97" s="290">
        <v>42125</v>
      </c>
      <c r="W97" t="s">
        <v>176</v>
      </c>
      <c r="Y97">
        <v>0</v>
      </c>
      <c r="AB97" t="s">
        <v>306</v>
      </c>
      <c r="AD97">
        <v>0</v>
      </c>
      <c r="AI97">
        <v>0</v>
      </c>
    </row>
    <row r="98" spans="1:35" x14ac:dyDescent="0.45">
      <c r="A98" s="290">
        <v>42126</v>
      </c>
      <c r="B98">
        <v>1010</v>
      </c>
      <c r="C98" t="s">
        <v>14</v>
      </c>
      <c r="D98">
        <v>207</v>
      </c>
      <c r="E98">
        <v>0</v>
      </c>
      <c r="H98" t="s">
        <v>352</v>
      </c>
      <c r="I98">
        <v>204</v>
      </c>
      <c r="J98">
        <v>0</v>
      </c>
      <c r="M98">
        <v>205.5</v>
      </c>
      <c r="N98">
        <v>0</v>
      </c>
      <c r="O98">
        <v>4.1194403892944043E-2</v>
      </c>
      <c r="P98">
        <v>0</v>
      </c>
      <c r="U98" s="290">
        <v>42126</v>
      </c>
      <c r="W98" t="s">
        <v>14</v>
      </c>
      <c r="Y98">
        <v>0</v>
      </c>
      <c r="AB98" t="s">
        <v>352</v>
      </c>
      <c r="AD98">
        <v>0</v>
      </c>
      <c r="AI98">
        <v>0</v>
      </c>
    </row>
    <row r="99" spans="1:35" x14ac:dyDescent="0.45">
      <c r="A99" s="290">
        <v>42127</v>
      </c>
      <c r="B99">
        <v>961</v>
      </c>
      <c r="C99" t="s">
        <v>14</v>
      </c>
      <c r="D99">
        <v>207</v>
      </c>
      <c r="E99">
        <v>0</v>
      </c>
      <c r="H99" t="s">
        <v>506</v>
      </c>
      <c r="I99">
        <v>200</v>
      </c>
      <c r="J99">
        <v>1</v>
      </c>
      <c r="M99">
        <v>203.5</v>
      </c>
      <c r="N99">
        <v>1</v>
      </c>
      <c r="O99">
        <v>4.1214987714987716E-2</v>
      </c>
      <c r="P99">
        <v>24.263018271781572</v>
      </c>
      <c r="U99" s="290">
        <v>42127</v>
      </c>
      <c r="W99" t="s">
        <v>14</v>
      </c>
      <c r="Y99">
        <v>0</v>
      </c>
      <c r="AB99" t="s">
        <v>506</v>
      </c>
      <c r="AD99">
        <v>0</v>
      </c>
      <c r="AI99">
        <v>0</v>
      </c>
    </row>
    <row r="100" spans="1:35" x14ac:dyDescent="0.45">
      <c r="A100" s="290">
        <v>42128</v>
      </c>
      <c r="B100">
        <v>931</v>
      </c>
      <c r="C100" t="s">
        <v>507</v>
      </c>
      <c r="D100">
        <v>206</v>
      </c>
      <c r="E100">
        <v>0</v>
      </c>
      <c r="H100" t="s">
        <v>508</v>
      </c>
      <c r="I100">
        <v>205</v>
      </c>
      <c r="J100">
        <v>2</v>
      </c>
      <c r="M100">
        <v>205.5</v>
      </c>
      <c r="N100">
        <v>2</v>
      </c>
      <c r="O100">
        <v>4.1194403892944043E-2</v>
      </c>
      <c r="P100">
        <v>48.550283800624889</v>
      </c>
      <c r="U100" s="290">
        <v>42128</v>
      </c>
      <c r="W100" t="s">
        <v>507</v>
      </c>
      <c r="Y100">
        <v>0</v>
      </c>
      <c r="AB100" t="s">
        <v>508</v>
      </c>
      <c r="AD100">
        <v>0</v>
      </c>
      <c r="AI100">
        <v>0</v>
      </c>
    </row>
    <row r="101" spans="1:35" x14ac:dyDescent="0.45">
      <c r="A101" s="290">
        <v>42129</v>
      </c>
      <c r="B101">
        <v>987</v>
      </c>
      <c r="C101" t="s">
        <v>509</v>
      </c>
      <c r="D101">
        <v>200</v>
      </c>
      <c r="E101">
        <v>0</v>
      </c>
      <c r="H101" t="s">
        <v>510</v>
      </c>
      <c r="I101">
        <v>202</v>
      </c>
      <c r="J101">
        <v>1</v>
      </c>
      <c r="M101">
        <v>201</v>
      </c>
      <c r="N101">
        <v>1</v>
      </c>
      <c r="O101">
        <v>4.1241293532338311E-2</v>
      </c>
      <c r="P101">
        <v>24.247542071295012</v>
      </c>
      <c r="U101" s="290">
        <v>42129</v>
      </c>
      <c r="W101" t="s">
        <v>509</v>
      </c>
      <c r="Y101">
        <v>0</v>
      </c>
      <c r="AB101" t="s">
        <v>510</v>
      </c>
      <c r="AD101">
        <v>0</v>
      </c>
      <c r="AI101">
        <v>0</v>
      </c>
    </row>
    <row r="102" spans="1:35" x14ac:dyDescent="0.45">
      <c r="A102" s="290">
        <v>42130</v>
      </c>
      <c r="B102">
        <v>1130</v>
      </c>
      <c r="C102" t="s">
        <v>426</v>
      </c>
      <c r="D102">
        <v>205</v>
      </c>
      <c r="E102">
        <v>1</v>
      </c>
      <c r="H102" t="s">
        <v>203</v>
      </c>
      <c r="I102">
        <v>204</v>
      </c>
      <c r="J102">
        <v>2</v>
      </c>
      <c r="M102">
        <v>204.5</v>
      </c>
      <c r="N102">
        <v>3</v>
      </c>
      <c r="O102">
        <v>4.1204645476772619E-2</v>
      </c>
      <c r="P102">
        <v>72.807324642342166</v>
      </c>
      <c r="U102" s="290">
        <v>42130</v>
      </c>
      <c r="W102" t="s">
        <v>426</v>
      </c>
      <c r="Y102">
        <v>0</v>
      </c>
      <c r="AB102" t="s">
        <v>203</v>
      </c>
      <c r="AD102">
        <v>0</v>
      </c>
      <c r="AI102">
        <v>0</v>
      </c>
    </row>
    <row r="103" spans="1:35" x14ac:dyDescent="0.45">
      <c r="A103" s="290">
        <v>42131</v>
      </c>
      <c r="B103">
        <v>978</v>
      </c>
      <c r="C103" t="s">
        <v>216</v>
      </c>
      <c r="D103">
        <v>204</v>
      </c>
      <c r="E103">
        <v>0</v>
      </c>
      <c r="H103" t="s">
        <v>319</v>
      </c>
      <c r="I103">
        <v>198</v>
      </c>
      <c r="J103">
        <v>0</v>
      </c>
      <c r="M103">
        <v>201</v>
      </c>
      <c r="N103">
        <v>0</v>
      </c>
      <c r="O103">
        <v>4.1241293532338311E-2</v>
      </c>
      <c r="P103">
        <v>0</v>
      </c>
      <c r="U103" s="290">
        <v>42131</v>
      </c>
      <c r="W103" t="s">
        <v>216</v>
      </c>
      <c r="Y103">
        <v>0</v>
      </c>
      <c r="AB103" t="s">
        <v>319</v>
      </c>
      <c r="AD103">
        <v>0</v>
      </c>
      <c r="AI103">
        <v>0</v>
      </c>
    </row>
    <row r="104" spans="1:35" x14ac:dyDescent="0.45">
      <c r="A104" s="290">
        <v>42132</v>
      </c>
      <c r="B104">
        <v>899</v>
      </c>
      <c r="C104" t="s">
        <v>14</v>
      </c>
      <c r="D104">
        <v>202</v>
      </c>
      <c r="E104">
        <v>0</v>
      </c>
      <c r="H104" t="s">
        <v>511</v>
      </c>
      <c r="I104">
        <v>200</v>
      </c>
      <c r="J104">
        <v>0</v>
      </c>
      <c r="M104">
        <v>201</v>
      </c>
      <c r="N104">
        <v>0</v>
      </c>
      <c r="O104">
        <v>4.1241293532338311E-2</v>
      </c>
      <c r="P104">
        <v>0</v>
      </c>
      <c r="U104" s="290">
        <v>42132</v>
      </c>
      <c r="W104" t="s">
        <v>14</v>
      </c>
      <c r="Y104">
        <v>0</v>
      </c>
      <c r="AB104" t="s">
        <v>511</v>
      </c>
      <c r="AD104">
        <v>0</v>
      </c>
      <c r="AI104">
        <v>0</v>
      </c>
    </row>
    <row r="105" spans="1:35" x14ac:dyDescent="0.45">
      <c r="A105" s="290">
        <v>42133</v>
      </c>
      <c r="B105">
        <v>874</v>
      </c>
      <c r="C105" t="s">
        <v>178</v>
      </c>
      <c r="D105">
        <v>200</v>
      </c>
      <c r="E105">
        <v>0</v>
      </c>
      <c r="H105" t="s">
        <v>512</v>
      </c>
      <c r="I105">
        <v>202</v>
      </c>
      <c r="J105">
        <v>0</v>
      </c>
      <c r="M105">
        <v>201</v>
      </c>
      <c r="N105">
        <v>0</v>
      </c>
      <c r="O105">
        <v>4.1241293532338311E-2</v>
      </c>
      <c r="P105">
        <v>0</v>
      </c>
      <c r="U105" s="290">
        <v>42133</v>
      </c>
      <c r="W105" t="s">
        <v>178</v>
      </c>
      <c r="Y105">
        <v>0</v>
      </c>
      <c r="AB105" t="s">
        <v>512</v>
      </c>
      <c r="AD105">
        <v>0</v>
      </c>
      <c r="AI105">
        <v>0</v>
      </c>
    </row>
    <row r="106" spans="1:35" x14ac:dyDescent="0.45">
      <c r="A106" s="290">
        <v>42134</v>
      </c>
      <c r="B106">
        <v>891</v>
      </c>
      <c r="C106" t="s">
        <v>14</v>
      </c>
      <c r="D106">
        <v>202</v>
      </c>
      <c r="E106">
        <v>0</v>
      </c>
      <c r="H106" t="s">
        <v>513</v>
      </c>
      <c r="I106">
        <v>202</v>
      </c>
      <c r="J106">
        <v>0</v>
      </c>
      <c r="M106">
        <v>202</v>
      </c>
      <c r="N106">
        <v>0</v>
      </c>
      <c r="O106">
        <v>4.1230693069306934E-2</v>
      </c>
      <c r="P106">
        <v>0</v>
      </c>
      <c r="U106" s="290">
        <v>42134</v>
      </c>
      <c r="W106" t="s">
        <v>14</v>
      </c>
      <c r="Y106">
        <v>0</v>
      </c>
      <c r="AB106" t="s">
        <v>513</v>
      </c>
      <c r="AD106">
        <v>0</v>
      </c>
      <c r="AI106">
        <v>0</v>
      </c>
    </row>
    <row r="107" spans="1:35" x14ac:dyDescent="0.45">
      <c r="A107" s="290">
        <v>42135</v>
      </c>
      <c r="B107">
        <v>910</v>
      </c>
      <c r="C107" t="s">
        <v>14</v>
      </c>
      <c r="D107">
        <v>202</v>
      </c>
      <c r="E107">
        <v>0</v>
      </c>
      <c r="H107" t="s">
        <v>447</v>
      </c>
      <c r="I107">
        <v>204</v>
      </c>
      <c r="J107">
        <v>1</v>
      </c>
      <c r="M107">
        <v>203</v>
      </c>
      <c r="N107">
        <v>1</v>
      </c>
      <c r="O107">
        <v>4.122019704433498E-2</v>
      </c>
      <c r="P107">
        <v>24.259951958124692</v>
      </c>
      <c r="U107" s="290">
        <v>42135</v>
      </c>
      <c r="W107" t="s">
        <v>14</v>
      </c>
      <c r="Y107">
        <v>0</v>
      </c>
      <c r="AB107" t="s">
        <v>447</v>
      </c>
      <c r="AD107">
        <v>0</v>
      </c>
      <c r="AI107">
        <v>0</v>
      </c>
    </row>
    <row r="108" spans="1:35" x14ac:dyDescent="0.45">
      <c r="A108" s="290">
        <v>42136</v>
      </c>
      <c r="B108">
        <v>973</v>
      </c>
      <c r="C108" t="s">
        <v>155</v>
      </c>
      <c r="D108">
        <v>204</v>
      </c>
      <c r="E108">
        <v>0</v>
      </c>
      <c r="H108" t="s">
        <v>154</v>
      </c>
      <c r="I108">
        <v>90</v>
      </c>
      <c r="J108">
        <v>1</v>
      </c>
      <c r="M108">
        <v>147</v>
      </c>
      <c r="N108">
        <v>1</v>
      </c>
      <c r="O108">
        <v>4.2027891156462591E-2</v>
      </c>
      <c r="P108">
        <v>23.793722989268542</v>
      </c>
      <c r="U108" s="290">
        <v>42136</v>
      </c>
      <c r="W108" t="s">
        <v>155</v>
      </c>
      <c r="Y108">
        <v>0</v>
      </c>
      <c r="AB108" t="s">
        <v>154</v>
      </c>
      <c r="AD108">
        <v>0</v>
      </c>
      <c r="AI108">
        <v>0</v>
      </c>
    </row>
    <row r="109" spans="1:35" x14ac:dyDescent="0.45">
      <c r="A109" s="290">
        <v>42137</v>
      </c>
      <c r="B109">
        <v>1210</v>
      </c>
      <c r="C109" t="s">
        <v>14</v>
      </c>
      <c r="D109">
        <v>198</v>
      </c>
      <c r="E109">
        <v>0</v>
      </c>
      <c r="H109" t="s">
        <v>514</v>
      </c>
      <c r="I109">
        <v>160</v>
      </c>
      <c r="J109">
        <v>1</v>
      </c>
      <c r="M109">
        <v>179</v>
      </c>
      <c r="N109">
        <v>1</v>
      </c>
      <c r="O109">
        <v>4.1504469273743017E-2</v>
      </c>
      <c r="P109">
        <v>24.093790801286797</v>
      </c>
      <c r="U109" s="290">
        <v>42137</v>
      </c>
      <c r="W109" t="s">
        <v>14</v>
      </c>
      <c r="Y109">
        <v>0</v>
      </c>
      <c r="AB109" t="s">
        <v>514</v>
      </c>
      <c r="AD109">
        <v>0</v>
      </c>
      <c r="AI109">
        <v>0</v>
      </c>
    </row>
    <row r="110" spans="1:35" x14ac:dyDescent="0.45">
      <c r="A110" s="290">
        <v>42138</v>
      </c>
      <c r="B110">
        <v>1250</v>
      </c>
      <c r="C110" t="s">
        <v>515</v>
      </c>
      <c r="D110">
        <v>193</v>
      </c>
      <c r="E110">
        <v>0</v>
      </c>
      <c r="H110" t="s">
        <v>516</v>
      </c>
      <c r="I110">
        <v>214</v>
      </c>
      <c r="J110">
        <v>0</v>
      </c>
      <c r="M110">
        <v>203.5</v>
      </c>
      <c r="N110">
        <v>0</v>
      </c>
      <c r="O110">
        <v>4.1214987714987716E-2</v>
      </c>
      <c r="P110">
        <v>0</v>
      </c>
      <c r="U110" s="290">
        <v>42138</v>
      </c>
      <c r="W110" t="s">
        <v>515</v>
      </c>
      <c r="Y110">
        <v>0</v>
      </c>
      <c r="AB110" t="s">
        <v>516</v>
      </c>
      <c r="AD110">
        <v>0</v>
      </c>
      <c r="AI110">
        <v>0</v>
      </c>
    </row>
    <row r="111" spans="1:35" x14ac:dyDescent="0.45">
      <c r="A111" s="290">
        <v>42139</v>
      </c>
      <c r="B111">
        <v>1110</v>
      </c>
      <c r="C111" t="s">
        <v>517</v>
      </c>
      <c r="D111">
        <v>212</v>
      </c>
      <c r="E111">
        <v>0</v>
      </c>
      <c r="H111" t="s">
        <v>518</v>
      </c>
      <c r="I111">
        <v>205</v>
      </c>
      <c r="J111">
        <v>0</v>
      </c>
      <c r="M111">
        <v>208.5</v>
      </c>
      <c r="N111">
        <v>0</v>
      </c>
      <c r="O111">
        <v>4.1164268585131898E-2</v>
      </c>
      <c r="P111">
        <v>0</v>
      </c>
      <c r="U111" s="290">
        <v>42139</v>
      </c>
      <c r="W111" t="s">
        <v>517</v>
      </c>
      <c r="Y111">
        <v>0</v>
      </c>
      <c r="AB111" t="s">
        <v>518</v>
      </c>
      <c r="AD111">
        <v>0</v>
      </c>
      <c r="AI111">
        <v>0</v>
      </c>
    </row>
    <row r="112" spans="1:35" x14ac:dyDescent="0.45">
      <c r="A112" s="290">
        <v>42140</v>
      </c>
      <c r="B112">
        <v>1050</v>
      </c>
      <c r="C112" t="s">
        <v>14</v>
      </c>
      <c r="D112">
        <v>195</v>
      </c>
      <c r="E112">
        <v>0</v>
      </c>
      <c r="H112" t="s">
        <v>519</v>
      </c>
      <c r="I112">
        <v>204</v>
      </c>
      <c r="J112">
        <v>1</v>
      </c>
      <c r="M112">
        <v>199.5</v>
      </c>
      <c r="N112">
        <v>1</v>
      </c>
      <c r="O112">
        <v>4.1257393483709277E-2</v>
      </c>
      <c r="P112">
        <v>24.238079906692501</v>
      </c>
      <c r="U112" s="290">
        <v>42140</v>
      </c>
      <c r="W112" t="s">
        <v>14</v>
      </c>
      <c r="Y112">
        <v>0</v>
      </c>
      <c r="AB112" t="s">
        <v>519</v>
      </c>
      <c r="AD112">
        <v>0</v>
      </c>
      <c r="AI112">
        <v>0</v>
      </c>
    </row>
    <row r="113" spans="1:35" x14ac:dyDescent="0.45">
      <c r="A113" s="290">
        <v>42141</v>
      </c>
      <c r="B113">
        <v>1040</v>
      </c>
      <c r="C113" t="s">
        <v>14</v>
      </c>
      <c r="D113">
        <v>195</v>
      </c>
      <c r="E113">
        <v>0</v>
      </c>
      <c r="H113" t="s">
        <v>520</v>
      </c>
      <c r="I113">
        <v>209</v>
      </c>
      <c r="J113">
        <v>3</v>
      </c>
      <c r="M113">
        <v>202</v>
      </c>
      <c r="N113">
        <v>3</v>
      </c>
      <c r="O113">
        <v>4.1230693069306934E-2</v>
      </c>
      <c r="P113">
        <v>72.761328434550819</v>
      </c>
      <c r="U113" s="290">
        <v>42141</v>
      </c>
      <c r="W113" t="s">
        <v>14</v>
      </c>
      <c r="Y113">
        <v>0</v>
      </c>
      <c r="AB113" t="s">
        <v>520</v>
      </c>
      <c r="AD113">
        <v>0</v>
      </c>
      <c r="AI113">
        <v>0</v>
      </c>
    </row>
    <row r="114" spans="1:35" x14ac:dyDescent="0.45">
      <c r="A114" s="290">
        <v>42142</v>
      </c>
      <c r="B114">
        <v>1040</v>
      </c>
      <c r="C114" t="s">
        <v>123</v>
      </c>
      <c r="D114">
        <v>178</v>
      </c>
      <c r="E114">
        <v>0</v>
      </c>
      <c r="H114" t="s">
        <v>402</v>
      </c>
      <c r="I114">
        <v>185</v>
      </c>
      <c r="J114">
        <v>0</v>
      </c>
      <c r="M114">
        <v>181.5</v>
      </c>
      <c r="N114">
        <v>0</v>
      </c>
      <c r="O114">
        <v>4.1471349862258956E-2</v>
      </c>
      <c r="P114">
        <v>0</v>
      </c>
      <c r="U114" s="290">
        <v>42142</v>
      </c>
      <c r="W114" t="s">
        <v>123</v>
      </c>
      <c r="Y114">
        <v>0</v>
      </c>
      <c r="AB114" t="s">
        <v>402</v>
      </c>
      <c r="AD114">
        <v>0</v>
      </c>
      <c r="AI114">
        <v>0</v>
      </c>
    </row>
    <row r="115" spans="1:35" x14ac:dyDescent="0.45">
      <c r="A115" s="290">
        <v>42143</v>
      </c>
      <c r="B115">
        <v>1050</v>
      </c>
      <c r="C115" t="s">
        <v>195</v>
      </c>
      <c r="D115">
        <v>159</v>
      </c>
      <c r="E115">
        <v>0</v>
      </c>
      <c r="H115" t="s">
        <v>217</v>
      </c>
      <c r="I115">
        <v>168</v>
      </c>
      <c r="J115">
        <v>0</v>
      </c>
      <c r="M115">
        <v>163.5</v>
      </c>
      <c r="N115">
        <v>0</v>
      </c>
      <c r="O115">
        <v>4.1732415902140677E-2</v>
      </c>
      <c r="P115">
        <v>0</v>
      </c>
      <c r="U115" s="290">
        <v>42143</v>
      </c>
      <c r="W115" t="s">
        <v>195</v>
      </c>
      <c r="Y115">
        <v>0</v>
      </c>
      <c r="AB115" t="s">
        <v>217</v>
      </c>
      <c r="AD115">
        <v>0</v>
      </c>
      <c r="AI115">
        <v>0</v>
      </c>
    </row>
    <row r="116" spans="1:35" x14ac:dyDescent="0.45">
      <c r="A116" s="290">
        <v>42144</v>
      </c>
      <c r="B116">
        <v>1050</v>
      </c>
      <c r="C116" t="s">
        <v>180</v>
      </c>
      <c r="D116">
        <v>152</v>
      </c>
      <c r="E116">
        <v>0</v>
      </c>
      <c r="H116" t="s">
        <v>198</v>
      </c>
      <c r="I116">
        <v>151</v>
      </c>
      <c r="J116">
        <v>0</v>
      </c>
      <c r="M116">
        <v>151.5</v>
      </c>
      <c r="N116">
        <v>0</v>
      </c>
      <c r="O116">
        <v>4.1940924092409244E-2</v>
      </c>
      <c r="P116">
        <v>0</v>
      </c>
      <c r="U116" s="290">
        <v>42144</v>
      </c>
      <c r="W116" t="s">
        <v>180</v>
      </c>
      <c r="Y116">
        <v>0</v>
      </c>
      <c r="AB116" t="s">
        <v>198</v>
      </c>
      <c r="AD116">
        <v>0</v>
      </c>
      <c r="AI116">
        <v>0</v>
      </c>
    </row>
    <row r="117" spans="1:35" x14ac:dyDescent="0.45">
      <c r="A117" s="290">
        <v>42145</v>
      </c>
      <c r="B117">
        <v>1080</v>
      </c>
      <c r="C117" t="s">
        <v>14</v>
      </c>
      <c r="D117">
        <v>151</v>
      </c>
      <c r="E117">
        <v>0</v>
      </c>
      <c r="H117" t="s">
        <v>477</v>
      </c>
      <c r="I117">
        <v>152</v>
      </c>
      <c r="J117">
        <v>1</v>
      </c>
      <c r="M117">
        <v>151.5</v>
      </c>
      <c r="N117">
        <v>1</v>
      </c>
      <c r="O117">
        <v>4.1940924092409244E-2</v>
      </c>
      <c r="P117">
        <v>23.843060725049376</v>
      </c>
      <c r="U117" s="290">
        <v>42145</v>
      </c>
      <c r="W117" t="s">
        <v>14</v>
      </c>
      <c r="Y117">
        <v>0</v>
      </c>
      <c r="AB117" t="s">
        <v>477</v>
      </c>
      <c r="AD117">
        <v>0</v>
      </c>
      <c r="AI117">
        <v>0</v>
      </c>
    </row>
    <row r="118" spans="1:35" x14ac:dyDescent="0.45">
      <c r="A118" s="290">
        <v>42146</v>
      </c>
      <c r="B118">
        <v>1140</v>
      </c>
      <c r="C118" t="s">
        <v>14</v>
      </c>
      <c r="D118">
        <v>112</v>
      </c>
      <c r="E118">
        <v>0</v>
      </c>
      <c r="H118" t="s">
        <v>521</v>
      </c>
      <c r="I118">
        <v>82</v>
      </c>
      <c r="J118">
        <v>3</v>
      </c>
      <c r="M118">
        <v>97</v>
      </c>
      <c r="N118">
        <v>3</v>
      </c>
      <c r="O118">
        <v>4.3537113402061858E-2</v>
      </c>
      <c r="P118">
        <v>68.906727285643242</v>
      </c>
      <c r="U118" s="290">
        <v>42146</v>
      </c>
      <c r="W118" t="s">
        <v>14</v>
      </c>
      <c r="Y118">
        <v>0</v>
      </c>
      <c r="AB118" t="s">
        <v>521</v>
      </c>
      <c r="AD118">
        <v>0</v>
      </c>
      <c r="AI118">
        <v>0</v>
      </c>
    </row>
    <row r="119" spans="1:35" x14ac:dyDescent="0.45">
      <c r="A119" s="290">
        <v>42147</v>
      </c>
      <c r="B119">
        <v>1170</v>
      </c>
      <c r="C119" t="s">
        <v>317</v>
      </c>
      <c r="D119">
        <v>73</v>
      </c>
      <c r="E119">
        <v>0</v>
      </c>
      <c r="H119" t="s">
        <v>311</v>
      </c>
      <c r="I119">
        <v>65</v>
      </c>
      <c r="J119">
        <v>3</v>
      </c>
      <c r="M119">
        <v>69</v>
      </c>
      <c r="N119">
        <v>3</v>
      </c>
      <c r="O119">
        <v>4.5337681159420294E-2</v>
      </c>
      <c r="P119">
        <v>66.170124348687779</v>
      </c>
      <c r="U119" s="290">
        <v>42147</v>
      </c>
      <c r="W119" t="s">
        <v>317</v>
      </c>
      <c r="Y119">
        <v>0</v>
      </c>
      <c r="AB119" t="s">
        <v>311</v>
      </c>
      <c r="AD119">
        <v>0</v>
      </c>
      <c r="AI119">
        <v>0</v>
      </c>
    </row>
    <row r="120" spans="1:35" x14ac:dyDescent="0.45">
      <c r="A120" s="290">
        <v>42148</v>
      </c>
      <c r="B120">
        <v>1190</v>
      </c>
      <c r="C120" t="s">
        <v>14</v>
      </c>
      <c r="D120">
        <v>69</v>
      </c>
      <c r="E120">
        <v>0</v>
      </c>
      <c r="H120" t="s">
        <v>478</v>
      </c>
      <c r="I120">
        <v>55</v>
      </c>
      <c r="J120">
        <v>2</v>
      </c>
      <c r="M120">
        <v>62</v>
      </c>
      <c r="N120">
        <v>2</v>
      </c>
      <c r="O120">
        <v>4.604193548387097E-2</v>
      </c>
      <c r="P120">
        <v>43.43866040776291</v>
      </c>
      <c r="U120" s="290">
        <v>42148</v>
      </c>
      <c r="W120" t="s">
        <v>14</v>
      </c>
      <c r="Y120">
        <v>0</v>
      </c>
      <c r="AB120" t="s">
        <v>478</v>
      </c>
      <c r="AD120">
        <v>0</v>
      </c>
      <c r="AI120">
        <v>0</v>
      </c>
    </row>
    <row r="121" spans="1:35" x14ac:dyDescent="0.45">
      <c r="A121" s="290">
        <v>42149</v>
      </c>
      <c r="B121">
        <v>1140</v>
      </c>
      <c r="C121" t="s">
        <v>14</v>
      </c>
      <c r="D121">
        <v>62</v>
      </c>
      <c r="E121">
        <v>0</v>
      </c>
      <c r="H121" t="s">
        <v>522</v>
      </c>
      <c r="I121">
        <v>63</v>
      </c>
      <c r="J121">
        <v>4</v>
      </c>
      <c r="M121">
        <v>62.5</v>
      </c>
      <c r="N121">
        <v>4</v>
      </c>
      <c r="O121">
        <v>4.5986400000000004E-2</v>
      </c>
      <c r="P121">
        <v>86.982238226954053</v>
      </c>
      <c r="U121" s="290">
        <v>42149</v>
      </c>
      <c r="W121" t="s">
        <v>14</v>
      </c>
      <c r="Y121">
        <v>0</v>
      </c>
      <c r="AB121" t="s">
        <v>522</v>
      </c>
      <c r="AD121">
        <v>0</v>
      </c>
      <c r="AI121">
        <v>0</v>
      </c>
    </row>
    <row r="122" spans="1:35" x14ac:dyDescent="0.45">
      <c r="A122" s="290">
        <v>42150</v>
      </c>
      <c r="B122">
        <v>1040</v>
      </c>
      <c r="C122" t="s">
        <v>523</v>
      </c>
      <c r="D122">
        <v>63</v>
      </c>
      <c r="E122">
        <v>0</v>
      </c>
      <c r="H122" t="s">
        <v>524</v>
      </c>
      <c r="I122">
        <v>54</v>
      </c>
      <c r="J122">
        <v>3</v>
      </c>
      <c r="M122">
        <v>58.5</v>
      </c>
      <c r="N122">
        <v>3</v>
      </c>
      <c r="O122">
        <v>4.645726495726496E-2</v>
      </c>
      <c r="P122">
        <v>64.575476037163085</v>
      </c>
      <c r="U122" s="290">
        <v>42150</v>
      </c>
      <c r="W122" t="s">
        <v>523</v>
      </c>
      <c r="Y122">
        <v>0</v>
      </c>
      <c r="AB122" t="s">
        <v>524</v>
      </c>
      <c r="AD122">
        <v>0</v>
      </c>
      <c r="AI122">
        <v>0</v>
      </c>
    </row>
    <row r="123" spans="1:35" x14ac:dyDescent="0.45">
      <c r="A123" s="290">
        <v>42151</v>
      </c>
      <c r="B123">
        <v>963</v>
      </c>
      <c r="C123" t="s">
        <v>525</v>
      </c>
      <c r="D123" t="s">
        <v>14</v>
      </c>
      <c r="E123">
        <v>1</v>
      </c>
      <c r="H123" t="s">
        <v>526</v>
      </c>
      <c r="I123">
        <v>76</v>
      </c>
      <c r="J123">
        <v>0</v>
      </c>
      <c r="M123">
        <v>76</v>
      </c>
      <c r="N123">
        <v>1</v>
      </c>
      <c r="O123">
        <v>4.4763157894736845E-2</v>
      </c>
      <c r="P123">
        <v>22.339800117577894</v>
      </c>
      <c r="U123" s="290">
        <v>42151</v>
      </c>
      <c r="W123" t="s">
        <v>525</v>
      </c>
      <c r="Y123">
        <v>0</v>
      </c>
      <c r="AB123" t="s">
        <v>526</v>
      </c>
      <c r="AD123">
        <v>0</v>
      </c>
      <c r="AI123">
        <v>0</v>
      </c>
    </row>
    <row r="124" spans="1:35" x14ac:dyDescent="0.45">
      <c r="A124" s="290">
        <v>42152</v>
      </c>
      <c r="B124">
        <v>935</v>
      </c>
      <c r="C124" t="s">
        <v>246</v>
      </c>
      <c r="D124">
        <v>60</v>
      </c>
      <c r="E124">
        <v>1</v>
      </c>
      <c r="H124" t="s">
        <v>203</v>
      </c>
      <c r="I124">
        <v>68</v>
      </c>
      <c r="J124">
        <v>0</v>
      </c>
      <c r="M124">
        <v>64</v>
      </c>
      <c r="N124">
        <v>1</v>
      </c>
      <c r="O124">
        <v>4.5825000000000005E-2</v>
      </c>
      <c r="P124">
        <v>21.822149481723947</v>
      </c>
      <c r="U124" s="290">
        <v>42152</v>
      </c>
      <c r="W124" t="s">
        <v>246</v>
      </c>
      <c r="Y124">
        <v>0</v>
      </c>
      <c r="AB124" t="s">
        <v>203</v>
      </c>
      <c r="AD124">
        <v>76</v>
      </c>
      <c r="AI124">
        <v>76</v>
      </c>
    </row>
    <row r="125" spans="1:35" x14ac:dyDescent="0.45">
      <c r="A125" s="290">
        <v>42153</v>
      </c>
      <c r="B125">
        <v>967</v>
      </c>
      <c r="C125" t="s">
        <v>235</v>
      </c>
      <c r="D125">
        <v>52</v>
      </c>
      <c r="E125">
        <v>0</v>
      </c>
      <c r="H125" t="s">
        <v>527</v>
      </c>
      <c r="I125">
        <v>53</v>
      </c>
      <c r="J125">
        <v>4</v>
      </c>
      <c r="M125">
        <v>52.5</v>
      </c>
      <c r="N125">
        <v>4</v>
      </c>
      <c r="O125">
        <v>4.7298095238095243E-2</v>
      </c>
      <c r="P125">
        <v>84.570001812214315</v>
      </c>
      <c r="U125" s="290">
        <v>42153</v>
      </c>
      <c r="W125" t="s">
        <v>235</v>
      </c>
      <c r="Y125">
        <v>20</v>
      </c>
      <c r="AB125" t="s">
        <v>527</v>
      </c>
      <c r="AD125">
        <v>153</v>
      </c>
      <c r="AI125">
        <v>173</v>
      </c>
    </row>
    <row r="126" spans="1:35" x14ac:dyDescent="0.45">
      <c r="A126" s="290">
        <v>42154</v>
      </c>
      <c r="B126">
        <v>1060</v>
      </c>
      <c r="C126" t="s">
        <v>528</v>
      </c>
      <c r="D126">
        <v>21</v>
      </c>
      <c r="E126">
        <v>81</v>
      </c>
      <c r="H126" t="s">
        <v>14</v>
      </c>
      <c r="I126">
        <v>23</v>
      </c>
      <c r="J126">
        <v>8</v>
      </c>
      <c r="M126">
        <v>22</v>
      </c>
      <c r="N126">
        <v>89</v>
      </c>
      <c r="O126">
        <v>5.8663636363636362E-2</v>
      </c>
      <c r="P126">
        <v>1517.1238183790485</v>
      </c>
      <c r="U126" s="290">
        <v>42154</v>
      </c>
      <c r="W126" t="s">
        <v>528</v>
      </c>
      <c r="Y126">
        <v>2336</v>
      </c>
      <c r="AB126" t="s">
        <v>14</v>
      </c>
      <c r="AD126">
        <v>5000</v>
      </c>
      <c r="AI126">
        <v>7336</v>
      </c>
    </row>
    <row r="127" spans="1:35" x14ac:dyDescent="0.45">
      <c r="A127" s="290">
        <v>42155</v>
      </c>
      <c r="B127">
        <v>1030</v>
      </c>
      <c r="C127" t="s">
        <v>529</v>
      </c>
      <c r="D127">
        <v>25</v>
      </c>
      <c r="E127">
        <v>8</v>
      </c>
      <c r="H127" t="s">
        <v>326</v>
      </c>
      <c r="I127">
        <v>40</v>
      </c>
      <c r="J127">
        <v>12</v>
      </c>
      <c r="M127">
        <v>32.5</v>
      </c>
      <c r="N127">
        <v>20</v>
      </c>
      <c r="O127">
        <v>5.2343076923076923E-2</v>
      </c>
      <c r="P127">
        <v>382.09446550862651</v>
      </c>
      <c r="U127" s="290">
        <v>42155</v>
      </c>
      <c r="W127" t="s">
        <v>529</v>
      </c>
      <c r="Y127">
        <v>28</v>
      </c>
      <c r="AB127" t="s">
        <v>326</v>
      </c>
      <c r="AD127">
        <v>137</v>
      </c>
      <c r="AI127">
        <v>165</v>
      </c>
    </row>
    <row r="128" spans="1:35" x14ac:dyDescent="0.45">
      <c r="A128" s="290">
        <v>42156</v>
      </c>
      <c r="B128">
        <v>1040</v>
      </c>
      <c r="C128" t="s">
        <v>221</v>
      </c>
      <c r="D128">
        <v>36</v>
      </c>
      <c r="E128">
        <v>9</v>
      </c>
      <c r="H128" t="s">
        <v>530</v>
      </c>
      <c r="I128">
        <v>35</v>
      </c>
      <c r="J128">
        <v>7</v>
      </c>
      <c r="M128">
        <v>35.5</v>
      </c>
      <c r="N128">
        <v>16</v>
      </c>
      <c r="O128">
        <v>5.1223943661971832E-2</v>
      </c>
      <c r="P128">
        <v>312.35392779565012</v>
      </c>
      <c r="U128" s="290">
        <v>42156</v>
      </c>
      <c r="W128" t="s">
        <v>221</v>
      </c>
      <c r="Y128">
        <v>418</v>
      </c>
      <c r="AB128" t="s">
        <v>530</v>
      </c>
      <c r="AD128">
        <v>1104</v>
      </c>
      <c r="AI128">
        <v>1522</v>
      </c>
    </row>
    <row r="129" spans="1:35" x14ac:dyDescent="0.45">
      <c r="A129" s="290">
        <v>42157</v>
      </c>
      <c r="B129">
        <v>1220</v>
      </c>
      <c r="C129" t="s">
        <v>330</v>
      </c>
      <c r="D129">
        <v>42</v>
      </c>
      <c r="E129">
        <v>1</v>
      </c>
      <c r="H129" t="s">
        <v>311</v>
      </c>
      <c r="I129">
        <v>50</v>
      </c>
      <c r="J129">
        <v>3</v>
      </c>
      <c r="M129">
        <v>46</v>
      </c>
      <c r="N129">
        <v>4</v>
      </c>
      <c r="O129">
        <v>4.845652173913044E-2</v>
      </c>
      <c r="P129">
        <v>82.548227904890084</v>
      </c>
      <c r="U129" s="290">
        <v>42157</v>
      </c>
      <c r="W129" t="s">
        <v>330</v>
      </c>
      <c r="Y129">
        <v>130</v>
      </c>
      <c r="AB129" t="s">
        <v>311</v>
      </c>
      <c r="AD129">
        <v>416</v>
      </c>
      <c r="AI129">
        <v>546</v>
      </c>
    </row>
    <row r="130" spans="1:35" x14ac:dyDescent="0.45">
      <c r="A130" s="290">
        <v>42158</v>
      </c>
      <c r="B130">
        <v>1210</v>
      </c>
      <c r="C130" t="s">
        <v>474</v>
      </c>
      <c r="D130">
        <v>56</v>
      </c>
      <c r="E130">
        <v>4</v>
      </c>
      <c r="H130" t="s">
        <v>298</v>
      </c>
      <c r="I130">
        <v>54</v>
      </c>
      <c r="J130">
        <v>4</v>
      </c>
      <c r="M130">
        <v>55</v>
      </c>
      <c r="N130">
        <v>8</v>
      </c>
      <c r="O130">
        <v>4.6925454545454548E-2</v>
      </c>
      <c r="P130">
        <v>170.48316478747722</v>
      </c>
      <c r="U130" s="290">
        <v>42158</v>
      </c>
      <c r="W130" t="s">
        <v>474</v>
      </c>
      <c r="Y130">
        <v>25</v>
      </c>
      <c r="AB130" t="s">
        <v>298</v>
      </c>
      <c r="AD130">
        <v>201</v>
      </c>
      <c r="AI130">
        <v>226</v>
      </c>
    </row>
    <row r="131" spans="1:35" x14ac:dyDescent="0.45">
      <c r="A131" s="290">
        <v>42159</v>
      </c>
      <c r="B131">
        <v>1120</v>
      </c>
      <c r="C131" t="s">
        <v>283</v>
      </c>
      <c r="D131">
        <v>58</v>
      </c>
      <c r="E131">
        <v>0</v>
      </c>
      <c r="H131" t="s">
        <v>91</v>
      </c>
      <c r="I131">
        <v>71</v>
      </c>
      <c r="J131">
        <v>2</v>
      </c>
      <c r="M131">
        <v>64.5</v>
      </c>
      <c r="N131">
        <v>2</v>
      </c>
      <c r="O131">
        <v>4.5772868217054265E-2</v>
      </c>
      <c r="P131">
        <v>43.694006469422661</v>
      </c>
      <c r="U131" s="290">
        <v>42159</v>
      </c>
      <c r="W131" t="s">
        <v>283</v>
      </c>
      <c r="Y131">
        <v>34</v>
      </c>
      <c r="AB131" t="s">
        <v>91</v>
      </c>
      <c r="AD131">
        <v>106</v>
      </c>
      <c r="AI131">
        <v>140</v>
      </c>
    </row>
    <row r="132" spans="1:35" x14ac:dyDescent="0.45">
      <c r="A132" s="290">
        <v>42160</v>
      </c>
      <c r="B132">
        <v>1010</v>
      </c>
      <c r="C132" t="s">
        <v>14</v>
      </c>
      <c r="D132">
        <v>52</v>
      </c>
      <c r="E132">
        <v>0</v>
      </c>
      <c r="H132" t="s">
        <v>506</v>
      </c>
      <c r="I132">
        <v>56</v>
      </c>
      <c r="J132">
        <v>2</v>
      </c>
      <c r="M132">
        <v>54</v>
      </c>
      <c r="N132">
        <v>2</v>
      </c>
      <c r="O132">
        <v>4.7070370370370374E-2</v>
      </c>
      <c r="P132">
        <v>42.489574317412853</v>
      </c>
      <c r="U132" s="290">
        <v>42160</v>
      </c>
      <c r="W132" t="s">
        <v>14</v>
      </c>
      <c r="Y132">
        <v>35.5</v>
      </c>
      <c r="AB132" t="s">
        <v>506</v>
      </c>
      <c r="AD132">
        <v>75</v>
      </c>
      <c r="AI132">
        <v>110.5</v>
      </c>
    </row>
    <row r="133" spans="1:35" x14ac:dyDescent="0.45">
      <c r="A133" s="290">
        <v>42161</v>
      </c>
      <c r="B133">
        <v>997</v>
      </c>
      <c r="C133" t="s">
        <v>221</v>
      </c>
      <c r="D133">
        <v>45</v>
      </c>
      <c r="E133">
        <v>1</v>
      </c>
      <c r="H133" t="s">
        <v>531</v>
      </c>
      <c r="I133">
        <v>45</v>
      </c>
      <c r="J133">
        <v>7</v>
      </c>
      <c r="M133">
        <v>45</v>
      </c>
      <c r="N133">
        <v>8</v>
      </c>
      <c r="O133">
        <v>4.8664444444444448E-2</v>
      </c>
      <c r="P133">
        <v>164.39106808530067</v>
      </c>
      <c r="U133" s="290">
        <v>42161</v>
      </c>
      <c r="W133" t="s">
        <v>221</v>
      </c>
      <c r="Y133">
        <v>37</v>
      </c>
      <c r="AB133" t="s">
        <v>531</v>
      </c>
      <c r="AD133">
        <v>113</v>
      </c>
      <c r="AI133">
        <v>150</v>
      </c>
    </row>
    <row r="134" spans="1:35" x14ac:dyDescent="0.45">
      <c r="A134" s="290">
        <v>42162</v>
      </c>
      <c r="B134">
        <v>1010</v>
      </c>
      <c r="C134" t="s">
        <v>80</v>
      </c>
      <c r="D134">
        <v>30</v>
      </c>
      <c r="E134">
        <v>1</v>
      </c>
      <c r="H134" t="s">
        <v>139</v>
      </c>
      <c r="I134">
        <v>36</v>
      </c>
      <c r="J134">
        <v>6</v>
      </c>
      <c r="M134">
        <v>33</v>
      </c>
      <c r="N134">
        <v>7</v>
      </c>
      <c r="O134">
        <v>5.2142424242424247E-2</v>
      </c>
      <c r="P134">
        <v>134.24768989364793</v>
      </c>
      <c r="U134" s="290">
        <v>42162</v>
      </c>
      <c r="W134" t="s">
        <v>80</v>
      </c>
      <c r="Y134">
        <v>31</v>
      </c>
      <c r="AB134" t="s">
        <v>139</v>
      </c>
      <c r="AD134">
        <v>133</v>
      </c>
      <c r="AI134">
        <v>164</v>
      </c>
    </row>
    <row r="135" spans="1:35" x14ac:dyDescent="0.45">
      <c r="A135" s="290">
        <v>42163</v>
      </c>
      <c r="B135">
        <v>1070</v>
      </c>
      <c r="C135" t="s">
        <v>142</v>
      </c>
      <c r="D135">
        <v>24</v>
      </c>
      <c r="E135">
        <v>2</v>
      </c>
      <c r="H135" t="s">
        <v>130</v>
      </c>
      <c r="I135">
        <v>22</v>
      </c>
      <c r="J135">
        <v>11</v>
      </c>
      <c r="M135">
        <v>23</v>
      </c>
      <c r="N135">
        <v>13</v>
      </c>
      <c r="O135">
        <v>5.781304347826087E-2</v>
      </c>
      <c r="P135">
        <v>224.86275099646537</v>
      </c>
      <c r="U135" s="290">
        <v>42163</v>
      </c>
      <c r="W135" t="s">
        <v>142</v>
      </c>
      <c r="Y135">
        <v>146</v>
      </c>
      <c r="AB135" t="s">
        <v>130</v>
      </c>
      <c r="AD135">
        <v>553</v>
      </c>
      <c r="AI135">
        <v>699</v>
      </c>
    </row>
    <row r="136" spans="1:35" x14ac:dyDescent="0.45">
      <c r="A136" s="290">
        <v>42164</v>
      </c>
      <c r="B136">
        <v>1130</v>
      </c>
      <c r="C136" t="s">
        <v>110</v>
      </c>
      <c r="D136">
        <v>22</v>
      </c>
      <c r="E136">
        <v>7</v>
      </c>
      <c r="H136" t="s">
        <v>160</v>
      </c>
      <c r="I136">
        <v>14</v>
      </c>
      <c r="J136">
        <v>8</v>
      </c>
      <c r="M136">
        <v>18</v>
      </c>
      <c r="N136">
        <v>15</v>
      </c>
      <c r="O136">
        <v>6.3011111111111115E-2</v>
      </c>
      <c r="P136">
        <v>238.05325339446304</v>
      </c>
      <c r="U136" s="290">
        <v>42164</v>
      </c>
      <c r="W136" t="s">
        <v>110</v>
      </c>
      <c r="Y136">
        <v>190</v>
      </c>
      <c r="AB136" t="s">
        <v>160</v>
      </c>
      <c r="AD136">
        <v>2197</v>
      </c>
      <c r="AI136">
        <v>2387</v>
      </c>
    </row>
    <row r="137" spans="1:35" x14ac:dyDescent="0.45">
      <c r="A137" s="290">
        <v>42165</v>
      </c>
      <c r="B137">
        <v>1150</v>
      </c>
      <c r="C137" t="s">
        <v>209</v>
      </c>
      <c r="D137">
        <v>18</v>
      </c>
      <c r="E137">
        <v>16</v>
      </c>
      <c r="H137" t="s">
        <v>147</v>
      </c>
      <c r="I137">
        <v>16</v>
      </c>
      <c r="J137">
        <v>11</v>
      </c>
      <c r="M137">
        <v>17</v>
      </c>
      <c r="N137">
        <v>27</v>
      </c>
      <c r="O137">
        <v>6.4417647058823524E-2</v>
      </c>
      <c r="P137">
        <v>419.13980458405626</v>
      </c>
      <c r="U137" s="290">
        <v>42165</v>
      </c>
      <c r="W137" t="s">
        <v>209</v>
      </c>
      <c r="Y137">
        <v>740</v>
      </c>
      <c r="AB137" t="s">
        <v>147</v>
      </c>
      <c r="AD137">
        <v>212</v>
      </c>
      <c r="AI137">
        <v>952</v>
      </c>
    </row>
    <row r="138" spans="1:35" x14ac:dyDescent="0.45">
      <c r="A138" s="290">
        <v>42166</v>
      </c>
      <c r="B138">
        <v>1050</v>
      </c>
      <c r="C138" t="s">
        <v>110</v>
      </c>
      <c r="D138">
        <v>21</v>
      </c>
      <c r="E138">
        <v>0</v>
      </c>
      <c r="H138" t="s">
        <v>242</v>
      </c>
      <c r="I138">
        <v>24</v>
      </c>
      <c r="J138">
        <v>3</v>
      </c>
      <c r="M138">
        <v>22.5</v>
      </c>
      <c r="N138">
        <v>3</v>
      </c>
      <c r="O138">
        <v>5.8228888888888893E-2</v>
      </c>
      <c r="P138">
        <v>51.520818226920575</v>
      </c>
      <c r="U138" s="290">
        <v>42166</v>
      </c>
      <c r="W138" t="s">
        <v>110</v>
      </c>
      <c r="Y138">
        <v>19</v>
      </c>
      <c r="AB138" t="s">
        <v>242</v>
      </c>
      <c r="AD138">
        <v>25</v>
      </c>
      <c r="AI138">
        <v>44</v>
      </c>
    </row>
    <row r="139" spans="1:35" x14ac:dyDescent="0.45">
      <c r="A139" s="290">
        <v>42167</v>
      </c>
      <c r="B139">
        <v>1050</v>
      </c>
      <c r="C139" t="s">
        <v>150</v>
      </c>
      <c r="D139">
        <v>23</v>
      </c>
      <c r="E139">
        <v>8</v>
      </c>
      <c r="H139" t="s">
        <v>291</v>
      </c>
      <c r="I139">
        <v>18</v>
      </c>
      <c r="J139">
        <v>1</v>
      </c>
      <c r="M139">
        <v>20.5</v>
      </c>
      <c r="N139">
        <v>9</v>
      </c>
      <c r="O139">
        <v>6.0095121951219521E-2</v>
      </c>
      <c r="P139">
        <v>149.76257153293557</v>
      </c>
      <c r="U139" s="290">
        <v>42167</v>
      </c>
      <c r="W139" t="s">
        <v>150</v>
      </c>
      <c r="Y139">
        <v>0</v>
      </c>
      <c r="AB139" t="s">
        <v>291</v>
      </c>
      <c r="AD139">
        <v>21</v>
      </c>
      <c r="AI139">
        <v>21</v>
      </c>
    </row>
    <row r="140" spans="1:35" x14ac:dyDescent="0.45">
      <c r="A140" s="290">
        <v>42168</v>
      </c>
      <c r="B140">
        <v>933</v>
      </c>
      <c r="C140" t="s">
        <v>158</v>
      </c>
      <c r="D140">
        <v>25</v>
      </c>
      <c r="E140">
        <v>0</v>
      </c>
      <c r="H140" t="s">
        <v>117</v>
      </c>
      <c r="I140">
        <v>32</v>
      </c>
      <c r="J140">
        <v>0</v>
      </c>
      <c r="M140">
        <v>28.5</v>
      </c>
      <c r="N140">
        <v>0</v>
      </c>
      <c r="O140">
        <v>5.4201754385964918E-2</v>
      </c>
      <c r="P140">
        <v>0</v>
      </c>
      <c r="U140" s="290">
        <v>42168</v>
      </c>
      <c r="W140" t="s">
        <v>158</v>
      </c>
      <c r="Y140">
        <v>10</v>
      </c>
      <c r="AB140" t="s">
        <v>117</v>
      </c>
      <c r="AD140">
        <v>23</v>
      </c>
      <c r="AI140">
        <v>33</v>
      </c>
    </row>
    <row r="141" spans="1:35" x14ac:dyDescent="0.45">
      <c r="A141" s="290">
        <v>42169</v>
      </c>
      <c r="B141">
        <v>816</v>
      </c>
      <c r="C141" t="s">
        <v>14</v>
      </c>
      <c r="D141">
        <v>29</v>
      </c>
      <c r="E141">
        <v>0</v>
      </c>
      <c r="H141" t="s">
        <v>504</v>
      </c>
      <c r="I141">
        <v>36</v>
      </c>
      <c r="J141">
        <v>2</v>
      </c>
      <c r="M141">
        <v>32.5</v>
      </c>
      <c r="N141">
        <v>2</v>
      </c>
      <c r="O141">
        <v>5.2343076923076923E-2</v>
      </c>
      <c r="P141">
        <v>38.209446550862651</v>
      </c>
      <c r="U141" s="290">
        <v>42169</v>
      </c>
      <c r="W141" t="s">
        <v>14</v>
      </c>
      <c r="Y141">
        <v>0</v>
      </c>
      <c r="AB141" t="s">
        <v>504</v>
      </c>
      <c r="AD141">
        <v>4</v>
      </c>
      <c r="AI141">
        <v>4</v>
      </c>
    </row>
    <row r="142" spans="1:35" x14ac:dyDescent="0.45">
      <c r="A142" s="290">
        <v>42170</v>
      </c>
      <c r="B142">
        <v>807</v>
      </c>
      <c r="C142" t="s">
        <v>187</v>
      </c>
      <c r="D142">
        <v>33</v>
      </c>
      <c r="E142">
        <v>0</v>
      </c>
      <c r="H142" t="s">
        <v>211</v>
      </c>
      <c r="I142">
        <v>21</v>
      </c>
      <c r="J142">
        <v>3</v>
      </c>
      <c r="M142">
        <v>27</v>
      </c>
      <c r="N142">
        <v>3</v>
      </c>
      <c r="O142">
        <v>5.5040740740740744E-2</v>
      </c>
      <c r="P142">
        <v>54.505080411816159</v>
      </c>
      <c r="U142" s="290">
        <v>42170</v>
      </c>
      <c r="W142" t="s">
        <v>187</v>
      </c>
      <c r="Y142">
        <v>1</v>
      </c>
      <c r="AB142" t="s">
        <v>211</v>
      </c>
      <c r="AD142">
        <v>12</v>
      </c>
      <c r="AI142">
        <v>13</v>
      </c>
    </row>
    <row r="143" spans="1:35" x14ac:dyDescent="0.45">
      <c r="A143" s="290">
        <v>42171</v>
      </c>
      <c r="B143">
        <v>846</v>
      </c>
      <c r="C143" t="s">
        <v>532</v>
      </c>
      <c r="D143">
        <v>23</v>
      </c>
      <c r="E143">
        <v>1</v>
      </c>
      <c r="H143" t="s">
        <v>149</v>
      </c>
      <c r="I143">
        <v>21</v>
      </c>
      <c r="J143">
        <v>4</v>
      </c>
      <c r="M143">
        <v>22</v>
      </c>
      <c r="N143">
        <v>5</v>
      </c>
      <c r="O143">
        <v>5.8663636363636362E-2</v>
      </c>
      <c r="P143">
        <v>85.231675189834192</v>
      </c>
      <c r="U143" s="290">
        <v>42171</v>
      </c>
      <c r="W143" t="s">
        <v>532</v>
      </c>
      <c r="Y143">
        <v>6</v>
      </c>
      <c r="AB143" t="s">
        <v>149</v>
      </c>
      <c r="AD143">
        <v>41</v>
      </c>
      <c r="AI143">
        <v>47</v>
      </c>
    </row>
    <row r="144" spans="1:35" x14ac:dyDescent="0.45">
      <c r="A144" s="290">
        <v>42172</v>
      </c>
      <c r="B144">
        <v>831</v>
      </c>
      <c r="C144" t="s">
        <v>223</v>
      </c>
      <c r="D144">
        <v>31</v>
      </c>
      <c r="E144">
        <v>0</v>
      </c>
      <c r="H144" t="s">
        <v>149</v>
      </c>
      <c r="I144">
        <v>39</v>
      </c>
      <c r="J144">
        <v>1</v>
      </c>
      <c r="M144">
        <v>35</v>
      </c>
      <c r="N144">
        <v>1</v>
      </c>
      <c r="O144">
        <v>5.1397142857142863E-2</v>
      </c>
      <c r="P144">
        <v>19.456334426594026</v>
      </c>
      <c r="U144" s="290">
        <v>42172</v>
      </c>
      <c r="W144" t="s">
        <v>223</v>
      </c>
      <c r="Y144">
        <v>18</v>
      </c>
      <c r="AB144" t="s">
        <v>149</v>
      </c>
      <c r="AD144">
        <v>8</v>
      </c>
      <c r="AI144">
        <v>26</v>
      </c>
    </row>
    <row r="145" spans="1:35" x14ac:dyDescent="0.45">
      <c r="A145" s="290">
        <v>42173</v>
      </c>
      <c r="B145">
        <v>826</v>
      </c>
      <c r="C145" t="s">
        <v>223</v>
      </c>
      <c r="D145">
        <v>31</v>
      </c>
      <c r="E145">
        <v>0</v>
      </c>
      <c r="H145" t="s">
        <v>243</v>
      </c>
      <c r="I145">
        <v>31</v>
      </c>
      <c r="J145">
        <v>0</v>
      </c>
      <c r="M145">
        <v>31</v>
      </c>
      <c r="N145">
        <v>0</v>
      </c>
      <c r="O145">
        <v>5.2983870967741938E-2</v>
      </c>
      <c r="P145">
        <v>0</v>
      </c>
      <c r="U145" s="290">
        <v>42173</v>
      </c>
      <c r="W145" t="s">
        <v>223</v>
      </c>
      <c r="Y145">
        <v>0</v>
      </c>
      <c r="AB145" t="s">
        <v>243</v>
      </c>
      <c r="AD145">
        <v>9</v>
      </c>
      <c r="AI145">
        <v>9</v>
      </c>
    </row>
    <row r="146" spans="1:35" x14ac:dyDescent="0.45">
      <c r="A146" s="290">
        <v>42174</v>
      </c>
      <c r="B146">
        <v>841</v>
      </c>
      <c r="C146" t="s">
        <v>14</v>
      </c>
      <c r="D146">
        <v>26</v>
      </c>
      <c r="E146">
        <v>0</v>
      </c>
      <c r="H146" t="s">
        <v>506</v>
      </c>
      <c r="I146">
        <v>28</v>
      </c>
      <c r="J146">
        <v>1</v>
      </c>
      <c r="M146">
        <v>27</v>
      </c>
      <c r="N146">
        <v>1</v>
      </c>
      <c r="O146">
        <v>5.5040740740740744E-2</v>
      </c>
      <c r="P146">
        <v>18.168360137272053</v>
      </c>
      <c r="U146" s="290">
        <v>42174</v>
      </c>
      <c r="W146" t="s">
        <v>14</v>
      </c>
      <c r="Y146">
        <v>0</v>
      </c>
      <c r="AB146" t="s">
        <v>506</v>
      </c>
      <c r="AD146">
        <v>17</v>
      </c>
      <c r="AI146">
        <v>17</v>
      </c>
    </row>
    <row r="147" spans="1:35" x14ac:dyDescent="0.45">
      <c r="A147" s="290">
        <v>42175</v>
      </c>
      <c r="B147">
        <v>805</v>
      </c>
      <c r="C147" t="s">
        <v>14</v>
      </c>
      <c r="D147">
        <v>26</v>
      </c>
      <c r="E147">
        <v>0</v>
      </c>
      <c r="H147" t="s">
        <v>533</v>
      </c>
      <c r="I147">
        <v>27</v>
      </c>
      <c r="J147">
        <v>1</v>
      </c>
      <c r="M147">
        <v>26.5</v>
      </c>
      <c r="N147">
        <v>1</v>
      </c>
      <c r="O147">
        <v>5.5341509433962266E-2</v>
      </c>
      <c r="P147">
        <v>18.069619174252498</v>
      </c>
      <c r="U147" s="290">
        <v>42175</v>
      </c>
      <c r="W147" t="s">
        <v>14</v>
      </c>
      <c r="Y147">
        <v>0</v>
      </c>
      <c r="AB147" t="s">
        <v>533</v>
      </c>
      <c r="AD147">
        <v>22</v>
      </c>
      <c r="AI147">
        <v>22</v>
      </c>
    </row>
    <row r="148" spans="1:35" x14ac:dyDescent="0.45">
      <c r="A148" s="290">
        <v>42176</v>
      </c>
      <c r="B148">
        <v>770</v>
      </c>
      <c r="C148" t="s">
        <v>534</v>
      </c>
      <c r="D148">
        <v>21</v>
      </c>
      <c r="E148">
        <v>0</v>
      </c>
      <c r="H148" t="s">
        <v>535</v>
      </c>
      <c r="I148">
        <v>39</v>
      </c>
      <c r="J148">
        <v>0</v>
      </c>
      <c r="M148">
        <v>30</v>
      </c>
      <c r="N148">
        <v>0</v>
      </c>
      <c r="O148">
        <v>5.344666666666667E-2</v>
      </c>
      <c r="P148">
        <v>0</v>
      </c>
      <c r="U148" s="290">
        <v>42176</v>
      </c>
      <c r="W148" t="s">
        <v>534</v>
      </c>
      <c r="Y148">
        <v>3</v>
      </c>
      <c r="AB148" t="s">
        <v>535</v>
      </c>
      <c r="AD148">
        <v>13</v>
      </c>
      <c r="AI148">
        <v>16</v>
      </c>
    </row>
    <row r="149" spans="1:35" x14ac:dyDescent="0.45">
      <c r="A149" s="290">
        <v>42177</v>
      </c>
      <c r="B149">
        <v>755</v>
      </c>
      <c r="C149" t="s">
        <v>14</v>
      </c>
      <c r="D149">
        <v>23</v>
      </c>
      <c r="E149">
        <v>0</v>
      </c>
      <c r="H149" t="s">
        <v>536</v>
      </c>
      <c r="I149">
        <v>36</v>
      </c>
      <c r="J149">
        <v>1</v>
      </c>
      <c r="M149">
        <v>29.5</v>
      </c>
      <c r="N149">
        <v>1</v>
      </c>
      <c r="O149">
        <v>5.3689830508474576E-2</v>
      </c>
      <c r="P149">
        <v>18.62550115225558</v>
      </c>
      <c r="U149" s="290">
        <v>42177</v>
      </c>
      <c r="W149" t="s">
        <v>14</v>
      </c>
      <c r="Y149">
        <v>0</v>
      </c>
      <c r="AB149" t="s">
        <v>536</v>
      </c>
      <c r="AD149">
        <v>12</v>
      </c>
      <c r="AI149">
        <v>12</v>
      </c>
    </row>
    <row r="150" spans="1:35" x14ac:dyDescent="0.45">
      <c r="A150" s="290">
        <v>42178</v>
      </c>
      <c r="B150">
        <v>721</v>
      </c>
      <c r="C150" t="s">
        <v>14</v>
      </c>
      <c r="D150">
        <v>23</v>
      </c>
      <c r="E150">
        <v>0</v>
      </c>
      <c r="H150" t="s">
        <v>335</v>
      </c>
      <c r="I150">
        <v>41</v>
      </c>
      <c r="J150">
        <v>0</v>
      </c>
      <c r="M150">
        <v>32</v>
      </c>
      <c r="N150">
        <v>0</v>
      </c>
      <c r="O150">
        <v>5.2549999999999999E-2</v>
      </c>
      <c r="P150">
        <v>0</v>
      </c>
      <c r="U150" s="290">
        <v>42178</v>
      </c>
      <c r="W150" t="s">
        <v>14</v>
      </c>
      <c r="Y150">
        <v>0</v>
      </c>
      <c r="AB150" t="s">
        <v>335</v>
      </c>
      <c r="AD150">
        <v>11</v>
      </c>
      <c r="AI150">
        <v>11</v>
      </c>
    </row>
    <row r="151" spans="1:35" x14ac:dyDescent="0.45">
      <c r="A151" s="290">
        <v>42179</v>
      </c>
      <c r="B151">
        <v>746</v>
      </c>
      <c r="C151" t="s">
        <v>84</v>
      </c>
      <c r="D151">
        <v>25</v>
      </c>
      <c r="E151">
        <v>0</v>
      </c>
      <c r="H151" t="s">
        <v>537</v>
      </c>
      <c r="I151">
        <v>17</v>
      </c>
      <c r="J151">
        <v>2</v>
      </c>
      <c r="M151">
        <v>21</v>
      </c>
      <c r="N151">
        <v>2</v>
      </c>
      <c r="O151">
        <v>5.9595238095238097E-2</v>
      </c>
      <c r="P151">
        <v>33.559728326008788</v>
      </c>
      <c r="U151" s="290">
        <v>42179</v>
      </c>
      <c r="W151" t="s">
        <v>84</v>
      </c>
      <c r="Y151">
        <v>1</v>
      </c>
      <c r="AB151" t="s">
        <v>537</v>
      </c>
      <c r="AD151">
        <v>36</v>
      </c>
      <c r="AI151">
        <v>37</v>
      </c>
    </row>
    <row r="152" spans="1:35" x14ac:dyDescent="0.45">
      <c r="A152" s="290">
        <v>42180</v>
      </c>
      <c r="B152">
        <v>771</v>
      </c>
      <c r="C152" t="s">
        <v>538</v>
      </c>
      <c r="D152">
        <v>22</v>
      </c>
      <c r="E152">
        <v>2</v>
      </c>
      <c r="H152" t="s">
        <v>539</v>
      </c>
      <c r="I152">
        <v>15</v>
      </c>
      <c r="J152">
        <v>4</v>
      </c>
      <c r="M152">
        <v>18.5</v>
      </c>
      <c r="N152">
        <v>6</v>
      </c>
      <c r="O152">
        <v>6.2364864864864866E-2</v>
      </c>
      <c r="P152">
        <v>96.208017334777892</v>
      </c>
      <c r="U152" s="290">
        <v>42180</v>
      </c>
      <c r="W152" t="s">
        <v>538</v>
      </c>
      <c r="Y152">
        <v>46</v>
      </c>
      <c r="AB152" t="s">
        <v>539</v>
      </c>
      <c r="AD152">
        <v>133</v>
      </c>
      <c r="AI152">
        <v>179</v>
      </c>
    </row>
    <row r="153" spans="1:35" x14ac:dyDescent="0.45">
      <c r="A153" s="290">
        <v>42181</v>
      </c>
      <c r="B153">
        <v>896</v>
      </c>
      <c r="C153" t="s">
        <v>540</v>
      </c>
      <c r="D153">
        <v>17</v>
      </c>
      <c r="E153">
        <v>7</v>
      </c>
      <c r="H153" t="s">
        <v>201</v>
      </c>
      <c r="I153">
        <v>18</v>
      </c>
      <c r="J153">
        <v>7</v>
      </c>
      <c r="M153">
        <v>17.5</v>
      </c>
      <c r="N153">
        <v>14</v>
      </c>
      <c r="O153">
        <v>6.3694285714285717E-2</v>
      </c>
      <c r="P153">
        <v>219.79993720001792</v>
      </c>
      <c r="U153" s="290">
        <v>42181</v>
      </c>
      <c r="W153" t="s">
        <v>540</v>
      </c>
      <c r="Y153">
        <v>145</v>
      </c>
      <c r="AB153" t="s">
        <v>201</v>
      </c>
      <c r="AD153">
        <v>268</v>
      </c>
      <c r="AI153">
        <v>413</v>
      </c>
    </row>
    <row r="154" spans="1:35" x14ac:dyDescent="0.45">
      <c r="A154" s="290">
        <v>42182</v>
      </c>
      <c r="B154">
        <v>1180</v>
      </c>
      <c r="C154" t="s">
        <v>209</v>
      </c>
      <c r="D154">
        <v>9</v>
      </c>
      <c r="E154">
        <v>2</v>
      </c>
      <c r="H154" t="s">
        <v>201</v>
      </c>
      <c r="I154">
        <v>14</v>
      </c>
      <c r="J154">
        <v>2</v>
      </c>
      <c r="M154">
        <v>11.5</v>
      </c>
      <c r="N154">
        <v>4</v>
      </c>
      <c r="O154">
        <v>7.6526086956521744E-2</v>
      </c>
      <c r="P154">
        <v>52.269757400147718</v>
      </c>
      <c r="U154" s="290">
        <v>42182</v>
      </c>
      <c r="W154" t="s">
        <v>209</v>
      </c>
      <c r="Y154">
        <v>208</v>
      </c>
      <c r="AB154" t="s">
        <v>201</v>
      </c>
      <c r="AD154">
        <v>92</v>
      </c>
      <c r="AI154">
        <v>300</v>
      </c>
    </row>
    <row r="155" spans="1:35" x14ac:dyDescent="0.45">
      <c r="A155" s="290">
        <v>42183</v>
      </c>
      <c r="B155">
        <v>1450</v>
      </c>
      <c r="C155" t="s">
        <v>146</v>
      </c>
      <c r="D155">
        <v>14</v>
      </c>
      <c r="E155">
        <v>0</v>
      </c>
      <c r="H155" t="s">
        <v>168</v>
      </c>
      <c r="I155">
        <v>10</v>
      </c>
      <c r="J155">
        <v>1</v>
      </c>
      <c r="M155">
        <v>12</v>
      </c>
      <c r="N155">
        <v>1</v>
      </c>
      <c r="O155">
        <v>7.4966666666666668E-2</v>
      </c>
      <c r="P155">
        <v>13.339261894175189</v>
      </c>
      <c r="U155" s="290">
        <v>42183</v>
      </c>
      <c r="W155" t="s">
        <v>146</v>
      </c>
      <c r="Y155">
        <v>34</v>
      </c>
      <c r="AB155" t="s">
        <v>168</v>
      </c>
      <c r="AD155">
        <v>19</v>
      </c>
      <c r="AI155">
        <v>53</v>
      </c>
    </row>
    <row r="156" spans="1:35" x14ac:dyDescent="0.45">
      <c r="A156" s="290">
        <v>42184</v>
      </c>
      <c r="B156">
        <v>1600</v>
      </c>
      <c r="C156" t="s">
        <v>180</v>
      </c>
      <c r="D156">
        <v>11</v>
      </c>
      <c r="E156">
        <v>2</v>
      </c>
      <c r="H156" t="s">
        <v>168</v>
      </c>
      <c r="I156">
        <v>10</v>
      </c>
      <c r="J156">
        <v>1</v>
      </c>
      <c r="M156">
        <v>10.5</v>
      </c>
      <c r="N156">
        <v>3</v>
      </c>
      <c r="O156">
        <v>8.0090476190476184E-2</v>
      </c>
      <c r="P156">
        <v>37.457637196028301</v>
      </c>
      <c r="U156" s="290">
        <v>42184</v>
      </c>
      <c r="W156" t="s">
        <v>180</v>
      </c>
      <c r="Y156">
        <v>8</v>
      </c>
      <c r="AB156" t="s">
        <v>168</v>
      </c>
      <c r="AD156">
        <v>0</v>
      </c>
      <c r="AI156">
        <v>8</v>
      </c>
    </row>
    <row r="157" spans="1:35" x14ac:dyDescent="0.45">
      <c r="A157" s="290">
        <v>42185</v>
      </c>
      <c r="B157">
        <v>1610</v>
      </c>
      <c r="C157" t="s">
        <v>434</v>
      </c>
      <c r="D157">
        <v>10</v>
      </c>
      <c r="E157">
        <v>3</v>
      </c>
      <c r="H157" t="s">
        <v>415</v>
      </c>
      <c r="I157">
        <v>12</v>
      </c>
      <c r="J157">
        <v>0</v>
      </c>
      <c r="M157">
        <v>11</v>
      </c>
      <c r="N157">
        <v>3</v>
      </c>
      <c r="O157">
        <v>7.8227272727272729E-2</v>
      </c>
      <c r="P157">
        <v>38.349796629866354</v>
      </c>
      <c r="U157" s="290">
        <v>42185</v>
      </c>
      <c r="W157" t="s">
        <v>434</v>
      </c>
      <c r="Y157">
        <v>27</v>
      </c>
      <c r="AB157" t="s">
        <v>415</v>
      </c>
      <c r="AD157">
        <v>12</v>
      </c>
      <c r="AI157">
        <v>39</v>
      </c>
    </row>
    <row r="158" spans="1:35" x14ac:dyDescent="0.45">
      <c r="A158" s="290">
        <v>42186</v>
      </c>
      <c r="B158">
        <v>1440</v>
      </c>
      <c r="C158" t="s">
        <v>541</v>
      </c>
      <c r="D158">
        <v>10</v>
      </c>
      <c r="E158">
        <v>0</v>
      </c>
      <c r="H158" t="s">
        <v>542</v>
      </c>
      <c r="I158">
        <v>10</v>
      </c>
      <c r="J158">
        <v>2</v>
      </c>
      <c r="M158">
        <v>10</v>
      </c>
      <c r="N158">
        <v>2</v>
      </c>
      <c r="O158">
        <v>8.2140000000000005E-2</v>
      </c>
      <c r="P158">
        <v>24.348672997321646</v>
      </c>
      <c r="U158" s="290">
        <v>42186</v>
      </c>
      <c r="W158" t="s">
        <v>541</v>
      </c>
      <c r="Y158">
        <v>7</v>
      </c>
      <c r="AB158" t="s">
        <v>542</v>
      </c>
      <c r="AD158">
        <v>16</v>
      </c>
      <c r="AI158">
        <v>23</v>
      </c>
    </row>
    <row r="159" spans="1:35" x14ac:dyDescent="0.45">
      <c r="A159" s="290">
        <v>42187</v>
      </c>
      <c r="B159">
        <v>1320</v>
      </c>
      <c r="C159" t="s">
        <v>14</v>
      </c>
      <c r="D159">
        <v>13</v>
      </c>
      <c r="E159">
        <v>0</v>
      </c>
      <c r="H159" t="s">
        <v>543</v>
      </c>
      <c r="I159" t="s">
        <v>14</v>
      </c>
      <c r="J159">
        <v>1</v>
      </c>
      <c r="M159">
        <v>13</v>
      </c>
      <c r="N159">
        <v>1</v>
      </c>
      <c r="O159">
        <v>7.2207692307692306E-2</v>
      </c>
      <c r="P159">
        <v>13.848940023436668</v>
      </c>
      <c r="U159" s="290">
        <v>42187</v>
      </c>
      <c r="W159" t="s">
        <v>14</v>
      </c>
      <c r="Y159">
        <v>0</v>
      </c>
      <c r="AB159" t="s">
        <v>543</v>
      </c>
      <c r="AD159">
        <v>13</v>
      </c>
      <c r="AI159">
        <v>13</v>
      </c>
    </row>
    <row r="160" spans="1:35" x14ac:dyDescent="0.45">
      <c r="A160" s="290">
        <v>42188</v>
      </c>
      <c r="B160">
        <v>1270</v>
      </c>
      <c r="C160" t="s">
        <v>14</v>
      </c>
      <c r="D160" t="s">
        <v>14</v>
      </c>
      <c r="E160">
        <v>1</v>
      </c>
      <c r="H160" t="s">
        <v>411</v>
      </c>
      <c r="I160">
        <v>13</v>
      </c>
      <c r="J160">
        <v>1</v>
      </c>
      <c r="M160">
        <v>13</v>
      </c>
      <c r="N160">
        <v>2</v>
      </c>
      <c r="O160">
        <v>7.2207692307692306E-2</v>
      </c>
      <c r="P160">
        <v>27.697880046873337</v>
      </c>
      <c r="U160" s="290">
        <v>42188</v>
      </c>
      <c r="W160" t="s">
        <v>14</v>
      </c>
      <c r="Y160">
        <v>0</v>
      </c>
      <c r="AB160" t="s">
        <v>411</v>
      </c>
      <c r="AD160">
        <v>0</v>
      </c>
      <c r="AI160">
        <v>0</v>
      </c>
    </row>
    <row r="161" spans="1:35" x14ac:dyDescent="0.45">
      <c r="A161" s="290">
        <v>42189</v>
      </c>
      <c r="B161">
        <v>1270</v>
      </c>
      <c r="C161" t="s">
        <v>14</v>
      </c>
      <c r="D161" t="s">
        <v>14</v>
      </c>
      <c r="E161">
        <v>1</v>
      </c>
      <c r="H161" t="s">
        <v>14</v>
      </c>
      <c r="I161" t="s">
        <v>14</v>
      </c>
      <c r="J161">
        <v>1</v>
      </c>
      <c r="M161">
        <v>13.5</v>
      </c>
      <c r="N161">
        <v>2</v>
      </c>
      <c r="O161">
        <v>7.0981481481481479E-2</v>
      </c>
      <c r="P161">
        <v>28.176363162014088</v>
      </c>
      <c r="U161" s="290">
        <v>42189</v>
      </c>
      <c r="W161" t="s">
        <v>14</v>
      </c>
      <c r="Y161">
        <v>1</v>
      </c>
      <c r="AB161" t="s">
        <v>14</v>
      </c>
      <c r="AD161">
        <v>2</v>
      </c>
      <c r="AI161">
        <v>3</v>
      </c>
    </row>
    <row r="162" spans="1:35" x14ac:dyDescent="0.45">
      <c r="A162" s="290">
        <v>42190</v>
      </c>
      <c r="B162">
        <v>1300</v>
      </c>
      <c r="C162" t="s">
        <v>544</v>
      </c>
      <c r="D162">
        <v>14</v>
      </c>
      <c r="E162">
        <v>0</v>
      </c>
      <c r="H162" t="s">
        <v>217</v>
      </c>
      <c r="I162">
        <v>14</v>
      </c>
      <c r="J162">
        <v>2</v>
      </c>
      <c r="M162">
        <v>14</v>
      </c>
      <c r="N162">
        <v>2</v>
      </c>
      <c r="O162">
        <v>6.9842857142857151E-2</v>
      </c>
      <c r="P162">
        <v>28.635712824708527</v>
      </c>
      <c r="U162" s="290">
        <v>42190</v>
      </c>
      <c r="W162" t="s">
        <v>544</v>
      </c>
      <c r="Y162">
        <v>1</v>
      </c>
      <c r="AB162" t="s">
        <v>217</v>
      </c>
      <c r="AD162">
        <v>4</v>
      </c>
      <c r="AI162">
        <v>5</v>
      </c>
    </row>
    <row r="163" spans="1:35" x14ac:dyDescent="0.45">
      <c r="A163" s="290">
        <v>42191</v>
      </c>
      <c r="B163">
        <v>1330</v>
      </c>
      <c r="C163" t="s">
        <v>14</v>
      </c>
      <c r="D163" t="s">
        <v>14</v>
      </c>
      <c r="E163">
        <v>0</v>
      </c>
      <c r="H163" t="s">
        <v>439</v>
      </c>
      <c r="I163">
        <v>12</v>
      </c>
      <c r="J163">
        <v>0</v>
      </c>
      <c r="M163">
        <v>12</v>
      </c>
      <c r="N163">
        <v>0</v>
      </c>
      <c r="O163">
        <v>7.4966666666666668E-2</v>
      </c>
      <c r="P163">
        <v>0</v>
      </c>
      <c r="U163" s="290">
        <v>42191</v>
      </c>
      <c r="W163" t="s">
        <v>14</v>
      </c>
      <c r="Y163">
        <v>3</v>
      </c>
      <c r="AB163" t="s">
        <v>439</v>
      </c>
      <c r="AD163">
        <v>9</v>
      </c>
      <c r="AI163">
        <v>12</v>
      </c>
    </row>
    <row r="164" spans="1:35" x14ac:dyDescent="0.45">
      <c r="A164" s="290">
        <v>42192</v>
      </c>
      <c r="B164">
        <v>1340</v>
      </c>
      <c r="C164" t="s">
        <v>497</v>
      </c>
      <c r="D164">
        <v>12</v>
      </c>
      <c r="E164">
        <v>2</v>
      </c>
      <c r="H164" t="s">
        <v>307</v>
      </c>
      <c r="I164">
        <v>12</v>
      </c>
      <c r="J164">
        <v>0</v>
      </c>
      <c r="M164">
        <v>12</v>
      </c>
      <c r="N164">
        <v>2</v>
      </c>
      <c r="O164">
        <v>7.4966666666666668E-2</v>
      </c>
      <c r="P164">
        <v>26.678523788350379</v>
      </c>
      <c r="U164" s="290">
        <v>42192</v>
      </c>
      <c r="W164" t="s">
        <v>497</v>
      </c>
      <c r="Y164">
        <v>5</v>
      </c>
      <c r="AB164" t="s">
        <v>307</v>
      </c>
      <c r="AD164">
        <v>3</v>
      </c>
      <c r="AI164">
        <v>8</v>
      </c>
    </row>
    <row r="165" spans="1:35" x14ac:dyDescent="0.45">
      <c r="A165" s="290">
        <v>42193</v>
      </c>
      <c r="B165">
        <v>1340</v>
      </c>
      <c r="C165" t="s">
        <v>14</v>
      </c>
      <c r="D165">
        <v>12</v>
      </c>
      <c r="E165">
        <v>0</v>
      </c>
      <c r="H165" t="s">
        <v>439</v>
      </c>
      <c r="I165">
        <v>14</v>
      </c>
      <c r="J165">
        <v>0</v>
      </c>
      <c r="M165">
        <v>13</v>
      </c>
      <c r="N165">
        <v>0</v>
      </c>
      <c r="O165">
        <v>7.2207692307692306E-2</v>
      </c>
      <c r="P165">
        <v>0</v>
      </c>
      <c r="U165" s="290">
        <v>42193</v>
      </c>
      <c r="W165" t="s">
        <v>14</v>
      </c>
      <c r="Y165">
        <v>0</v>
      </c>
      <c r="AB165" t="s">
        <v>439</v>
      </c>
      <c r="AD165">
        <v>3</v>
      </c>
      <c r="AI165">
        <v>3</v>
      </c>
    </row>
    <row r="166" spans="1:35" x14ac:dyDescent="0.45">
      <c r="A166" s="290">
        <v>42194</v>
      </c>
      <c r="B166">
        <v>1420</v>
      </c>
      <c r="C166" t="s">
        <v>14</v>
      </c>
      <c r="D166">
        <v>13</v>
      </c>
      <c r="E166">
        <v>0</v>
      </c>
      <c r="H166" t="s">
        <v>351</v>
      </c>
      <c r="I166">
        <v>13</v>
      </c>
      <c r="J166">
        <v>0</v>
      </c>
      <c r="M166">
        <v>13</v>
      </c>
      <c r="N166">
        <v>0</v>
      </c>
      <c r="O166">
        <v>7.2207692307692306E-2</v>
      </c>
      <c r="P166">
        <v>0</v>
      </c>
      <c r="U166" s="290">
        <v>42194</v>
      </c>
      <c r="W166" t="s">
        <v>14</v>
      </c>
      <c r="Y166">
        <v>0</v>
      </c>
      <c r="AB166" t="s">
        <v>351</v>
      </c>
      <c r="AD166">
        <v>1</v>
      </c>
      <c r="AI166">
        <v>1</v>
      </c>
    </row>
    <row r="167" spans="1:35" x14ac:dyDescent="0.45">
      <c r="A167" s="290">
        <v>42195</v>
      </c>
      <c r="B167">
        <v>1320</v>
      </c>
      <c r="C167" t="s">
        <v>14</v>
      </c>
      <c r="D167">
        <v>13</v>
      </c>
      <c r="E167">
        <v>0</v>
      </c>
      <c r="H167" t="s">
        <v>511</v>
      </c>
      <c r="I167">
        <v>13</v>
      </c>
      <c r="J167">
        <v>0</v>
      </c>
      <c r="M167">
        <v>13</v>
      </c>
      <c r="N167">
        <v>0</v>
      </c>
      <c r="O167">
        <v>7.2207692307692306E-2</v>
      </c>
      <c r="P167">
        <v>0</v>
      </c>
      <c r="U167" s="290">
        <v>42195</v>
      </c>
      <c r="W167" t="s">
        <v>14</v>
      </c>
      <c r="Y167">
        <v>0</v>
      </c>
      <c r="AB167" t="s">
        <v>511</v>
      </c>
      <c r="AD167">
        <v>0</v>
      </c>
      <c r="AI167">
        <v>0</v>
      </c>
    </row>
    <row r="168" spans="1:35" x14ac:dyDescent="0.45">
      <c r="A168" s="290">
        <v>42196</v>
      </c>
      <c r="B168">
        <v>1270</v>
      </c>
      <c r="C168" t="s">
        <v>196</v>
      </c>
      <c r="D168">
        <v>12</v>
      </c>
      <c r="E168">
        <v>0</v>
      </c>
      <c r="H168" t="s">
        <v>14</v>
      </c>
      <c r="I168">
        <v>12</v>
      </c>
      <c r="J168">
        <v>0</v>
      </c>
      <c r="M168">
        <v>12</v>
      </c>
      <c r="N168">
        <v>0</v>
      </c>
      <c r="O168">
        <v>7.4966666666666668E-2</v>
      </c>
      <c r="P168">
        <v>0</v>
      </c>
      <c r="U168" s="290">
        <v>42196</v>
      </c>
      <c r="W168" t="s">
        <v>196</v>
      </c>
      <c r="Y168">
        <v>0</v>
      </c>
      <c r="AB168" t="s">
        <v>14</v>
      </c>
      <c r="AD168">
        <v>1</v>
      </c>
      <c r="AI168">
        <v>1</v>
      </c>
    </row>
    <row r="169" spans="1:35" x14ac:dyDescent="0.45">
      <c r="A169" s="290">
        <v>42197</v>
      </c>
      <c r="B169">
        <v>1080</v>
      </c>
      <c r="C169" t="s">
        <v>545</v>
      </c>
      <c r="D169">
        <v>12</v>
      </c>
      <c r="E169">
        <v>0</v>
      </c>
      <c r="H169" t="s">
        <v>137</v>
      </c>
      <c r="I169">
        <v>23</v>
      </c>
      <c r="J169">
        <v>0</v>
      </c>
      <c r="M169">
        <v>17.5</v>
      </c>
      <c r="N169">
        <v>0</v>
      </c>
      <c r="O169">
        <v>6.3694285714285717E-2</v>
      </c>
      <c r="P169">
        <v>0</v>
      </c>
      <c r="U169" s="290">
        <v>42197</v>
      </c>
      <c r="W169" t="s">
        <v>545</v>
      </c>
      <c r="Y169">
        <v>0</v>
      </c>
      <c r="AB169" t="s">
        <v>137</v>
      </c>
      <c r="AD169">
        <v>2</v>
      </c>
      <c r="AI169">
        <v>2</v>
      </c>
    </row>
    <row r="170" spans="1:35" x14ac:dyDescent="0.45">
      <c r="A170" s="290">
        <v>42198</v>
      </c>
      <c r="B170">
        <v>1010</v>
      </c>
      <c r="C170" t="s">
        <v>14</v>
      </c>
      <c r="D170">
        <v>22</v>
      </c>
      <c r="E170">
        <v>0</v>
      </c>
      <c r="H170" t="s">
        <v>351</v>
      </c>
      <c r="I170">
        <v>21</v>
      </c>
      <c r="J170">
        <v>1</v>
      </c>
      <c r="M170">
        <v>21.5</v>
      </c>
      <c r="N170">
        <v>1</v>
      </c>
      <c r="O170">
        <v>5.9118604651162796E-2</v>
      </c>
      <c r="P170">
        <v>16.91514889264781</v>
      </c>
      <c r="U170" s="290">
        <v>42198</v>
      </c>
      <c r="W170" t="s">
        <v>14</v>
      </c>
      <c r="Y170">
        <v>0</v>
      </c>
      <c r="AB170" t="s">
        <v>351</v>
      </c>
      <c r="AD170">
        <v>2</v>
      </c>
      <c r="AI170">
        <v>2</v>
      </c>
    </row>
    <row r="171" spans="1:35" x14ac:dyDescent="0.45">
      <c r="A171" s="290">
        <v>42199</v>
      </c>
      <c r="B171">
        <v>973</v>
      </c>
      <c r="C171" t="s">
        <v>14</v>
      </c>
      <c r="D171">
        <v>22</v>
      </c>
      <c r="E171">
        <v>0</v>
      </c>
      <c r="H171" t="s">
        <v>351</v>
      </c>
      <c r="I171">
        <v>26</v>
      </c>
      <c r="J171">
        <v>0</v>
      </c>
      <c r="M171">
        <v>24</v>
      </c>
      <c r="N171">
        <v>0</v>
      </c>
      <c r="O171">
        <v>5.7033333333333339E-2</v>
      </c>
      <c r="P171">
        <v>0</v>
      </c>
      <c r="U171" s="290">
        <v>42199</v>
      </c>
      <c r="W171" t="s">
        <v>14</v>
      </c>
      <c r="Y171">
        <v>0</v>
      </c>
      <c r="AB171" t="s">
        <v>351</v>
      </c>
      <c r="AD171">
        <v>2</v>
      </c>
      <c r="AI171">
        <v>2</v>
      </c>
    </row>
    <row r="172" spans="1:35" x14ac:dyDescent="0.45">
      <c r="A172" s="290">
        <v>42200</v>
      </c>
      <c r="B172">
        <v>928</v>
      </c>
      <c r="C172" t="s">
        <v>14</v>
      </c>
      <c r="D172">
        <v>22</v>
      </c>
      <c r="E172">
        <v>0</v>
      </c>
      <c r="H172" t="s">
        <v>546</v>
      </c>
      <c r="I172">
        <v>23</v>
      </c>
      <c r="J172">
        <v>0</v>
      </c>
      <c r="M172">
        <v>22.5</v>
      </c>
      <c r="N172">
        <v>0</v>
      </c>
      <c r="O172">
        <v>5.8228888888888893E-2</v>
      </c>
      <c r="P172">
        <v>0</v>
      </c>
      <c r="U172" s="290">
        <v>42200</v>
      </c>
      <c r="W172" t="s">
        <v>14</v>
      </c>
      <c r="Y172">
        <v>0</v>
      </c>
      <c r="AB172" t="s">
        <v>546</v>
      </c>
      <c r="AD172">
        <v>0</v>
      </c>
      <c r="AI172">
        <v>0</v>
      </c>
    </row>
    <row r="173" spans="1:35" x14ac:dyDescent="0.45">
      <c r="A173" s="290">
        <v>42201</v>
      </c>
      <c r="B173">
        <v>928</v>
      </c>
      <c r="C173" t="s">
        <v>14</v>
      </c>
      <c r="D173">
        <v>22</v>
      </c>
      <c r="E173">
        <v>0</v>
      </c>
      <c r="H173" t="s">
        <v>441</v>
      </c>
      <c r="I173">
        <v>19</v>
      </c>
      <c r="J173">
        <v>0</v>
      </c>
      <c r="M173">
        <v>20.5</v>
      </c>
      <c r="N173">
        <v>0</v>
      </c>
      <c r="O173">
        <v>6.0095121951219521E-2</v>
      </c>
      <c r="P173">
        <v>0</v>
      </c>
      <c r="U173" s="290">
        <v>42201</v>
      </c>
      <c r="W173" t="s">
        <v>14</v>
      </c>
      <c r="Y173">
        <v>0</v>
      </c>
      <c r="AB173" t="s">
        <v>441</v>
      </c>
      <c r="AD173">
        <v>2</v>
      </c>
      <c r="AI173">
        <v>2</v>
      </c>
    </row>
    <row r="174" spans="1:35" x14ac:dyDescent="0.45">
      <c r="A174" s="290">
        <v>42202</v>
      </c>
      <c r="B174">
        <v>910</v>
      </c>
      <c r="C174" t="s">
        <v>14</v>
      </c>
      <c r="D174">
        <v>22</v>
      </c>
      <c r="E174">
        <v>0</v>
      </c>
      <c r="H174" t="s">
        <v>14</v>
      </c>
      <c r="I174">
        <v>20</v>
      </c>
      <c r="J174">
        <v>0</v>
      </c>
      <c r="M174">
        <v>21</v>
      </c>
      <c r="N174">
        <v>0</v>
      </c>
      <c r="O174">
        <v>5.9595238095238097E-2</v>
      </c>
      <c r="P174">
        <v>0</v>
      </c>
      <c r="U174" s="290">
        <v>42202</v>
      </c>
      <c r="W174" t="s">
        <v>14</v>
      </c>
      <c r="Y174">
        <v>0</v>
      </c>
      <c r="AB174" t="s">
        <v>14</v>
      </c>
      <c r="AD174">
        <v>2</v>
      </c>
      <c r="AI174">
        <v>2</v>
      </c>
    </row>
    <row r="175" spans="1:35" x14ac:dyDescent="0.45">
      <c r="A175" s="290">
        <v>42203</v>
      </c>
      <c r="B175">
        <v>942</v>
      </c>
      <c r="C175" t="s">
        <v>14</v>
      </c>
      <c r="D175">
        <v>22</v>
      </c>
      <c r="E175">
        <v>0</v>
      </c>
      <c r="H175" t="s">
        <v>547</v>
      </c>
      <c r="I175">
        <v>20</v>
      </c>
      <c r="J175">
        <v>0</v>
      </c>
      <c r="M175">
        <v>21</v>
      </c>
      <c r="N175">
        <v>0</v>
      </c>
      <c r="O175">
        <v>5.9595238095238097E-2</v>
      </c>
      <c r="P175">
        <v>0</v>
      </c>
      <c r="U175" s="290">
        <v>42203</v>
      </c>
      <c r="W175" t="s">
        <v>14</v>
      </c>
      <c r="Y175">
        <v>0</v>
      </c>
      <c r="AB175" t="s">
        <v>547</v>
      </c>
      <c r="AD175">
        <v>2</v>
      </c>
      <c r="AI175">
        <v>2</v>
      </c>
    </row>
    <row r="176" spans="1:35" x14ac:dyDescent="0.45">
      <c r="A176" s="290">
        <v>42204</v>
      </c>
      <c r="B176">
        <v>1070</v>
      </c>
      <c r="C176" t="s">
        <v>14</v>
      </c>
      <c r="D176">
        <v>22</v>
      </c>
      <c r="E176">
        <v>0</v>
      </c>
      <c r="H176" t="s">
        <v>548</v>
      </c>
      <c r="I176">
        <v>21</v>
      </c>
      <c r="J176">
        <v>0</v>
      </c>
      <c r="M176">
        <v>21.5</v>
      </c>
      <c r="N176">
        <v>0</v>
      </c>
      <c r="O176">
        <v>5.9118604651162796E-2</v>
      </c>
      <c r="P176">
        <v>0</v>
      </c>
      <c r="U176" s="290">
        <v>42204</v>
      </c>
      <c r="W176" t="s">
        <v>14</v>
      </c>
      <c r="Y176">
        <v>0</v>
      </c>
      <c r="AB176" t="s">
        <v>548</v>
      </c>
      <c r="AD176">
        <v>0</v>
      </c>
      <c r="AI176">
        <v>0</v>
      </c>
    </row>
    <row r="177" spans="1:35" x14ac:dyDescent="0.45">
      <c r="A177" s="290">
        <v>42205</v>
      </c>
      <c r="B177">
        <v>1220</v>
      </c>
      <c r="C177" t="s">
        <v>14</v>
      </c>
      <c r="D177">
        <v>22</v>
      </c>
      <c r="E177">
        <v>0</v>
      </c>
      <c r="H177" t="s">
        <v>549</v>
      </c>
      <c r="I177">
        <v>16</v>
      </c>
      <c r="J177">
        <v>1</v>
      </c>
      <c r="M177">
        <v>19</v>
      </c>
      <c r="N177">
        <v>1</v>
      </c>
      <c r="O177">
        <v>6.1752631578947371E-2</v>
      </c>
      <c r="P177">
        <v>16.193641864825704</v>
      </c>
      <c r="U177" s="290">
        <v>42205</v>
      </c>
      <c r="W177" t="s">
        <v>14</v>
      </c>
      <c r="Y177">
        <v>0</v>
      </c>
      <c r="AB177" t="s">
        <v>549</v>
      </c>
      <c r="AD177">
        <v>1</v>
      </c>
      <c r="AI177">
        <v>1</v>
      </c>
    </row>
    <row r="178" spans="1:35" x14ac:dyDescent="0.45">
      <c r="A178" s="290">
        <v>42206</v>
      </c>
      <c r="B178">
        <v>1160</v>
      </c>
      <c r="C178" t="s">
        <v>14</v>
      </c>
      <c r="D178">
        <v>19</v>
      </c>
      <c r="E178">
        <v>0</v>
      </c>
      <c r="H178" t="s">
        <v>14</v>
      </c>
      <c r="I178">
        <v>17</v>
      </c>
      <c r="J178">
        <v>1</v>
      </c>
      <c r="M178">
        <v>18</v>
      </c>
      <c r="N178">
        <v>1</v>
      </c>
      <c r="O178">
        <v>6.3011111111111115E-2</v>
      </c>
      <c r="P178">
        <v>15.870216892964203</v>
      </c>
      <c r="U178" s="290">
        <v>42206</v>
      </c>
      <c r="W178" t="s">
        <v>14</v>
      </c>
      <c r="Y178">
        <v>0</v>
      </c>
      <c r="AB178" t="s">
        <v>14</v>
      </c>
      <c r="AD178">
        <v>0</v>
      </c>
      <c r="AI178">
        <v>0</v>
      </c>
    </row>
    <row r="179" spans="1:35" x14ac:dyDescent="0.45">
      <c r="A179" s="290">
        <v>42207</v>
      </c>
      <c r="B179">
        <v>958</v>
      </c>
      <c r="C179" t="s">
        <v>550</v>
      </c>
      <c r="D179">
        <v>17</v>
      </c>
      <c r="E179">
        <v>0</v>
      </c>
      <c r="H179" t="s">
        <v>162</v>
      </c>
      <c r="I179">
        <v>18</v>
      </c>
      <c r="J179">
        <v>1</v>
      </c>
      <c r="M179">
        <v>17.5</v>
      </c>
      <c r="N179">
        <v>1</v>
      </c>
      <c r="O179">
        <v>6.3694285714285717E-2</v>
      </c>
      <c r="P179">
        <v>15.699995514286995</v>
      </c>
      <c r="U179" s="290">
        <v>42207</v>
      </c>
      <c r="W179" t="s">
        <v>550</v>
      </c>
      <c r="Y179">
        <v>0</v>
      </c>
      <c r="AB179" t="s">
        <v>162</v>
      </c>
      <c r="AD179">
        <v>0</v>
      </c>
      <c r="AI179">
        <v>0</v>
      </c>
    </row>
    <row r="180" spans="1:35" x14ac:dyDescent="0.45">
      <c r="A180" s="290">
        <v>42208</v>
      </c>
      <c r="B180">
        <v>894</v>
      </c>
      <c r="C180" t="s">
        <v>14</v>
      </c>
      <c r="D180">
        <v>17</v>
      </c>
      <c r="E180">
        <v>0</v>
      </c>
      <c r="H180" t="s">
        <v>411</v>
      </c>
      <c r="I180">
        <v>17</v>
      </c>
      <c r="J180">
        <v>0</v>
      </c>
      <c r="M180">
        <v>17</v>
      </c>
      <c r="N180">
        <v>0</v>
      </c>
      <c r="O180">
        <v>6.4417647058823524E-2</v>
      </c>
      <c r="P180">
        <v>0</v>
      </c>
      <c r="U180" s="290">
        <v>42208</v>
      </c>
      <c r="W180" t="s">
        <v>14</v>
      </c>
      <c r="Y180">
        <v>0</v>
      </c>
      <c r="AB180" t="s">
        <v>411</v>
      </c>
      <c r="AD180">
        <v>0</v>
      </c>
      <c r="AI180">
        <v>0</v>
      </c>
    </row>
    <row r="181" spans="1:35" x14ac:dyDescent="0.45">
      <c r="A181" s="290">
        <v>42209</v>
      </c>
      <c r="B181">
        <v>888</v>
      </c>
      <c r="C181" t="s">
        <v>14</v>
      </c>
      <c r="D181">
        <v>17</v>
      </c>
      <c r="E181">
        <v>0</v>
      </c>
      <c r="H181" t="s">
        <v>551</v>
      </c>
      <c r="I181">
        <v>22</v>
      </c>
      <c r="J181">
        <v>0</v>
      </c>
      <c r="M181">
        <v>19.5</v>
      </c>
      <c r="N181">
        <v>0</v>
      </c>
      <c r="O181">
        <v>6.1171794871794874E-2</v>
      </c>
      <c r="P181">
        <v>0</v>
      </c>
      <c r="U181" s="290">
        <v>42209</v>
      </c>
      <c r="W181" t="s">
        <v>14</v>
      </c>
      <c r="Y181">
        <v>0</v>
      </c>
      <c r="AB181" t="s">
        <v>551</v>
      </c>
      <c r="AD181">
        <v>0</v>
      </c>
      <c r="AI181">
        <v>0</v>
      </c>
    </row>
    <row r="182" spans="1:35" x14ac:dyDescent="0.45">
      <c r="A182" s="290">
        <v>42210</v>
      </c>
      <c r="B182">
        <v>1070</v>
      </c>
      <c r="C182" t="s">
        <v>14</v>
      </c>
      <c r="D182">
        <v>17</v>
      </c>
      <c r="E182">
        <v>0</v>
      </c>
      <c r="H182" t="s">
        <v>552</v>
      </c>
      <c r="I182">
        <v>21</v>
      </c>
      <c r="J182">
        <v>0</v>
      </c>
      <c r="M182">
        <v>19</v>
      </c>
      <c r="N182">
        <v>0</v>
      </c>
      <c r="O182">
        <v>6.1752631578947371E-2</v>
      </c>
      <c r="P182">
        <v>0</v>
      </c>
      <c r="U182" s="290">
        <v>42210</v>
      </c>
      <c r="W182" t="s">
        <v>14</v>
      </c>
      <c r="Y182">
        <v>0</v>
      </c>
      <c r="AB182" t="s">
        <v>552</v>
      </c>
      <c r="AD182">
        <v>0</v>
      </c>
      <c r="AI182">
        <v>0</v>
      </c>
    </row>
    <row r="183" spans="1:35" x14ac:dyDescent="0.45">
      <c r="A183" s="290">
        <v>42211</v>
      </c>
      <c r="B183">
        <v>1060</v>
      </c>
      <c r="C183" t="s">
        <v>14</v>
      </c>
      <c r="D183">
        <v>17</v>
      </c>
      <c r="E183">
        <v>0</v>
      </c>
      <c r="H183" t="s">
        <v>553</v>
      </c>
      <c r="I183">
        <v>22</v>
      </c>
      <c r="J183">
        <v>0</v>
      </c>
      <c r="M183">
        <v>19.5</v>
      </c>
      <c r="N183">
        <v>0</v>
      </c>
      <c r="O183">
        <v>6.1171794871794874E-2</v>
      </c>
      <c r="P183">
        <v>0</v>
      </c>
      <c r="U183" s="290">
        <v>42211</v>
      </c>
      <c r="W183" t="s">
        <v>14</v>
      </c>
      <c r="Y183">
        <v>0</v>
      </c>
      <c r="AB183" t="s">
        <v>553</v>
      </c>
      <c r="AD183">
        <v>0</v>
      </c>
      <c r="AI183">
        <v>0</v>
      </c>
    </row>
    <row r="185" spans="1:35" x14ac:dyDescent="0.45">
      <c r="U185" s="290" t="s">
        <v>47</v>
      </c>
      <c r="Y185">
        <v>4713.5</v>
      </c>
      <c r="AA185">
        <v>0</v>
      </c>
      <c r="AD185">
        <v>11319</v>
      </c>
      <c r="AG185">
        <v>0</v>
      </c>
      <c r="AI185">
        <v>16032.5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AI186"/>
  <sheetViews>
    <sheetView topLeftCell="E1" workbookViewId="0">
      <selection activeCell="S12" sqref="S12"/>
    </sheetView>
  </sheetViews>
  <sheetFormatPr defaultRowHeight="14.25" x14ac:dyDescent="0.45"/>
  <cols>
    <col min="1" max="1" width="12.265625" style="290" customWidth="1"/>
    <col min="21" max="21" width="9.73046875" style="290" bestFit="1" customWidth="1"/>
  </cols>
  <sheetData>
    <row r="3" spans="1:35" x14ac:dyDescent="0.45">
      <c r="A3" s="290" t="s">
        <v>36</v>
      </c>
      <c r="U3" s="290" t="s">
        <v>43</v>
      </c>
    </row>
    <row r="4" spans="1:35" x14ac:dyDescent="0.45">
      <c r="A4" s="290" t="s">
        <v>1</v>
      </c>
      <c r="B4" t="s">
        <v>2</v>
      </c>
      <c r="C4" t="s">
        <v>53</v>
      </c>
      <c r="D4" t="s">
        <v>37</v>
      </c>
      <c r="E4" t="s">
        <v>24</v>
      </c>
      <c r="F4" t="s">
        <v>42</v>
      </c>
      <c r="G4" t="s">
        <v>54</v>
      </c>
      <c r="H4" t="s">
        <v>55</v>
      </c>
      <c r="I4" t="s">
        <v>38</v>
      </c>
      <c r="J4" t="s">
        <v>26</v>
      </c>
      <c r="K4" t="s">
        <v>42</v>
      </c>
      <c r="L4" t="s">
        <v>27</v>
      </c>
      <c r="M4" t="s">
        <v>44</v>
      </c>
      <c r="N4" t="s">
        <v>39</v>
      </c>
      <c r="O4" t="s">
        <v>461</v>
      </c>
      <c r="P4" t="s">
        <v>462</v>
      </c>
      <c r="U4" s="290" t="s">
        <v>1</v>
      </c>
      <c r="V4" t="s">
        <v>2</v>
      </c>
      <c r="W4" t="s">
        <v>33</v>
      </c>
      <c r="X4" t="s">
        <v>37</v>
      </c>
      <c r="Y4" t="s">
        <v>24</v>
      </c>
      <c r="Z4" t="s">
        <v>42</v>
      </c>
      <c r="AA4" t="s">
        <v>25</v>
      </c>
      <c r="AB4" t="s">
        <v>34</v>
      </c>
      <c r="AC4" t="s">
        <v>38</v>
      </c>
      <c r="AD4" t="s">
        <v>26</v>
      </c>
      <c r="AE4" t="s">
        <v>19</v>
      </c>
      <c r="AF4" t="s">
        <v>42</v>
      </c>
      <c r="AG4" t="s">
        <v>27</v>
      </c>
      <c r="AH4" t="s">
        <v>21</v>
      </c>
      <c r="AI4" t="s">
        <v>28</v>
      </c>
    </row>
    <row r="5" spans="1:35" x14ac:dyDescent="0.45">
      <c r="A5" s="290">
        <v>42405</v>
      </c>
      <c r="B5">
        <v>2231.4583333333335</v>
      </c>
      <c r="C5" t="s">
        <v>14</v>
      </c>
      <c r="D5">
        <v>204</v>
      </c>
      <c r="E5" t="s">
        <v>14</v>
      </c>
      <c r="H5" t="s">
        <v>555</v>
      </c>
      <c r="I5">
        <v>149</v>
      </c>
      <c r="J5">
        <v>2</v>
      </c>
      <c r="M5">
        <v>176.5</v>
      </c>
      <c r="N5">
        <v>2</v>
      </c>
      <c r="O5">
        <v>4.0395750708215293E-2</v>
      </c>
      <c r="P5">
        <v>49.51015799771384</v>
      </c>
      <c r="U5" s="290">
        <v>42405</v>
      </c>
      <c r="W5" t="s">
        <v>14</v>
      </c>
      <c r="X5">
        <v>204</v>
      </c>
      <c r="Y5">
        <v>0</v>
      </c>
      <c r="AB5" t="s">
        <v>555</v>
      </c>
      <c r="AC5">
        <v>149</v>
      </c>
      <c r="AD5">
        <v>0</v>
      </c>
      <c r="AI5">
        <v>0</v>
      </c>
    </row>
    <row r="6" spans="1:35" x14ac:dyDescent="0.45">
      <c r="A6" s="290">
        <v>42406</v>
      </c>
      <c r="B6">
        <v>2423.4375</v>
      </c>
      <c r="C6" t="s">
        <v>556</v>
      </c>
      <c r="D6">
        <v>174</v>
      </c>
      <c r="E6">
        <v>1</v>
      </c>
      <c r="H6" t="s">
        <v>557</v>
      </c>
      <c r="I6">
        <v>109</v>
      </c>
      <c r="J6">
        <v>1</v>
      </c>
      <c r="M6">
        <v>141.5</v>
      </c>
      <c r="N6">
        <v>2</v>
      </c>
      <c r="O6">
        <v>4.1359363957597171E-2</v>
      </c>
      <c r="P6">
        <v>48.356643057916905</v>
      </c>
      <c r="U6" s="290">
        <v>42406</v>
      </c>
      <c r="W6" t="s">
        <v>556</v>
      </c>
      <c r="X6">
        <v>174</v>
      </c>
      <c r="Y6">
        <v>0</v>
      </c>
      <c r="AB6" t="s">
        <v>557</v>
      </c>
      <c r="AC6">
        <v>109</v>
      </c>
      <c r="AD6">
        <v>0</v>
      </c>
      <c r="AI6">
        <v>0</v>
      </c>
    </row>
    <row r="7" spans="1:35" x14ac:dyDescent="0.45">
      <c r="A7" s="290">
        <v>42407</v>
      </c>
      <c r="B7">
        <v>2146.25</v>
      </c>
      <c r="C7" t="s">
        <v>558</v>
      </c>
      <c r="D7">
        <v>204</v>
      </c>
      <c r="E7">
        <v>1</v>
      </c>
      <c r="H7" t="s">
        <v>268</v>
      </c>
      <c r="I7">
        <v>208</v>
      </c>
      <c r="J7">
        <v>0</v>
      </c>
      <c r="M7">
        <v>206</v>
      </c>
      <c r="N7">
        <v>1</v>
      </c>
      <c r="O7">
        <v>3.9837864077669899E-2</v>
      </c>
      <c r="P7">
        <v>25.101747374064779</v>
      </c>
      <c r="U7" s="290">
        <v>42407</v>
      </c>
      <c r="W7" t="s">
        <v>558</v>
      </c>
      <c r="X7">
        <v>204</v>
      </c>
      <c r="Y7">
        <v>0</v>
      </c>
      <c r="AB7" t="s">
        <v>268</v>
      </c>
      <c r="AC7">
        <v>208</v>
      </c>
      <c r="AD7">
        <v>0</v>
      </c>
      <c r="AI7">
        <v>0</v>
      </c>
    </row>
    <row r="8" spans="1:35" x14ac:dyDescent="0.45">
      <c r="A8" s="290">
        <v>42408</v>
      </c>
      <c r="B8">
        <v>2012.0833333333333</v>
      </c>
      <c r="C8" t="s">
        <v>60</v>
      </c>
      <c r="D8">
        <v>235</v>
      </c>
      <c r="E8">
        <v>0</v>
      </c>
      <c r="H8" t="s">
        <v>377</v>
      </c>
      <c r="I8">
        <v>231</v>
      </c>
      <c r="J8">
        <v>0</v>
      </c>
      <c r="M8">
        <v>233</v>
      </c>
      <c r="N8">
        <v>0</v>
      </c>
      <c r="O8">
        <v>3.9451072961373387E-2</v>
      </c>
      <c r="P8">
        <v>0</v>
      </c>
      <c r="U8" s="290">
        <v>42408</v>
      </c>
      <c r="W8" t="s">
        <v>60</v>
      </c>
      <c r="X8">
        <v>235</v>
      </c>
      <c r="Y8">
        <v>0</v>
      </c>
      <c r="AB8" t="s">
        <v>377</v>
      </c>
      <c r="AC8">
        <v>231</v>
      </c>
      <c r="AD8">
        <v>0</v>
      </c>
      <c r="AI8">
        <v>0</v>
      </c>
    </row>
    <row r="9" spans="1:35" x14ac:dyDescent="0.45">
      <c r="A9" s="290">
        <v>42409</v>
      </c>
      <c r="B9">
        <v>2153.6458333333335</v>
      </c>
      <c r="C9" t="s">
        <v>14</v>
      </c>
      <c r="D9" t="s">
        <v>14</v>
      </c>
      <c r="E9">
        <v>0</v>
      </c>
      <c r="H9" t="s">
        <v>354</v>
      </c>
      <c r="I9">
        <v>214</v>
      </c>
      <c r="J9">
        <v>0</v>
      </c>
      <c r="M9">
        <v>214</v>
      </c>
      <c r="N9">
        <v>0</v>
      </c>
      <c r="O9">
        <v>3.9713084112149528E-2</v>
      </c>
      <c r="P9">
        <v>0</v>
      </c>
      <c r="U9" s="290">
        <v>42409</v>
      </c>
      <c r="W9" t="s">
        <v>14</v>
      </c>
      <c r="X9" t="s">
        <v>14</v>
      </c>
      <c r="Y9">
        <v>0</v>
      </c>
      <c r="AB9" t="s">
        <v>354</v>
      </c>
      <c r="AC9">
        <v>214</v>
      </c>
      <c r="AD9">
        <v>0</v>
      </c>
      <c r="AI9">
        <v>0</v>
      </c>
    </row>
    <row r="10" spans="1:35" x14ac:dyDescent="0.45">
      <c r="A10" s="290">
        <v>42410</v>
      </c>
      <c r="B10">
        <v>2277.3958333333335</v>
      </c>
      <c r="C10" t="s">
        <v>375</v>
      </c>
      <c r="D10">
        <v>141</v>
      </c>
      <c r="E10">
        <v>0</v>
      </c>
      <c r="H10" t="s">
        <v>376</v>
      </c>
      <c r="I10">
        <v>95</v>
      </c>
      <c r="J10">
        <v>1</v>
      </c>
      <c r="M10">
        <v>118</v>
      </c>
      <c r="N10">
        <v>1</v>
      </c>
      <c r="O10">
        <v>4.2327118644067796E-2</v>
      </c>
      <c r="P10">
        <v>23.625515556801346</v>
      </c>
      <c r="U10" s="290">
        <v>42410</v>
      </c>
      <c r="W10" t="s">
        <v>375</v>
      </c>
      <c r="X10">
        <v>141</v>
      </c>
      <c r="Y10">
        <v>0</v>
      </c>
      <c r="AB10" t="s">
        <v>376</v>
      </c>
      <c r="AC10">
        <v>95</v>
      </c>
      <c r="AD10">
        <v>0</v>
      </c>
      <c r="AI10">
        <v>0</v>
      </c>
    </row>
    <row r="11" spans="1:35" x14ac:dyDescent="0.45">
      <c r="A11" s="290">
        <v>42411</v>
      </c>
      <c r="B11">
        <v>2149.8958333333335</v>
      </c>
      <c r="C11" t="s">
        <v>472</v>
      </c>
      <c r="D11">
        <v>205</v>
      </c>
      <c r="E11">
        <v>0</v>
      </c>
      <c r="H11" t="s">
        <v>559</v>
      </c>
      <c r="I11">
        <v>67</v>
      </c>
      <c r="J11">
        <v>1</v>
      </c>
      <c r="M11">
        <v>136</v>
      </c>
      <c r="N11">
        <v>1</v>
      </c>
      <c r="O11">
        <v>4.1555882352941172E-2</v>
      </c>
      <c r="P11">
        <v>24.063981881237176</v>
      </c>
      <c r="U11" s="290">
        <v>42411</v>
      </c>
      <c r="W11" t="s">
        <v>472</v>
      </c>
      <c r="X11">
        <v>205</v>
      </c>
      <c r="Y11">
        <v>0</v>
      </c>
      <c r="AB11" t="s">
        <v>559</v>
      </c>
      <c r="AC11">
        <v>67</v>
      </c>
      <c r="AD11">
        <v>0</v>
      </c>
      <c r="AI11">
        <v>0</v>
      </c>
    </row>
    <row r="12" spans="1:35" x14ac:dyDescent="0.45">
      <c r="A12" s="290">
        <v>42412</v>
      </c>
      <c r="B12">
        <v>3078.3333333333335</v>
      </c>
      <c r="C12" t="s">
        <v>465</v>
      </c>
      <c r="D12">
        <v>81</v>
      </c>
      <c r="E12">
        <v>3</v>
      </c>
      <c r="H12" t="s">
        <v>56</v>
      </c>
      <c r="I12">
        <v>98</v>
      </c>
      <c r="J12">
        <v>4</v>
      </c>
      <c r="M12">
        <v>89.5</v>
      </c>
      <c r="N12">
        <v>7</v>
      </c>
      <c r="O12">
        <v>4.4182681564245804E-2</v>
      </c>
      <c r="P12">
        <v>158.43311795870372</v>
      </c>
      <c r="U12" s="290">
        <v>42412</v>
      </c>
      <c r="W12" t="s">
        <v>465</v>
      </c>
      <c r="X12">
        <v>81</v>
      </c>
      <c r="Y12">
        <v>0</v>
      </c>
      <c r="AB12" t="s">
        <v>56</v>
      </c>
      <c r="AC12">
        <v>98</v>
      </c>
      <c r="AD12">
        <v>0</v>
      </c>
      <c r="AI12">
        <v>0</v>
      </c>
    </row>
    <row r="13" spans="1:35" x14ac:dyDescent="0.45">
      <c r="A13" s="290">
        <v>42413</v>
      </c>
      <c r="B13">
        <v>3192.2916666666665</v>
      </c>
      <c r="C13" t="s">
        <v>73</v>
      </c>
      <c r="D13">
        <v>92</v>
      </c>
      <c r="E13">
        <v>1</v>
      </c>
      <c r="H13" t="s">
        <v>74</v>
      </c>
      <c r="I13">
        <v>126</v>
      </c>
      <c r="J13">
        <v>1</v>
      </c>
      <c r="M13">
        <v>109</v>
      </c>
      <c r="N13">
        <v>2</v>
      </c>
      <c r="O13">
        <v>4.280825688073394E-2</v>
      </c>
      <c r="P13">
        <v>46.719958852146334</v>
      </c>
      <c r="U13" s="290">
        <v>42413</v>
      </c>
      <c r="W13" t="s">
        <v>73</v>
      </c>
      <c r="X13">
        <v>92</v>
      </c>
      <c r="Y13">
        <v>0</v>
      </c>
      <c r="AB13" t="s">
        <v>74</v>
      </c>
      <c r="AC13">
        <v>126</v>
      </c>
      <c r="AD13">
        <v>0</v>
      </c>
      <c r="AI13">
        <v>0</v>
      </c>
    </row>
    <row r="14" spans="1:35" x14ac:dyDescent="0.45">
      <c r="A14" s="290">
        <v>42414</v>
      </c>
      <c r="B14">
        <v>3781.3541666666665</v>
      </c>
      <c r="C14" t="s">
        <v>75</v>
      </c>
      <c r="D14">
        <v>57</v>
      </c>
      <c r="E14">
        <v>0</v>
      </c>
      <c r="H14" t="s">
        <v>40</v>
      </c>
      <c r="I14" t="s">
        <v>14</v>
      </c>
      <c r="J14">
        <v>0</v>
      </c>
      <c r="M14">
        <v>57</v>
      </c>
      <c r="N14">
        <v>0</v>
      </c>
      <c r="O14">
        <v>4.8563157894736836E-2</v>
      </c>
      <c r="P14">
        <v>0</v>
      </c>
      <c r="U14" s="290">
        <v>42414</v>
      </c>
      <c r="W14" t="s">
        <v>75</v>
      </c>
      <c r="X14">
        <v>57</v>
      </c>
      <c r="Y14">
        <v>0</v>
      </c>
      <c r="AB14" t="s">
        <v>40</v>
      </c>
      <c r="AC14" t="s">
        <v>14</v>
      </c>
      <c r="AD14">
        <v>0</v>
      </c>
      <c r="AI14">
        <v>0</v>
      </c>
    </row>
    <row r="15" spans="1:35" x14ac:dyDescent="0.45">
      <c r="A15" s="290">
        <v>42415</v>
      </c>
      <c r="B15">
        <v>7537.291666666667</v>
      </c>
      <c r="C15" t="s">
        <v>40</v>
      </c>
      <c r="D15" t="s">
        <v>14</v>
      </c>
      <c r="E15">
        <v>0</v>
      </c>
      <c r="H15" t="s">
        <v>40</v>
      </c>
      <c r="I15" t="s">
        <v>14</v>
      </c>
      <c r="J15">
        <v>0</v>
      </c>
      <c r="M15">
        <v>52.25</v>
      </c>
      <c r="N15">
        <v>0</v>
      </c>
      <c r="O15">
        <v>4.9659808612440189E-2</v>
      </c>
      <c r="P15">
        <v>0</v>
      </c>
      <c r="U15" s="290">
        <v>42415</v>
      </c>
      <c r="W15" t="s">
        <v>40</v>
      </c>
      <c r="X15" t="s">
        <v>14</v>
      </c>
      <c r="Y15">
        <v>0</v>
      </c>
      <c r="AB15" t="s">
        <v>40</v>
      </c>
      <c r="AC15" t="s">
        <v>14</v>
      </c>
      <c r="AD15">
        <v>0</v>
      </c>
      <c r="AI15">
        <v>0</v>
      </c>
    </row>
    <row r="16" spans="1:35" x14ac:dyDescent="0.45">
      <c r="A16" s="290">
        <v>42416</v>
      </c>
      <c r="B16">
        <v>5788.4375</v>
      </c>
      <c r="C16" t="s">
        <v>40</v>
      </c>
      <c r="D16">
        <v>33</v>
      </c>
      <c r="E16">
        <v>0</v>
      </c>
      <c r="H16" t="s">
        <v>40</v>
      </c>
      <c r="I16">
        <v>62</v>
      </c>
      <c r="J16">
        <v>0</v>
      </c>
      <c r="M16">
        <v>47.5</v>
      </c>
      <c r="N16">
        <v>0</v>
      </c>
      <c r="O16">
        <v>5.097578947368421E-2</v>
      </c>
      <c r="P16">
        <v>0</v>
      </c>
      <c r="U16" s="290">
        <v>42416</v>
      </c>
      <c r="W16" t="s">
        <v>40</v>
      </c>
      <c r="X16">
        <v>33</v>
      </c>
      <c r="Y16">
        <v>0</v>
      </c>
      <c r="AB16" t="s">
        <v>40</v>
      </c>
      <c r="AC16">
        <v>62</v>
      </c>
      <c r="AD16">
        <v>0</v>
      </c>
      <c r="AI16">
        <v>0</v>
      </c>
    </row>
    <row r="17" spans="1:35" x14ac:dyDescent="0.45">
      <c r="A17" s="290">
        <v>42417</v>
      </c>
      <c r="B17">
        <v>4394.479166666667</v>
      </c>
      <c r="C17" t="s">
        <v>560</v>
      </c>
      <c r="D17">
        <v>53</v>
      </c>
      <c r="E17">
        <v>0</v>
      </c>
      <c r="H17" t="s">
        <v>71</v>
      </c>
      <c r="I17">
        <v>53</v>
      </c>
      <c r="J17">
        <v>0</v>
      </c>
      <c r="M17">
        <v>53</v>
      </c>
      <c r="N17">
        <v>0</v>
      </c>
      <c r="O17">
        <v>4.9473584905660374E-2</v>
      </c>
      <c r="P17">
        <v>0</v>
      </c>
      <c r="U17" s="290">
        <v>42417</v>
      </c>
      <c r="W17" t="s">
        <v>560</v>
      </c>
      <c r="X17">
        <v>53</v>
      </c>
      <c r="Y17">
        <v>0</v>
      </c>
      <c r="AB17" t="s">
        <v>71</v>
      </c>
      <c r="AC17">
        <v>53</v>
      </c>
      <c r="AD17">
        <v>0</v>
      </c>
      <c r="AI17">
        <v>0</v>
      </c>
    </row>
    <row r="18" spans="1:35" x14ac:dyDescent="0.45">
      <c r="A18" s="290">
        <v>42418</v>
      </c>
      <c r="B18">
        <v>4579.479166666667</v>
      </c>
      <c r="C18" t="s">
        <v>156</v>
      </c>
      <c r="D18">
        <v>57</v>
      </c>
      <c r="E18">
        <v>5</v>
      </c>
      <c r="H18" t="s">
        <v>561</v>
      </c>
      <c r="I18">
        <v>96</v>
      </c>
      <c r="J18">
        <v>1</v>
      </c>
      <c r="M18">
        <v>76.5</v>
      </c>
      <c r="N18">
        <v>6</v>
      </c>
      <c r="O18">
        <v>4.5488235294117649E-2</v>
      </c>
      <c r="P18">
        <v>131.90223716539506</v>
      </c>
      <c r="U18" s="290">
        <v>42418</v>
      </c>
      <c r="W18" t="s">
        <v>156</v>
      </c>
      <c r="X18">
        <v>57</v>
      </c>
      <c r="Y18">
        <v>0</v>
      </c>
      <c r="AB18" t="s">
        <v>561</v>
      </c>
      <c r="AC18">
        <v>96</v>
      </c>
      <c r="AD18">
        <v>0</v>
      </c>
      <c r="AI18">
        <v>0</v>
      </c>
    </row>
    <row r="19" spans="1:35" x14ac:dyDescent="0.45">
      <c r="A19" s="290">
        <v>42419</v>
      </c>
      <c r="B19">
        <v>3560.3125</v>
      </c>
      <c r="C19" t="s">
        <v>562</v>
      </c>
      <c r="D19">
        <v>56</v>
      </c>
      <c r="E19">
        <v>2</v>
      </c>
      <c r="H19" t="s">
        <v>163</v>
      </c>
      <c r="I19">
        <v>85</v>
      </c>
      <c r="J19">
        <v>2</v>
      </c>
      <c r="M19">
        <v>70.5</v>
      </c>
      <c r="N19">
        <v>4</v>
      </c>
      <c r="O19">
        <v>4.6253191489361703E-2</v>
      </c>
      <c r="P19">
        <v>86.480518883113291</v>
      </c>
      <c r="U19" s="290">
        <v>42419</v>
      </c>
      <c r="W19" t="s">
        <v>562</v>
      </c>
      <c r="X19">
        <v>56</v>
      </c>
      <c r="Y19">
        <v>0</v>
      </c>
      <c r="AB19" t="s">
        <v>163</v>
      </c>
      <c r="AC19">
        <v>85</v>
      </c>
      <c r="AD19">
        <v>0</v>
      </c>
      <c r="AI19">
        <v>0</v>
      </c>
    </row>
    <row r="20" spans="1:35" x14ac:dyDescent="0.45">
      <c r="A20" s="290">
        <v>42420</v>
      </c>
      <c r="B20">
        <v>3177.2916666666665</v>
      </c>
      <c r="C20" t="s">
        <v>97</v>
      </c>
      <c r="D20">
        <v>109</v>
      </c>
      <c r="E20">
        <v>1</v>
      </c>
      <c r="H20" t="s">
        <v>386</v>
      </c>
      <c r="I20">
        <v>109</v>
      </c>
      <c r="J20">
        <v>1</v>
      </c>
      <c r="M20">
        <v>109</v>
      </c>
      <c r="N20">
        <v>2</v>
      </c>
      <c r="O20">
        <v>4.280825688073394E-2</v>
      </c>
      <c r="P20">
        <v>46.719958852146334</v>
      </c>
      <c r="U20" s="290">
        <v>42420</v>
      </c>
      <c r="W20" t="s">
        <v>97</v>
      </c>
      <c r="X20">
        <v>109</v>
      </c>
      <c r="Y20">
        <v>0</v>
      </c>
      <c r="AB20" t="s">
        <v>386</v>
      </c>
      <c r="AC20">
        <v>109</v>
      </c>
      <c r="AD20">
        <v>0</v>
      </c>
      <c r="AI20">
        <v>0</v>
      </c>
    </row>
    <row r="21" spans="1:35" x14ac:dyDescent="0.45">
      <c r="A21" s="290">
        <v>42421</v>
      </c>
      <c r="B21">
        <v>2637.5</v>
      </c>
      <c r="C21" t="s">
        <v>98</v>
      </c>
      <c r="D21">
        <v>130</v>
      </c>
      <c r="E21">
        <v>0</v>
      </c>
      <c r="H21" t="s">
        <v>422</v>
      </c>
      <c r="I21">
        <v>155</v>
      </c>
      <c r="J21">
        <v>0</v>
      </c>
      <c r="M21">
        <v>142.5</v>
      </c>
      <c r="N21">
        <v>0</v>
      </c>
      <c r="O21">
        <v>4.1325263157894733E-2</v>
      </c>
      <c r="P21">
        <v>0</v>
      </c>
      <c r="U21" s="290">
        <v>42421</v>
      </c>
      <c r="W21" t="s">
        <v>98</v>
      </c>
      <c r="X21">
        <v>130</v>
      </c>
      <c r="Y21">
        <v>0</v>
      </c>
      <c r="AB21" t="s">
        <v>422</v>
      </c>
      <c r="AC21">
        <v>155</v>
      </c>
      <c r="AD21">
        <v>0</v>
      </c>
      <c r="AI21">
        <v>0</v>
      </c>
    </row>
    <row r="22" spans="1:35" x14ac:dyDescent="0.45">
      <c r="A22" s="290">
        <v>42422</v>
      </c>
      <c r="B22">
        <v>2311.4583333333335</v>
      </c>
      <c r="C22" t="s">
        <v>102</v>
      </c>
      <c r="D22">
        <v>155</v>
      </c>
      <c r="E22">
        <v>1</v>
      </c>
      <c r="H22" t="s">
        <v>480</v>
      </c>
      <c r="I22">
        <v>188</v>
      </c>
      <c r="J22">
        <v>0</v>
      </c>
      <c r="M22">
        <v>171.5</v>
      </c>
      <c r="N22">
        <v>1</v>
      </c>
      <c r="O22">
        <v>4.0509329446064141E-2</v>
      </c>
      <c r="P22">
        <v>24.685671515038109</v>
      </c>
      <c r="U22" s="290">
        <v>42422</v>
      </c>
      <c r="W22" t="s">
        <v>102</v>
      </c>
      <c r="X22">
        <v>155</v>
      </c>
      <c r="Y22">
        <v>0</v>
      </c>
      <c r="AB22" t="s">
        <v>480</v>
      </c>
      <c r="AC22">
        <v>188</v>
      </c>
      <c r="AD22">
        <v>0</v>
      </c>
      <c r="AI22">
        <v>0</v>
      </c>
    </row>
    <row r="23" spans="1:35" x14ac:dyDescent="0.45">
      <c r="A23" s="290">
        <v>42423</v>
      </c>
      <c r="B23">
        <v>2058.5416666666665</v>
      </c>
      <c r="C23" t="s">
        <v>93</v>
      </c>
      <c r="D23">
        <v>183</v>
      </c>
      <c r="E23">
        <v>0</v>
      </c>
      <c r="H23" t="s">
        <v>386</v>
      </c>
      <c r="I23">
        <v>240</v>
      </c>
      <c r="J23">
        <v>0</v>
      </c>
      <c r="M23">
        <v>211.5</v>
      </c>
      <c r="N23">
        <v>0</v>
      </c>
      <c r="O23">
        <v>3.9751063829787228E-2</v>
      </c>
      <c r="P23">
        <v>0</v>
      </c>
      <c r="U23" s="290">
        <v>42423</v>
      </c>
      <c r="W23" t="s">
        <v>93</v>
      </c>
      <c r="X23">
        <v>183</v>
      </c>
      <c r="Y23">
        <v>0</v>
      </c>
      <c r="AB23" t="s">
        <v>386</v>
      </c>
      <c r="AC23">
        <v>240</v>
      </c>
      <c r="AD23">
        <v>0</v>
      </c>
      <c r="AI23">
        <v>0</v>
      </c>
    </row>
    <row r="24" spans="1:35" x14ac:dyDescent="0.45">
      <c r="A24" s="290">
        <v>42424</v>
      </c>
      <c r="B24">
        <v>1860</v>
      </c>
      <c r="C24" t="s">
        <v>563</v>
      </c>
      <c r="D24">
        <v>281</v>
      </c>
      <c r="E24">
        <v>0</v>
      </c>
      <c r="H24" t="s">
        <v>385</v>
      </c>
      <c r="I24">
        <v>212</v>
      </c>
      <c r="J24">
        <v>2</v>
      </c>
      <c r="M24">
        <v>246.5</v>
      </c>
      <c r="N24">
        <v>2</v>
      </c>
      <c r="O24">
        <v>3.9289452332657196E-2</v>
      </c>
      <c r="P24">
        <v>50.904247355405616</v>
      </c>
      <c r="U24" s="290">
        <v>42424</v>
      </c>
      <c r="W24" t="s">
        <v>563</v>
      </c>
      <c r="X24">
        <v>281</v>
      </c>
      <c r="Y24">
        <v>0</v>
      </c>
      <c r="AB24" t="s">
        <v>385</v>
      </c>
      <c r="AC24">
        <v>212</v>
      </c>
      <c r="AD24">
        <v>0</v>
      </c>
      <c r="AI24">
        <v>0</v>
      </c>
    </row>
    <row r="25" spans="1:35" x14ac:dyDescent="0.45">
      <c r="A25" s="290">
        <v>42425</v>
      </c>
      <c r="B25">
        <v>1709.4791666666667</v>
      </c>
      <c r="C25" t="s">
        <v>59</v>
      </c>
      <c r="D25">
        <v>235</v>
      </c>
      <c r="E25">
        <v>1</v>
      </c>
      <c r="H25" t="s">
        <v>557</v>
      </c>
      <c r="I25">
        <v>257</v>
      </c>
      <c r="J25">
        <v>1</v>
      </c>
      <c r="M25">
        <v>246</v>
      </c>
      <c r="N25">
        <v>2</v>
      </c>
      <c r="O25">
        <v>3.9295121951219508E-2</v>
      </c>
      <c r="P25">
        <v>50.896902737260262</v>
      </c>
      <c r="U25" s="290">
        <v>42425</v>
      </c>
      <c r="W25" t="s">
        <v>59</v>
      </c>
      <c r="X25">
        <v>235</v>
      </c>
      <c r="Y25">
        <v>0</v>
      </c>
      <c r="AB25" t="s">
        <v>557</v>
      </c>
      <c r="AC25">
        <v>257</v>
      </c>
      <c r="AD25">
        <v>0</v>
      </c>
      <c r="AI25">
        <v>0</v>
      </c>
    </row>
    <row r="26" spans="1:35" x14ac:dyDescent="0.45">
      <c r="A26" s="290">
        <v>42426</v>
      </c>
      <c r="B26">
        <v>1614.7916666666667</v>
      </c>
      <c r="C26" t="s">
        <v>375</v>
      </c>
      <c r="D26">
        <v>253</v>
      </c>
      <c r="E26">
        <v>0</v>
      </c>
      <c r="H26" t="s">
        <v>376</v>
      </c>
      <c r="I26">
        <v>182</v>
      </c>
      <c r="J26">
        <v>2</v>
      </c>
      <c r="M26">
        <v>217.5</v>
      </c>
      <c r="N26">
        <v>2</v>
      </c>
      <c r="O26">
        <v>3.9661379310344823E-2</v>
      </c>
      <c r="P26">
        <v>50.426889704220216</v>
      </c>
      <c r="U26" s="290">
        <v>42426</v>
      </c>
      <c r="W26" t="s">
        <v>375</v>
      </c>
      <c r="X26">
        <v>253</v>
      </c>
      <c r="Y26">
        <v>0</v>
      </c>
      <c r="AB26" t="s">
        <v>376</v>
      </c>
      <c r="AC26">
        <v>182</v>
      </c>
      <c r="AD26">
        <v>0</v>
      </c>
      <c r="AI26">
        <v>0</v>
      </c>
    </row>
    <row r="27" spans="1:35" x14ac:dyDescent="0.45">
      <c r="A27" s="290">
        <v>42427</v>
      </c>
      <c r="B27">
        <v>2062.9166666666665</v>
      </c>
      <c r="C27" t="s">
        <v>375</v>
      </c>
      <c r="D27">
        <v>155</v>
      </c>
      <c r="E27">
        <v>0</v>
      </c>
      <c r="H27" t="s">
        <v>92</v>
      </c>
      <c r="I27">
        <v>153</v>
      </c>
      <c r="J27">
        <v>2</v>
      </c>
      <c r="M27">
        <v>154</v>
      </c>
      <c r="N27">
        <v>2</v>
      </c>
      <c r="O27">
        <v>4.0964935064935065E-2</v>
      </c>
      <c r="P27">
        <v>48.822242652886537</v>
      </c>
      <c r="U27" s="290">
        <v>42427</v>
      </c>
      <c r="W27" t="s">
        <v>375</v>
      </c>
      <c r="X27">
        <v>155</v>
      </c>
      <c r="Y27">
        <v>0</v>
      </c>
      <c r="AB27" t="s">
        <v>92</v>
      </c>
      <c r="AC27">
        <v>153</v>
      </c>
      <c r="AD27">
        <v>0</v>
      </c>
      <c r="AI27">
        <v>0</v>
      </c>
    </row>
    <row r="28" spans="1:35" x14ac:dyDescent="0.45">
      <c r="A28" s="290">
        <v>42428</v>
      </c>
      <c r="B28">
        <v>2328.75</v>
      </c>
      <c r="C28" t="s">
        <v>99</v>
      </c>
      <c r="D28">
        <v>151</v>
      </c>
      <c r="E28">
        <v>2</v>
      </c>
      <c r="H28" t="s">
        <v>402</v>
      </c>
      <c r="I28">
        <v>134</v>
      </c>
      <c r="J28">
        <v>0</v>
      </c>
      <c r="M28">
        <v>142.5</v>
      </c>
      <c r="N28">
        <v>2</v>
      </c>
      <c r="O28">
        <v>4.1325263157894733E-2</v>
      </c>
      <c r="P28">
        <v>48.396546014926521</v>
      </c>
      <c r="U28" s="290">
        <v>42428</v>
      </c>
      <c r="W28" t="s">
        <v>99</v>
      </c>
      <c r="X28">
        <v>151</v>
      </c>
      <c r="Y28">
        <v>0</v>
      </c>
      <c r="AB28" t="s">
        <v>402</v>
      </c>
      <c r="AC28">
        <v>134</v>
      </c>
      <c r="AD28">
        <v>0</v>
      </c>
      <c r="AI28">
        <v>0</v>
      </c>
    </row>
    <row r="29" spans="1:35" x14ac:dyDescent="0.45">
      <c r="A29" s="290">
        <v>42429</v>
      </c>
      <c r="B29">
        <v>2386.1458333333335</v>
      </c>
      <c r="C29" t="s">
        <v>282</v>
      </c>
      <c r="D29">
        <v>178</v>
      </c>
      <c r="E29">
        <v>0</v>
      </c>
      <c r="H29" t="s">
        <v>301</v>
      </c>
      <c r="I29">
        <v>164</v>
      </c>
      <c r="J29">
        <v>0</v>
      </c>
      <c r="M29">
        <v>171</v>
      </c>
      <c r="N29">
        <v>0</v>
      </c>
      <c r="O29">
        <v>4.0521052631578944E-2</v>
      </c>
      <c r="P29">
        <v>0</v>
      </c>
      <c r="U29" s="290">
        <v>42429</v>
      </c>
      <c r="W29" t="s">
        <v>282</v>
      </c>
      <c r="X29">
        <v>178</v>
      </c>
      <c r="Y29">
        <v>0</v>
      </c>
      <c r="AB29" t="s">
        <v>301</v>
      </c>
      <c r="AC29">
        <v>164</v>
      </c>
      <c r="AD29">
        <v>0</v>
      </c>
      <c r="AI29">
        <v>0</v>
      </c>
    </row>
    <row r="30" spans="1:35" x14ac:dyDescent="0.45">
      <c r="A30" s="290">
        <v>42430</v>
      </c>
      <c r="B30">
        <v>2803.125</v>
      </c>
      <c r="C30" t="s">
        <v>282</v>
      </c>
      <c r="D30">
        <v>80</v>
      </c>
      <c r="E30">
        <v>2</v>
      </c>
      <c r="H30" t="s">
        <v>386</v>
      </c>
      <c r="I30">
        <v>74</v>
      </c>
      <c r="J30">
        <v>0</v>
      </c>
      <c r="M30">
        <v>77</v>
      </c>
      <c r="N30">
        <v>2</v>
      </c>
      <c r="O30">
        <v>4.5429870129870126E-2</v>
      </c>
      <c r="P30">
        <v>44.023898687859131</v>
      </c>
      <c r="U30" s="290">
        <v>42430</v>
      </c>
      <c r="W30" t="s">
        <v>282</v>
      </c>
      <c r="X30">
        <v>80</v>
      </c>
      <c r="Y30">
        <v>0</v>
      </c>
      <c r="AB30" t="s">
        <v>386</v>
      </c>
      <c r="AC30">
        <v>74</v>
      </c>
      <c r="AD30">
        <v>0</v>
      </c>
      <c r="AI30">
        <v>0</v>
      </c>
    </row>
    <row r="31" spans="1:35" x14ac:dyDescent="0.45">
      <c r="A31" s="290">
        <v>42431</v>
      </c>
      <c r="B31">
        <v>3361.875</v>
      </c>
      <c r="C31" t="s">
        <v>40</v>
      </c>
      <c r="D31">
        <v>74</v>
      </c>
      <c r="E31">
        <v>1</v>
      </c>
      <c r="H31" t="s">
        <v>298</v>
      </c>
      <c r="I31">
        <v>138</v>
      </c>
      <c r="J31">
        <v>0</v>
      </c>
      <c r="M31">
        <v>106</v>
      </c>
      <c r="N31">
        <v>1</v>
      </c>
      <c r="O31">
        <v>4.2986792452830186E-2</v>
      </c>
      <c r="P31">
        <v>23.262959223982797</v>
      </c>
      <c r="U31" s="290">
        <v>42431</v>
      </c>
      <c r="W31" t="s">
        <v>40</v>
      </c>
      <c r="X31">
        <v>74</v>
      </c>
      <c r="Y31">
        <v>0</v>
      </c>
      <c r="AB31" t="s">
        <v>298</v>
      </c>
      <c r="AC31">
        <v>138</v>
      </c>
      <c r="AD31">
        <v>0</v>
      </c>
      <c r="AI31">
        <v>0</v>
      </c>
    </row>
    <row r="32" spans="1:35" x14ac:dyDescent="0.45">
      <c r="A32" s="290">
        <v>42432</v>
      </c>
      <c r="B32">
        <v>3198.125</v>
      </c>
      <c r="C32" t="s">
        <v>396</v>
      </c>
      <c r="D32">
        <v>107</v>
      </c>
      <c r="E32">
        <v>0</v>
      </c>
      <c r="H32" t="s">
        <v>238</v>
      </c>
      <c r="I32">
        <v>172</v>
      </c>
      <c r="J32">
        <v>0</v>
      </c>
      <c r="M32">
        <v>139.5</v>
      </c>
      <c r="N32">
        <v>0</v>
      </c>
      <c r="O32">
        <v>4.1429032258064512E-2</v>
      </c>
      <c r="P32">
        <v>0</v>
      </c>
      <c r="U32" s="290">
        <v>42432</v>
      </c>
      <c r="W32" t="s">
        <v>396</v>
      </c>
      <c r="X32">
        <v>107</v>
      </c>
      <c r="Y32">
        <v>0</v>
      </c>
      <c r="AB32" t="s">
        <v>238</v>
      </c>
      <c r="AC32">
        <v>172</v>
      </c>
      <c r="AD32">
        <v>0</v>
      </c>
      <c r="AI32">
        <v>0</v>
      </c>
    </row>
    <row r="33" spans="1:35" x14ac:dyDescent="0.45">
      <c r="A33" s="290">
        <v>42433</v>
      </c>
      <c r="B33">
        <v>2802.2916666666665</v>
      </c>
      <c r="C33" t="s">
        <v>564</v>
      </c>
      <c r="D33" t="s">
        <v>14</v>
      </c>
      <c r="E33">
        <v>0</v>
      </c>
      <c r="H33" t="s">
        <v>422</v>
      </c>
      <c r="I33">
        <v>190</v>
      </c>
      <c r="J33">
        <v>1</v>
      </c>
      <c r="M33">
        <v>190</v>
      </c>
      <c r="N33">
        <v>1</v>
      </c>
      <c r="O33">
        <v>4.0118947368421053E-2</v>
      </c>
      <c r="P33">
        <v>24.925878309238318</v>
      </c>
      <c r="U33" s="290">
        <v>42433</v>
      </c>
      <c r="W33" t="s">
        <v>564</v>
      </c>
      <c r="X33" t="s">
        <v>14</v>
      </c>
      <c r="Y33">
        <v>0</v>
      </c>
      <c r="AB33" t="s">
        <v>422</v>
      </c>
      <c r="AC33">
        <v>190</v>
      </c>
      <c r="AD33">
        <v>0</v>
      </c>
      <c r="AI33">
        <v>0</v>
      </c>
    </row>
    <row r="34" spans="1:35" x14ac:dyDescent="0.45">
      <c r="A34" s="290">
        <v>42434</v>
      </c>
      <c r="B34">
        <v>2574.0625</v>
      </c>
      <c r="C34" t="s">
        <v>565</v>
      </c>
      <c r="D34">
        <v>192</v>
      </c>
      <c r="E34">
        <v>1</v>
      </c>
      <c r="H34" t="s">
        <v>566</v>
      </c>
      <c r="I34">
        <v>217</v>
      </c>
      <c r="J34">
        <v>0</v>
      </c>
      <c r="M34">
        <v>204.5</v>
      </c>
      <c r="N34">
        <v>1</v>
      </c>
      <c r="O34">
        <v>3.9862347188264056E-2</v>
      </c>
      <c r="P34">
        <v>25.086330096849181</v>
      </c>
      <c r="U34" s="290">
        <v>42434</v>
      </c>
      <c r="W34" t="s">
        <v>565</v>
      </c>
      <c r="X34">
        <v>192</v>
      </c>
      <c r="Y34">
        <v>0</v>
      </c>
      <c r="AB34" t="s">
        <v>566</v>
      </c>
      <c r="AC34">
        <v>217</v>
      </c>
      <c r="AD34">
        <v>0</v>
      </c>
      <c r="AI34">
        <v>0</v>
      </c>
    </row>
    <row r="35" spans="1:35" x14ac:dyDescent="0.45">
      <c r="A35" s="290">
        <v>42435</v>
      </c>
      <c r="B35">
        <v>2483.4375</v>
      </c>
      <c r="C35" t="s">
        <v>97</v>
      </c>
      <c r="D35">
        <v>209</v>
      </c>
      <c r="E35">
        <v>0</v>
      </c>
      <c r="H35" t="s">
        <v>567</v>
      </c>
      <c r="I35">
        <v>200</v>
      </c>
      <c r="J35">
        <v>2</v>
      </c>
      <c r="M35">
        <v>204.5</v>
      </c>
      <c r="N35">
        <v>2</v>
      </c>
      <c r="O35">
        <v>3.9862347188264056E-2</v>
      </c>
      <c r="P35">
        <v>50.172660193698363</v>
      </c>
      <c r="U35" s="290">
        <v>42435</v>
      </c>
      <c r="W35" t="s">
        <v>97</v>
      </c>
      <c r="X35">
        <v>209</v>
      </c>
      <c r="Y35">
        <v>0</v>
      </c>
      <c r="AB35" t="s">
        <v>567</v>
      </c>
      <c r="AC35">
        <v>200</v>
      </c>
      <c r="AD35">
        <v>0</v>
      </c>
      <c r="AI35">
        <v>0</v>
      </c>
    </row>
    <row r="36" spans="1:35" x14ac:dyDescent="0.45">
      <c r="A36" s="290">
        <v>42436</v>
      </c>
      <c r="B36">
        <v>2297.9166666666665</v>
      </c>
      <c r="C36" t="s">
        <v>86</v>
      </c>
      <c r="D36">
        <v>191</v>
      </c>
      <c r="E36">
        <v>0</v>
      </c>
      <c r="H36" t="s">
        <v>87</v>
      </c>
      <c r="I36">
        <v>251</v>
      </c>
      <c r="J36">
        <v>0</v>
      </c>
      <c r="M36">
        <v>221</v>
      </c>
      <c r="N36">
        <v>0</v>
      </c>
      <c r="O36">
        <v>3.9611312217194571E-2</v>
      </c>
      <c r="P36">
        <v>0</v>
      </c>
      <c r="U36" s="290">
        <v>42436</v>
      </c>
      <c r="W36" t="s">
        <v>86</v>
      </c>
      <c r="X36">
        <v>191</v>
      </c>
      <c r="Y36">
        <v>0</v>
      </c>
      <c r="AB36" t="s">
        <v>87</v>
      </c>
      <c r="AC36">
        <v>251</v>
      </c>
      <c r="AD36">
        <v>0</v>
      </c>
      <c r="AI36">
        <v>0</v>
      </c>
    </row>
    <row r="37" spans="1:35" x14ac:dyDescent="0.45">
      <c r="A37" s="290">
        <v>42437</v>
      </c>
      <c r="B37">
        <v>2093.2291666666665</v>
      </c>
      <c r="C37" t="s">
        <v>473</v>
      </c>
      <c r="D37">
        <v>145</v>
      </c>
      <c r="E37">
        <v>0</v>
      </c>
      <c r="H37" t="s">
        <v>567</v>
      </c>
      <c r="I37">
        <v>114</v>
      </c>
      <c r="J37">
        <v>3</v>
      </c>
      <c r="M37">
        <v>129.5</v>
      </c>
      <c r="N37">
        <v>3</v>
      </c>
      <c r="O37">
        <v>4.180965250965251E-2</v>
      </c>
      <c r="P37">
        <v>71.753765456610665</v>
      </c>
      <c r="U37" s="290">
        <v>42437</v>
      </c>
      <c r="W37" t="s">
        <v>473</v>
      </c>
      <c r="X37">
        <v>145</v>
      </c>
      <c r="Y37">
        <v>0</v>
      </c>
      <c r="AB37" t="s">
        <v>567</v>
      </c>
      <c r="AC37">
        <v>114</v>
      </c>
      <c r="AD37">
        <v>0</v>
      </c>
      <c r="AI37">
        <v>0</v>
      </c>
    </row>
    <row r="38" spans="1:35" x14ac:dyDescent="0.45">
      <c r="A38" s="290">
        <v>42438</v>
      </c>
      <c r="B38">
        <v>1989.8958333333333</v>
      </c>
      <c r="C38" t="s">
        <v>99</v>
      </c>
      <c r="D38">
        <v>84</v>
      </c>
      <c r="E38">
        <v>0</v>
      </c>
      <c r="H38" t="s">
        <v>568</v>
      </c>
      <c r="I38">
        <v>114</v>
      </c>
      <c r="J38">
        <v>0</v>
      </c>
      <c r="M38">
        <v>99</v>
      </c>
      <c r="N38">
        <v>0</v>
      </c>
      <c r="O38">
        <v>4.3445454545454544E-2</v>
      </c>
      <c r="P38">
        <v>0</v>
      </c>
      <c r="U38" s="290">
        <v>42438</v>
      </c>
      <c r="W38" t="s">
        <v>99</v>
      </c>
      <c r="X38">
        <v>84</v>
      </c>
      <c r="Y38">
        <v>0</v>
      </c>
      <c r="AB38" t="s">
        <v>568</v>
      </c>
      <c r="AC38">
        <v>114</v>
      </c>
      <c r="AD38">
        <v>0</v>
      </c>
      <c r="AI38">
        <v>0</v>
      </c>
    </row>
    <row r="39" spans="1:35" x14ac:dyDescent="0.45">
      <c r="A39" s="290">
        <v>42439</v>
      </c>
      <c r="B39">
        <v>2784.5833333333335</v>
      </c>
      <c r="C39" t="s">
        <v>73</v>
      </c>
      <c r="D39">
        <v>110</v>
      </c>
      <c r="E39">
        <v>0</v>
      </c>
      <c r="H39" t="s">
        <v>486</v>
      </c>
      <c r="I39">
        <v>205</v>
      </c>
      <c r="J39">
        <v>0</v>
      </c>
      <c r="M39">
        <v>157.5</v>
      </c>
      <c r="N39">
        <v>0</v>
      </c>
      <c r="O39">
        <v>4.0865714285714283E-2</v>
      </c>
      <c r="P39">
        <v>0</v>
      </c>
      <c r="U39" s="290">
        <v>42439</v>
      </c>
      <c r="W39" t="s">
        <v>73</v>
      </c>
      <c r="X39">
        <v>110</v>
      </c>
      <c r="Y39">
        <v>0</v>
      </c>
      <c r="AB39" t="s">
        <v>486</v>
      </c>
      <c r="AC39">
        <v>205</v>
      </c>
      <c r="AD39">
        <v>0</v>
      </c>
      <c r="AI39">
        <v>0</v>
      </c>
    </row>
    <row r="40" spans="1:35" x14ac:dyDescent="0.45">
      <c r="A40" s="290">
        <v>42440</v>
      </c>
      <c r="B40">
        <v>2420.7291666666665</v>
      </c>
      <c r="C40" t="s">
        <v>285</v>
      </c>
      <c r="D40" t="s">
        <v>14</v>
      </c>
      <c r="E40">
        <v>1</v>
      </c>
      <c r="H40" t="s">
        <v>386</v>
      </c>
      <c r="I40">
        <v>210</v>
      </c>
      <c r="J40">
        <v>0</v>
      </c>
      <c r="M40">
        <v>210</v>
      </c>
      <c r="N40">
        <v>1</v>
      </c>
      <c r="O40">
        <v>3.9774285714285713E-2</v>
      </c>
      <c r="P40">
        <v>25.141871991954602</v>
      </c>
      <c r="U40" s="290">
        <v>42440</v>
      </c>
      <c r="W40" t="s">
        <v>285</v>
      </c>
      <c r="X40" t="s">
        <v>14</v>
      </c>
      <c r="Y40">
        <v>0</v>
      </c>
      <c r="AB40" t="s">
        <v>386</v>
      </c>
      <c r="AC40">
        <v>210</v>
      </c>
      <c r="AD40">
        <v>0</v>
      </c>
      <c r="AI40">
        <v>0</v>
      </c>
    </row>
    <row r="41" spans="1:35" x14ac:dyDescent="0.45">
      <c r="A41" s="290">
        <v>42441</v>
      </c>
      <c r="B41">
        <v>2226.875</v>
      </c>
      <c r="C41" t="s">
        <v>563</v>
      </c>
      <c r="D41">
        <v>218</v>
      </c>
      <c r="E41">
        <v>0</v>
      </c>
      <c r="H41" t="s">
        <v>471</v>
      </c>
      <c r="I41">
        <v>281</v>
      </c>
      <c r="J41">
        <v>0</v>
      </c>
      <c r="M41">
        <v>249.5</v>
      </c>
      <c r="N41">
        <v>0</v>
      </c>
      <c r="O41">
        <v>3.9255911823647294E-2</v>
      </c>
      <c r="P41">
        <v>0</v>
      </c>
      <c r="U41" s="290">
        <v>42441</v>
      </c>
      <c r="W41" t="s">
        <v>563</v>
      </c>
      <c r="X41">
        <v>218</v>
      </c>
      <c r="Y41">
        <v>0</v>
      </c>
      <c r="AB41" t="s">
        <v>471</v>
      </c>
      <c r="AC41">
        <v>281</v>
      </c>
      <c r="AD41">
        <v>0</v>
      </c>
      <c r="AI41">
        <v>0</v>
      </c>
    </row>
    <row r="42" spans="1:35" x14ac:dyDescent="0.45">
      <c r="A42" s="290">
        <v>42442</v>
      </c>
      <c r="B42">
        <v>2027.7173913043478</v>
      </c>
      <c r="C42" t="s">
        <v>569</v>
      </c>
      <c r="D42">
        <v>240</v>
      </c>
      <c r="E42">
        <v>0</v>
      </c>
      <c r="H42" t="s">
        <v>570</v>
      </c>
      <c r="I42" t="s">
        <v>14</v>
      </c>
      <c r="J42">
        <v>0</v>
      </c>
      <c r="M42">
        <v>240</v>
      </c>
      <c r="N42">
        <v>0</v>
      </c>
      <c r="O42">
        <v>3.9364999999999997E-2</v>
      </c>
      <c r="P42">
        <v>0</v>
      </c>
      <c r="U42" s="290">
        <v>42442</v>
      </c>
      <c r="W42" t="s">
        <v>569</v>
      </c>
      <c r="X42">
        <v>240</v>
      </c>
      <c r="Y42">
        <v>0</v>
      </c>
      <c r="AB42" t="s">
        <v>570</v>
      </c>
      <c r="AC42" t="s">
        <v>14</v>
      </c>
      <c r="AD42">
        <v>0</v>
      </c>
      <c r="AI42">
        <v>0</v>
      </c>
    </row>
    <row r="43" spans="1:35" x14ac:dyDescent="0.45">
      <c r="A43" s="290">
        <v>42443</v>
      </c>
      <c r="B43">
        <v>2120.8333333333335</v>
      </c>
      <c r="C43" t="s">
        <v>571</v>
      </c>
      <c r="D43">
        <v>167</v>
      </c>
      <c r="E43">
        <v>0</v>
      </c>
      <c r="H43" t="s">
        <v>572</v>
      </c>
      <c r="I43">
        <v>186</v>
      </c>
      <c r="J43">
        <v>0</v>
      </c>
      <c r="M43">
        <v>176.5</v>
      </c>
      <c r="N43">
        <v>0</v>
      </c>
      <c r="O43">
        <v>4.0395750708215293E-2</v>
      </c>
      <c r="P43">
        <v>0</v>
      </c>
      <c r="U43" s="290">
        <v>42443</v>
      </c>
      <c r="W43" t="s">
        <v>571</v>
      </c>
      <c r="X43">
        <v>167</v>
      </c>
      <c r="Y43">
        <v>0</v>
      </c>
      <c r="AB43" t="s">
        <v>572</v>
      </c>
      <c r="AC43">
        <v>186</v>
      </c>
      <c r="AD43">
        <v>0</v>
      </c>
      <c r="AI43">
        <v>0</v>
      </c>
    </row>
    <row r="44" spans="1:35" x14ac:dyDescent="0.45">
      <c r="A44" s="290">
        <v>42444</v>
      </c>
      <c r="B44">
        <v>2259.7916666666665</v>
      </c>
      <c r="C44" t="s">
        <v>75</v>
      </c>
      <c r="D44">
        <v>214</v>
      </c>
      <c r="E44">
        <v>1</v>
      </c>
      <c r="H44" t="s">
        <v>573</v>
      </c>
      <c r="I44">
        <v>208</v>
      </c>
      <c r="J44">
        <v>0</v>
      </c>
      <c r="M44">
        <v>211</v>
      </c>
      <c r="N44">
        <v>1</v>
      </c>
      <c r="O44">
        <v>3.9758767772511847E-2</v>
      </c>
      <c r="P44">
        <v>25.151684924485345</v>
      </c>
      <c r="U44" s="290">
        <v>42444</v>
      </c>
      <c r="W44" t="s">
        <v>75</v>
      </c>
      <c r="X44">
        <v>214</v>
      </c>
      <c r="Y44">
        <v>0</v>
      </c>
      <c r="AB44" t="s">
        <v>573</v>
      </c>
      <c r="AC44">
        <v>208</v>
      </c>
      <c r="AD44">
        <v>0</v>
      </c>
      <c r="AI44">
        <v>0</v>
      </c>
    </row>
    <row r="45" spans="1:35" x14ac:dyDescent="0.45">
      <c r="A45" s="290">
        <v>42445</v>
      </c>
      <c r="B45">
        <v>1985.1041666666667</v>
      </c>
      <c r="C45" t="s">
        <v>574</v>
      </c>
      <c r="D45">
        <v>256</v>
      </c>
      <c r="E45">
        <v>0</v>
      </c>
      <c r="H45" t="s">
        <v>274</v>
      </c>
      <c r="I45">
        <v>261</v>
      </c>
      <c r="J45">
        <v>1</v>
      </c>
      <c r="M45">
        <v>258.5</v>
      </c>
      <c r="N45">
        <v>1</v>
      </c>
      <c r="O45">
        <v>3.9159961315280462E-2</v>
      </c>
      <c r="P45">
        <v>25.536286717673384</v>
      </c>
      <c r="U45" s="290">
        <v>42445</v>
      </c>
      <c r="W45" t="s">
        <v>574</v>
      </c>
      <c r="X45">
        <v>256</v>
      </c>
      <c r="Y45">
        <v>0</v>
      </c>
      <c r="AB45" t="s">
        <v>274</v>
      </c>
      <c r="AC45">
        <v>261</v>
      </c>
      <c r="AD45">
        <v>0</v>
      </c>
      <c r="AI45">
        <v>0</v>
      </c>
    </row>
    <row r="46" spans="1:35" x14ac:dyDescent="0.45">
      <c r="A46" s="290">
        <v>42446</v>
      </c>
      <c r="B46">
        <v>1783.6458333333333</v>
      </c>
      <c r="C46" t="s">
        <v>134</v>
      </c>
      <c r="D46">
        <v>251</v>
      </c>
      <c r="E46">
        <v>0</v>
      </c>
      <c r="H46" t="s">
        <v>488</v>
      </c>
      <c r="I46">
        <v>251</v>
      </c>
      <c r="J46">
        <v>0</v>
      </c>
      <c r="M46">
        <v>251</v>
      </c>
      <c r="N46">
        <v>0</v>
      </c>
      <c r="O46">
        <v>3.9239442231075693E-2</v>
      </c>
      <c r="P46">
        <v>0</v>
      </c>
      <c r="U46" s="290">
        <v>42446</v>
      </c>
      <c r="W46" t="s">
        <v>134</v>
      </c>
      <c r="X46">
        <v>251</v>
      </c>
      <c r="Y46">
        <v>0</v>
      </c>
      <c r="AB46" t="s">
        <v>488</v>
      </c>
      <c r="AC46">
        <v>251</v>
      </c>
      <c r="AD46">
        <v>0</v>
      </c>
      <c r="AI46">
        <v>0</v>
      </c>
    </row>
    <row r="47" spans="1:35" x14ac:dyDescent="0.45">
      <c r="A47" s="290">
        <v>42447</v>
      </c>
      <c r="B47">
        <v>1644.375</v>
      </c>
      <c r="C47" t="s">
        <v>99</v>
      </c>
      <c r="D47">
        <v>274</v>
      </c>
      <c r="E47">
        <v>0</v>
      </c>
      <c r="H47" t="s">
        <v>266</v>
      </c>
      <c r="I47" t="s">
        <v>14</v>
      </c>
      <c r="J47">
        <v>0</v>
      </c>
      <c r="M47">
        <v>274</v>
      </c>
      <c r="N47">
        <v>0</v>
      </c>
      <c r="O47">
        <v>3.9009489051094887E-2</v>
      </c>
      <c r="P47">
        <v>0</v>
      </c>
      <c r="U47" s="290">
        <v>42447</v>
      </c>
      <c r="W47" t="s">
        <v>99</v>
      </c>
      <c r="X47">
        <v>274</v>
      </c>
      <c r="Y47">
        <v>0</v>
      </c>
      <c r="AB47" t="s">
        <v>266</v>
      </c>
      <c r="AC47" t="s">
        <v>14</v>
      </c>
      <c r="AD47">
        <v>0</v>
      </c>
      <c r="AI47">
        <v>0</v>
      </c>
    </row>
    <row r="48" spans="1:35" x14ac:dyDescent="0.45">
      <c r="A48" s="290">
        <v>42448</v>
      </c>
      <c r="B48">
        <v>1542.3958333333333</v>
      </c>
      <c r="C48" t="s">
        <v>322</v>
      </c>
      <c r="D48">
        <v>261</v>
      </c>
      <c r="E48">
        <v>0</v>
      </c>
      <c r="H48" t="s">
        <v>289</v>
      </c>
      <c r="I48">
        <v>254</v>
      </c>
      <c r="J48">
        <v>1</v>
      </c>
      <c r="M48">
        <v>257.5</v>
      </c>
      <c r="N48">
        <v>1</v>
      </c>
      <c r="O48">
        <v>3.917029126213592E-2</v>
      </c>
      <c r="P48">
        <v>25.52955231575347</v>
      </c>
      <c r="U48" s="290">
        <v>42448</v>
      </c>
      <c r="W48" t="s">
        <v>322</v>
      </c>
      <c r="X48">
        <v>261</v>
      </c>
      <c r="Y48">
        <v>0</v>
      </c>
      <c r="AB48" t="s">
        <v>289</v>
      </c>
      <c r="AC48">
        <v>254</v>
      </c>
      <c r="AD48">
        <v>0</v>
      </c>
      <c r="AI48">
        <v>0</v>
      </c>
    </row>
    <row r="49" spans="1:35" x14ac:dyDescent="0.45">
      <c r="A49" s="290">
        <v>42449</v>
      </c>
      <c r="B49">
        <v>1573.5416666666667</v>
      </c>
      <c r="C49" t="s">
        <v>155</v>
      </c>
      <c r="D49">
        <v>276</v>
      </c>
      <c r="E49">
        <v>0</v>
      </c>
      <c r="H49" t="s">
        <v>141</v>
      </c>
      <c r="I49">
        <v>194</v>
      </c>
      <c r="J49">
        <v>0</v>
      </c>
      <c r="M49">
        <v>235</v>
      </c>
      <c r="N49">
        <v>0</v>
      </c>
      <c r="O49">
        <v>3.9425957446808511E-2</v>
      </c>
      <c r="P49">
        <v>0</v>
      </c>
      <c r="U49" s="290">
        <v>42449</v>
      </c>
      <c r="W49" t="s">
        <v>155</v>
      </c>
      <c r="X49">
        <v>276</v>
      </c>
      <c r="Y49">
        <v>0</v>
      </c>
      <c r="AB49" t="s">
        <v>141</v>
      </c>
      <c r="AC49">
        <v>194</v>
      </c>
      <c r="AD49">
        <v>0</v>
      </c>
      <c r="AI49">
        <v>0</v>
      </c>
    </row>
    <row r="50" spans="1:35" x14ac:dyDescent="0.45">
      <c r="A50" s="290">
        <v>42450</v>
      </c>
      <c r="B50">
        <v>1795.2083333333333</v>
      </c>
      <c r="C50" t="s">
        <v>323</v>
      </c>
      <c r="D50">
        <v>270</v>
      </c>
      <c r="E50">
        <v>0</v>
      </c>
      <c r="H50" t="s">
        <v>575</v>
      </c>
      <c r="I50">
        <v>260</v>
      </c>
      <c r="J50">
        <v>0</v>
      </c>
      <c r="M50">
        <v>265</v>
      </c>
      <c r="N50">
        <v>0</v>
      </c>
      <c r="O50">
        <v>3.9094716981132073E-2</v>
      </c>
      <c r="P50">
        <v>0</v>
      </c>
      <c r="U50" s="290">
        <v>42450</v>
      </c>
      <c r="W50" t="s">
        <v>323</v>
      </c>
      <c r="X50">
        <v>270</v>
      </c>
      <c r="Y50">
        <v>0</v>
      </c>
      <c r="AB50" t="s">
        <v>575</v>
      </c>
      <c r="AC50">
        <v>260</v>
      </c>
      <c r="AD50">
        <v>0</v>
      </c>
      <c r="AI50">
        <v>0</v>
      </c>
    </row>
    <row r="51" spans="1:35" x14ac:dyDescent="0.45">
      <c r="A51" s="290">
        <v>42451</v>
      </c>
      <c r="B51">
        <v>1770.2083333333333</v>
      </c>
      <c r="C51" t="s">
        <v>277</v>
      </c>
      <c r="D51">
        <v>254</v>
      </c>
      <c r="E51">
        <v>0</v>
      </c>
      <c r="H51" t="s">
        <v>260</v>
      </c>
      <c r="I51">
        <v>230</v>
      </c>
      <c r="J51">
        <v>0</v>
      </c>
      <c r="M51">
        <v>242</v>
      </c>
      <c r="N51">
        <v>0</v>
      </c>
      <c r="O51">
        <v>3.9341322314049583E-2</v>
      </c>
      <c r="P51">
        <v>0</v>
      </c>
      <c r="U51" s="290">
        <v>42451</v>
      </c>
      <c r="W51" t="s">
        <v>277</v>
      </c>
      <c r="X51">
        <v>254</v>
      </c>
      <c r="Y51">
        <v>0</v>
      </c>
      <c r="AB51" t="s">
        <v>260</v>
      </c>
      <c r="AC51">
        <v>230</v>
      </c>
      <c r="AD51">
        <v>0</v>
      </c>
      <c r="AI51">
        <v>0</v>
      </c>
    </row>
    <row r="52" spans="1:35" x14ac:dyDescent="0.45">
      <c r="A52" s="290">
        <v>42452</v>
      </c>
      <c r="B52">
        <v>1758.8541666666667</v>
      </c>
      <c r="C52" t="s">
        <v>102</v>
      </c>
      <c r="D52">
        <v>222</v>
      </c>
      <c r="E52">
        <v>0</v>
      </c>
      <c r="H52" t="s">
        <v>573</v>
      </c>
      <c r="I52">
        <v>205</v>
      </c>
      <c r="J52">
        <v>2</v>
      </c>
      <c r="M52">
        <v>213.5</v>
      </c>
      <c r="N52">
        <v>2</v>
      </c>
      <c r="O52">
        <v>3.9720608899297419E-2</v>
      </c>
      <c r="P52">
        <v>50.351695389930846</v>
      </c>
      <c r="U52" s="290">
        <v>42452</v>
      </c>
      <c r="W52" t="s">
        <v>102</v>
      </c>
      <c r="X52">
        <v>222</v>
      </c>
      <c r="Y52">
        <v>0</v>
      </c>
      <c r="AB52" t="s">
        <v>573</v>
      </c>
      <c r="AC52">
        <v>205</v>
      </c>
      <c r="AD52">
        <v>0</v>
      </c>
      <c r="AI52">
        <v>0</v>
      </c>
    </row>
    <row r="53" spans="1:35" x14ac:dyDescent="0.45">
      <c r="A53" s="290">
        <v>42453</v>
      </c>
      <c r="B53">
        <v>2027.6041666666667</v>
      </c>
      <c r="C53" t="s">
        <v>576</v>
      </c>
      <c r="D53">
        <v>67</v>
      </c>
      <c r="E53">
        <v>0</v>
      </c>
      <c r="H53" t="s">
        <v>117</v>
      </c>
      <c r="I53">
        <v>256</v>
      </c>
      <c r="J53">
        <v>0</v>
      </c>
      <c r="M53">
        <v>161.5</v>
      </c>
      <c r="N53">
        <v>0</v>
      </c>
      <c r="O53">
        <v>4.0757585139318882E-2</v>
      </c>
      <c r="P53">
        <v>0</v>
      </c>
      <c r="U53" s="290">
        <v>42453</v>
      </c>
      <c r="W53" t="s">
        <v>576</v>
      </c>
      <c r="X53">
        <v>67</v>
      </c>
      <c r="Y53">
        <v>0</v>
      </c>
      <c r="AB53" t="s">
        <v>117</v>
      </c>
      <c r="AC53">
        <v>256</v>
      </c>
      <c r="AD53">
        <v>0</v>
      </c>
      <c r="AI53">
        <v>0</v>
      </c>
    </row>
    <row r="54" spans="1:35" x14ac:dyDescent="0.45">
      <c r="A54" s="290">
        <v>42454</v>
      </c>
      <c r="B54">
        <v>2063.0208333333335</v>
      </c>
      <c r="C54" t="s">
        <v>157</v>
      </c>
      <c r="D54">
        <v>249</v>
      </c>
      <c r="E54">
        <v>0</v>
      </c>
      <c r="H54" t="s">
        <v>177</v>
      </c>
      <c r="I54">
        <v>261</v>
      </c>
      <c r="J54">
        <v>0</v>
      </c>
      <c r="M54">
        <v>255</v>
      </c>
      <c r="N54">
        <v>0</v>
      </c>
      <c r="O54">
        <v>3.9196470588235291E-2</v>
      </c>
      <c r="P54">
        <v>0</v>
      </c>
      <c r="U54" s="290">
        <v>42454</v>
      </c>
      <c r="W54" t="s">
        <v>157</v>
      </c>
      <c r="X54">
        <v>249</v>
      </c>
      <c r="Y54">
        <v>0</v>
      </c>
      <c r="AB54" t="s">
        <v>177</v>
      </c>
      <c r="AC54">
        <v>261</v>
      </c>
      <c r="AD54">
        <v>0</v>
      </c>
      <c r="AI54">
        <v>0</v>
      </c>
    </row>
    <row r="55" spans="1:35" x14ac:dyDescent="0.45">
      <c r="A55" s="290">
        <v>42455</v>
      </c>
      <c r="B55">
        <v>1898.9583333333333</v>
      </c>
      <c r="C55" t="s">
        <v>178</v>
      </c>
      <c r="D55">
        <v>280</v>
      </c>
      <c r="E55">
        <v>0</v>
      </c>
      <c r="H55" t="s">
        <v>570</v>
      </c>
      <c r="I55">
        <v>277</v>
      </c>
      <c r="J55">
        <v>0</v>
      </c>
      <c r="M55">
        <v>278.5</v>
      </c>
      <c r="N55">
        <v>0</v>
      </c>
      <c r="O55">
        <v>3.8968940754039498E-2</v>
      </c>
      <c r="P55">
        <v>0</v>
      </c>
      <c r="U55" s="290">
        <v>42455</v>
      </c>
      <c r="W55" t="s">
        <v>178</v>
      </c>
      <c r="X55">
        <v>280</v>
      </c>
      <c r="Y55">
        <v>0</v>
      </c>
      <c r="AB55" t="s">
        <v>570</v>
      </c>
      <c r="AC55">
        <v>277</v>
      </c>
      <c r="AD55">
        <v>0</v>
      </c>
      <c r="AI55">
        <v>0</v>
      </c>
    </row>
    <row r="56" spans="1:35" x14ac:dyDescent="0.45">
      <c r="A56" s="290">
        <v>42456</v>
      </c>
      <c r="B56">
        <v>1944.1666666666667</v>
      </c>
      <c r="C56" t="s">
        <v>487</v>
      </c>
      <c r="D56">
        <v>280</v>
      </c>
      <c r="E56">
        <v>0</v>
      </c>
      <c r="H56" t="s">
        <v>95</v>
      </c>
      <c r="I56">
        <v>296</v>
      </c>
      <c r="J56">
        <v>0</v>
      </c>
      <c r="M56">
        <v>288</v>
      </c>
      <c r="N56">
        <v>0</v>
      </c>
      <c r="O56">
        <v>3.8887499999999998E-2</v>
      </c>
      <c r="P56">
        <v>0</v>
      </c>
      <c r="U56" s="290">
        <v>42456</v>
      </c>
      <c r="W56" t="s">
        <v>487</v>
      </c>
      <c r="X56">
        <v>280</v>
      </c>
      <c r="Y56">
        <v>0</v>
      </c>
      <c r="AB56" t="s">
        <v>95</v>
      </c>
      <c r="AC56">
        <v>296</v>
      </c>
      <c r="AD56">
        <v>0</v>
      </c>
      <c r="AI56">
        <v>0</v>
      </c>
    </row>
    <row r="57" spans="1:35" x14ac:dyDescent="0.45">
      <c r="A57" s="290">
        <v>42457</v>
      </c>
      <c r="B57">
        <v>1857.2916666666667</v>
      </c>
      <c r="C57" t="s">
        <v>280</v>
      </c>
      <c r="D57">
        <v>286</v>
      </c>
      <c r="E57">
        <v>0</v>
      </c>
      <c r="H57" t="s">
        <v>577</v>
      </c>
      <c r="I57">
        <v>300</v>
      </c>
      <c r="J57">
        <v>0</v>
      </c>
      <c r="M57">
        <v>293</v>
      </c>
      <c r="N57">
        <v>0</v>
      </c>
      <c r="O57">
        <v>3.8846757679180888E-2</v>
      </c>
      <c r="P57">
        <v>0</v>
      </c>
      <c r="U57" s="290">
        <v>42457</v>
      </c>
      <c r="W57" t="s">
        <v>280</v>
      </c>
      <c r="X57">
        <v>286</v>
      </c>
      <c r="Y57">
        <v>0</v>
      </c>
      <c r="AB57" t="s">
        <v>577</v>
      </c>
      <c r="AC57">
        <v>300</v>
      </c>
      <c r="AD57">
        <v>0</v>
      </c>
      <c r="AI57">
        <v>0</v>
      </c>
    </row>
    <row r="58" spans="1:35" x14ac:dyDescent="0.45">
      <c r="A58" s="290">
        <v>42458</v>
      </c>
      <c r="B58">
        <v>1684.2708333333333</v>
      </c>
      <c r="C58" t="s">
        <v>578</v>
      </c>
      <c r="D58">
        <v>260</v>
      </c>
      <c r="E58">
        <v>0</v>
      </c>
      <c r="H58" t="s">
        <v>256</v>
      </c>
      <c r="I58">
        <v>255</v>
      </c>
      <c r="J58">
        <v>0</v>
      </c>
      <c r="M58">
        <v>257.5</v>
      </c>
      <c r="N58">
        <v>0</v>
      </c>
      <c r="O58">
        <v>3.917029126213592E-2</v>
      </c>
      <c r="P58">
        <v>0</v>
      </c>
      <c r="U58" s="290">
        <v>42458</v>
      </c>
      <c r="W58" t="s">
        <v>578</v>
      </c>
      <c r="X58">
        <v>260</v>
      </c>
      <c r="Y58">
        <v>0</v>
      </c>
      <c r="AB58" t="s">
        <v>256</v>
      </c>
      <c r="AC58">
        <v>255</v>
      </c>
      <c r="AD58">
        <v>0</v>
      </c>
      <c r="AI58">
        <v>0</v>
      </c>
    </row>
    <row r="59" spans="1:35" x14ac:dyDescent="0.45">
      <c r="A59" s="290">
        <v>42459</v>
      </c>
      <c r="B59">
        <v>1576.25</v>
      </c>
      <c r="C59" t="s">
        <v>295</v>
      </c>
      <c r="D59">
        <v>265</v>
      </c>
      <c r="E59">
        <v>0</v>
      </c>
      <c r="H59" t="s">
        <v>143</v>
      </c>
      <c r="I59">
        <v>256</v>
      </c>
      <c r="J59">
        <v>0</v>
      </c>
      <c r="M59">
        <v>260.5</v>
      </c>
      <c r="N59">
        <v>0</v>
      </c>
      <c r="O59">
        <v>3.9139539347408825E-2</v>
      </c>
      <c r="P59">
        <v>0</v>
      </c>
      <c r="U59" s="290">
        <v>42459</v>
      </c>
      <c r="W59" t="s">
        <v>295</v>
      </c>
      <c r="X59">
        <v>265</v>
      </c>
      <c r="Y59">
        <v>0</v>
      </c>
      <c r="AB59" t="s">
        <v>143</v>
      </c>
      <c r="AC59">
        <v>256</v>
      </c>
      <c r="AD59">
        <v>0</v>
      </c>
      <c r="AI59">
        <v>0</v>
      </c>
    </row>
    <row r="60" spans="1:35" x14ac:dyDescent="0.45">
      <c r="A60" s="290">
        <v>42460</v>
      </c>
      <c r="B60">
        <v>1528.5416666666667</v>
      </c>
      <c r="C60" t="s">
        <v>157</v>
      </c>
      <c r="D60">
        <v>261</v>
      </c>
      <c r="E60">
        <v>0</v>
      </c>
      <c r="H60" t="s">
        <v>177</v>
      </c>
      <c r="I60">
        <v>262</v>
      </c>
      <c r="J60">
        <v>0</v>
      </c>
      <c r="M60">
        <v>261.5</v>
      </c>
      <c r="N60">
        <v>0</v>
      </c>
      <c r="O60">
        <v>3.9129445506692159E-2</v>
      </c>
      <c r="P60">
        <v>0</v>
      </c>
      <c r="U60" s="290">
        <v>42460</v>
      </c>
      <c r="W60" t="s">
        <v>157</v>
      </c>
      <c r="X60">
        <v>261</v>
      </c>
      <c r="Y60">
        <v>0</v>
      </c>
      <c r="AB60" t="s">
        <v>177</v>
      </c>
      <c r="AC60">
        <v>262</v>
      </c>
      <c r="AD60">
        <v>0</v>
      </c>
      <c r="AI60">
        <v>0</v>
      </c>
    </row>
    <row r="61" spans="1:35" x14ac:dyDescent="0.45">
      <c r="A61" s="290">
        <v>42461</v>
      </c>
      <c r="B61">
        <v>1575.7291666666667</v>
      </c>
      <c r="C61" t="s">
        <v>176</v>
      </c>
      <c r="D61">
        <v>258</v>
      </c>
      <c r="E61">
        <v>0</v>
      </c>
      <c r="H61" t="s">
        <v>289</v>
      </c>
      <c r="I61">
        <v>265</v>
      </c>
      <c r="J61">
        <v>0</v>
      </c>
      <c r="M61">
        <v>261.5</v>
      </c>
      <c r="N61">
        <v>0</v>
      </c>
      <c r="O61">
        <v>3.9129445506692159E-2</v>
      </c>
      <c r="P61">
        <v>0</v>
      </c>
      <c r="U61" s="290">
        <v>42461</v>
      </c>
      <c r="W61" t="s">
        <v>176</v>
      </c>
      <c r="X61">
        <v>258</v>
      </c>
      <c r="Y61">
        <v>0</v>
      </c>
      <c r="AB61" t="s">
        <v>289</v>
      </c>
      <c r="AC61">
        <v>265</v>
      </c>
      <c r="AD61">
        <v>0</v>
      </c>
      <c r="AI61">
        <v>0</v>
      </c>
    </row>
    <row r="62" spans="1:35" x14ac:dyDescent="0.45">
      <c r="A62" s="290">
        <v>42462</v>
      </c>
      <c r="B62">
        <v>1655.625</v>
      </c>
      <c r="C62" t="s">
        <v>282</v>
      </c>
      <c r="D62">
        <v>272</v>
      </c>
      <c r="E62">
        <v>0</v>
      </c>
      <c r="H62" t="s">
        <v>303</v>
      </c>
      <c r="I62">
        <v>270</v>
      </c>
      <c r="J62">
        <v>0</v>
      </c>
      <c r="M62">
        <v>271</v>
      </c>
      <c r="N62">
        <v>0</v>
      </c>
      <c r="O62">
        <v>3.9037269372693723E-2</v>
      </c>
      <c r="P62">
        <v>0</v>
      </c>
      <c r="U62" s="290">
        <v>42462</v>
      </c>
      <c r="W62" t="s">
        <v>282</v>
      </c>
      <c r="X62">
        <v>272</v>
      </c>
      <c r="Y62">
        <v>0</v>
      </c>
      <c r="AB62" t="s">
        <v>303</v>
      </c>
      <c r="AC62">
        <v>270</v>
      </c>
      <c r="AD62">
        <v>0</v>
      </c>
      <c r="AI62">
        <v>0</v>
      </c>
    </row>
    <row r="63" spans="1:35" x14ac:dyDescent="0.45">
      <c r="A63" s="290">
        <v>42463</v>
      </c>
      <c r="B63">
        <v>1673.9583333333333</v>
      </c>
      <c r="C63" t="s">
        <v>134</v>
      </c>
      <c r="D63">
        <v>270</v>
      </c>
      <c r="E63">
        <v>0</v>
      </c>
      <c r="H63" t="s">
        <v>422</v>
      </c>
      <c r="I63">
        <v>250</v>
      </c>
      <c r="J63">
        <v>0</v>
      </c>
      <c r="M63">
        <v>260</v>
      </c>
      <c r="N63">
        <v>0</v>
      </c>
      <c r="O63">
        <v>3.9144615384615382E-2</v>
      </c>
      <c r="P63">
        <v>0</v>
      </c>
      <c r="U63" s="290">
        <v>42463</v>
      </c>
      <c r="W63" t="s">
        <v>134</v>
      </c>
      <c r="X63">
        <v>270</v>
      </c>
      <c r="Y63">
        <v>0</v>
      </c>
      <c r="AB63" t="s">
        <v>422</v>
      </c>
      <c r="AC63">
        <v>250</v>
      </c>
      <c r="AD63">
        <v>0</v>
      </c>
      <c r="AI63">
        <v>0</v>
      </c>
    </row>
    <row r="64" spans="1:35" x14ac:dyDescent="0.45">
      <c r="A64" s="290">
        <v>42464</v>
      </c>
      <c r="B64">
        <v>1965.4166666666667</v>
      </c>
      <c r="C64" t="s">
        <v>277</v>
      </c>
      <c r="D64">
        <v>180</v>
      </c>
      <c r="E64">
        <v>1</v>
      </c>
      <c r="H64" t="s">
        <v>579</v>
      </c>
      <c r="I64">
        <v>263</v>
      </c>
      <c r="J64">
        <v>0</v>
      </c>
      <c r="M64">
        <v>221.5</v>
      </c>
      <c r="N64">
        <v>1</v>
      </c>
      <c r="O64">
        <v>3.9604288939051914E-2</v>
      </c>
      <c r="P64">
        <v>25.249790535033377</v>
      </c>
      <c r="U64" s="290">
        <v>42464</v>
      </c>
      <c r="W64" t="s">
        <v>277</v>
      </c>
      <c r="X64">
        <v>180</v>
      </c>
      <c r="Y64">
        <v>0</v>
      </c>
      <c r="AB64" t="s">
        <v>579</v>
      </c>
      <c r="AC64">
        <v>263</v>
      </c>
      <c r="AD64">
        <v>0</v>
      </c>
      <c r="AI64">
        <v>0</v>
      </c>
    </row>
    <row r="65" spans="1:35" x14ac:dyDescent="0.45">
      <c r="A65" s="290">
        <v>42465</v>
      </c>
      <c r="B65">
        <v>1904.1666666666667</v>
      </c>
      <c r="C65" t="s">
        <v>176</v>
      </c>
      <c r="D65">
        <v>268</v>
      </c>
      <c r="E65">
        <v>0</v>
      </c>
      <c r="H65" t="s">
        <v>503</v>
      </c>
      <c r="I65">
        <v>259</v>
      </c>
      <c r="J65">
        <v>0</v>
      </c>
      <c r="M65">
        <v>263.5</v>
      </c>
      <c r="N65">
        <v>0</v>
      </c>
      <c r="O65">
        <v>3.9109487666034157E-2</v>
      </c>
      <c r="P65">
        <v>0</v>
      </c>
      <c r="U65" s="290">
        <v>42465</v>
      </c>
      <c r="W65" t="s">
        <v>176</v>
      </c>
      <c r="X65">
        <v>268</v>
      </c>
      <c r="Y65">
        <v>0</v>
      </c>
      <c r="AB65" t="s">
        <v>503</v>
      </c>
      <c r="AC65">
        <v>259</v>
      </c>
      <c r="AD65">
        <v>0</v>
      </c>
      <c r="AI65">
        <v>0</v>
      </c>
    </row>
    <row r="66" spans="1:35" x14ac:dyDescent="0.45">
      <c r="A66" s="290">
        <v>42466</v>
      </c>
      <c r="B66">
        <v>1641.25</v>
      </c>
      <c r="C66" t="s">
        <v>576</v>
      </c>
      <c r="D66">
        <v>295</v>
      </c>
      <c r="E66">
        <v>0</v>
      </c>
      <c r="H66" t="s">
        <v>40</v>
      </c>
      <c r="I66">
        <v>299</v>
      </c>
      <c r="J66">
        <v>0</v>
      </c>
      <c r="M66">
        <v>297</v>
      </c>
      <c r="N66">
        <v>0</v>
      </c>
      <c r="O66">
        <v>3.8815151515151511E-2</v>
      </c>
      <c r="P66">
        <v>0</v>
      </c>
      <c r="U66" s="290">
        <v>42466</v>
      </c>
      <c r="W66" t="s">
        <v>576</v>
      </c>
      <c r="X66">
        <v>295</v>
      </c>
      <c r="Y66">
        <v>0</v>
      </c>
      <c r="AB66" t="s">
        <v>40</v>
      </c>
      <c r="AC66">
        <v>299</v>
      </c>
      <c r="AD66">
        <v>0</v>
      </c>
      <c r="AI66">
        <v>0</v>
      </c>
    </row>
    <row r="67" spans="1:35" x14ac:dyDescent="0.45">
      <c r="A67" s="290">
        <v>42467</v>
      </c>
      <c r="B67">
        <v>1566.875</v>
      </c>
      <c r="C67" t="s">
        <v>322</v>
      </c>
      <c r="D67">
        <v>299</v>
      </c>
      <c r="E67">
        <v>0</v>
      </c>
      <c r="H67" t="s">
        <v>503</v>
      </c>
      <c r="I67">
        <v>299</v>
      </c>
      <c r="J67">
        <v>0</v>
      </c>
      <c r="M67">
        <v>299</v>
      </c>
      <c r="N67">
        <v>0</v>
      </c>
      <c r="O67">
        <v>3.879966555183946E-2</v>
      </c>
      <c r="P67">
        <v>0</v>
      </c>
      <c r="U67" s="290">
        <v>42467</v>
      </c>
      <c r="W67" t="s">
        <v>322</v>
      </c>
      <c r="X67">
        <v>299</v>
      </c>
      <c r="Y67">
        <v>0</v>
      </c>
      <c r="AB67" t="s">
        <v>503</v>
      </c>
      <c r="AC67">
        <v>299</v>
      </c>
      <c r="AD67">
        <v>0</v>
      </c>
      <c r="AI67">
        <v>0</v>
      </c>
    </row>
    <row r="68" spans="1:35" x14ac:dyDescent="0.45">
      <c r="A68" s="290">
        <v>42468</v>
      </c>
      <c r="B68">
        <v>1825.3125</v>
      </c>
      <c r="C68" t="s">
        <v>580</v>
      </c>
      <c r="D68">
        <v>286</v>
      </c>
      <c r="E68">
        <v>0</v>
      </c>
      <c r="H68" t="s">
        <v>570</v>
      </c>
      <c r="I68" t="s">
        <v>14</v>
      </c>
      <c r="J68">
        <v>0</v>
      </c>
      <c r="M68">
        <v>286</v>
      </c>
      <c r="N68">
        <v>0</v>
      </c>
      <c r="O68">
        <v>3.8904195804195803E-2</v>
      </c>
      <c r="P68">
        <v>0</v>
      </c>
      <c r="U68" s="290">
        <v>42468</v>
      </c>
      <c r="W68" t="s">
        <v>580</v>
      </c>
      <c r="X68">
        <v>286</v>
      </c>
      <c r="Y68">
        <v>0</v>
      </c>
      <c r="AB68" t="s">
        <v>570</v>
      </c>
      <c r="AC68" t="s">
        <v>14</v>
      </c>
      <c r="AD68">
        <v>0</v>
      </c>
      <c r="AI68">
        <v>0</v>
      </c>
    </row>
    <row r="69" spans="1:35" x14ac:dyDescent="0.45">
      <c r="A69" s="290">
        <v>42469</v>
      </c>
      <c r="B69">
        <v>1998.3333333333333</v>
      </c>
      <c r="C69" t="s">
        <v>581</v>
      </c>
      <c r="D69">
        <v>260</v>
      </c>
      <c r="E69">
        <v>1</v>
      </c>
      <c r="H69" t="s">
        <v>40</v>
      </c>
      <c r="I69">
        <v>260</v>
      </c>
      <c r="J69">
        <v>0</v>
      </c>
      <c r="M69">
        <v>260</v>
      </c>
      <c r="N69">
        <v>1</v>
      </c>
      <c r="O69">
        <v>3.9144615384615382E-2</v>
      </c>
      <c r="P69">
        <v>25.546297751925799</v>
      </c>
      <c r="U69" s="290">
        <v>42469</v>
      </c>
      <c r="W69" t="s">
        <v>581</v>
      </c>
      <c r="X69">
        <v>260</v>
      </c>
      <c r="Y69">
        <v>0</v>
      </c>
      <c r="AB69" t="s">
        <v>40</v>
      </c>
      <c r="AC69">
        <v>260</v>
      </c>
      <c r="AD69">
        <v>0</v>
      </c>
      <c r="AI69">
        <v>0</v>
      </c>
    </row>
    <row r="70" spans="1:35" x14ac:dyDescent="0.45">
      <c r="A70" s="290">
        <v>42470</v>
      </c>
      <c r="B70">
        <v>1851.9791666666667</v>
      </c>
      <c r="C70" t="s">
        <v>582</v>
      </c>
      <c r="D70">
        <v>260</v>
      </c>
      <c r="E70">
        <v>0</v>
      </c>
      <c r="H70" t="s">
        <v>40</v>
      </c>
      <c r="I70">
        <v>260</v>
      </c>
      <c r="J70">
        <v>0</v>
      </c>
      <c r="M70">
        <v>260</v>
      </c>
      <c r="N70">
        <v>0</v>
      </c>
      <c r="O70">
        <v>3.9144615384615382E-2</v>
      </c>
      <c r="P70">
        <v>0</v>
      </c>
      <c r="U70" s="290">
        <v>42470</v>
      </c>
      <c r="W70" t="s">
        <v>582</v>
      </c>
      <c r="X70">
        <v>260</v>
      </c>
      <c r="Y70">
        <v>0</v>
      </c>
      <c r="AB70" t="s">
        <v>40</v>
      </c>
      <c r="AC70">
        <v>260</v>
      </c>
      <c r="AD70">
        <v>0</v>
      </c>
      <c r="AI70">
        <v>0</v>
      </c>
    </row>
    <row r="71" spans="1:35" x14ac:dyDescent="0.45">
      <c r="A71" s="290">
        <v>42471</v>
      </c>
      <c r="B71">
        <v>1630.4166666666667</v>
      </c>
      <c r="C71" t="s">
        <v>82</v>
      </c>
      <c r="D71">
        <v>260</v>
      </c>
      <c r="E71">
        <v>0</v>
      </c>
      <c r="H71" t="s">
        <v>567</v>
      </c>
      <c r="I71">
        <v>263</v>
      </c>
      <c r="J71">
        <v>0</v>
      </c>
      <c r="M71">
        <v>261.5</v>
      </c>
      <c r="N71">
        <v>0</v>
      </c>
      <c r="O71">
        <v>3.9129445506692159E-2</v>
      </c>
      <c r="P71">
        <v>0</v>
      </c>
      <c r="U71" s="290">
        <v>42471</v>
      </c>
      <c r="W71" t="s">
        <v>82</v>
      </c>
      <c r="X71">
        <v>260</v>
      </c>
      <c r="Y71">
        <v>0</v>
      </c>
      <c r="AB71" t="s">
        <v>567</v>
      </c>
      <c r="AC71">
        <v>263</v>
      </c>
      <c r="AD71">
        <v>0</v>
      </c>
      <c r="AI71">
        <v>0</v>
      </c>
    </row>
    <row r="72" spans="1:35" x14ac:dyDescent="0.45">
      <c r="A72" s="290">
        <v>42472</v>
      </c>
      <c r="B72">
        <v>1482.2916666666667</v>
      </c>
      <c r="C72" t="s">
        <v>86</v>
      </c>
      <c r="D72">
        <v>260</v>
      </c>
      <c r="E72">
        <v>0</v>
      </c>
      <c r="H72" t="s">
        <v>583</v>
      </c>
      <c r="I72">
        <v>235</v>
      </c>
      <c r="J72">
        <v>0</v>
      </c>
      <c r="M72">
        <v>247.5</v>
      </c>
      <c r="N72">
        <v>0</v>
      </c>
      <c r="O72">
        <v>3.9278181818181816E-2</v>
      </c>
      <c r="P72">
        <v>0</v>
      </c>
      <c r="U72" s="290">
        <v>42472</v>
      </c>
      <c r="W72" t="s">
        <v>86</v>
      </c>
      <c r="X72">
        <v>260</v>
      </c>
      <c r="Y72">
        <v>0</v>
      </c>
      <c r="AB72" t="s">
        <v>583</v>
      </c>
      <c r="AC72">
        <v>235</v>
      </c>
      <c r="AD72">
        <v>0</v>
      </c>
      <c r="AI72">
        <v>0</v>
      </c>
    </row>
    <row r="73" spans="1:35" x14ac:dyDescent="0.45">
      <c r="A73" s="290">
        <v>42473</v>
      </c>
      <c r="B73">
        <v>1462.3958333333333</v>
      </c>
      <c r="C73" t="s">
        <v>584</v>
      </c>
      <c r="D73">
        <v>266</v>
      </c>
      <c r="E73">
        <v>0</v>
      </c>
      <c r="H73" t="s">
        <v>422</v>
      </c>
      <c r="I73">
        <v>230</v>
      </c>
      <c r="J73">
        <v>0</v>
      </c>
      <c r="M73">
        <v>248</v>
      </c>
      <c r="N73">
        <v>0</v>
      </c>
      <c r="O73">
        <v>3.9272580645161287E-2</v>
      </c>
      <c r="P73">
        <v>0</v>
      </c>
      <c r="U73" s="290">
        <v>42473</v>
      </c>
      <c r="W73" t="s">
        <v>584</v>
      </c>
      <c r="X73">
        <v>266</v>
      </c>
      <c r="Y73">
        <v>0</v>
      </c>
      <c r="AB73" t="s">
        <v>422</v>
      </c>
      <c r="AC73">
        <v>230</v>
      </c>
      <c r="AD73">
        <v>0</v>
      </c>
      <c r="AI73">
        <v>0</v>
      </c>
    </row>
    <row r="74" spans="1:35" x14ac:dyDescent="0.45">
      <c r="A74" s="290">
        <v>42474</v>
      </c>
      <c r="B74">
        <v>1321.25</v>
      </c>
      <c r="C74" t="s">
        <v>497</v>
      </c>
      <c r="D74">
        <v>260</v>
      </c>
      <c r="E74">
        <v>0</v>
      </c>
      <c r="H74" t="s">
        <v>570</v>
      </c>
      <c r="I74">
        <v>255</v>
      </c>
      <c r="J74">
        <v>0</v>
      </c>
      <c r="M74">
        <v>257.5</v>
      </c>
      <c r="N74">
        <v>0</v>
      </c>
      <c r="O74">
        <v>3.917029126213592E-2</v>
      </c>
      <c r="P74">
        <v>0</v>
      </c>
      <c r="U74" s="290">
        <v>42474</v>
      </c>
      <c r="W74" t="s">
        <v>497</v>
      </c>
      <c r="X74">
        <v>260</v>
      </c>
      <c r="Y74">
        <v>0</v>
      </c>
      <c r="AB74" t="s">
        <v>570</v>
      </c>
      <c r="AC74">
        <v>255</v>
      </c>
      <c r="AD74">
        <v>0</v>
      </c>
      <c r="AI74">
        <v>0</v>
      </c>
    </row>
    <row r="75" spans="1:35" x14ac:dyDescent="0.45">
      <c r="A75" s="290">
        <v>42475</v>
      </c>
      <c r="B75">
        <v>1270.3125</v>
      </c>
      <c r="C75" t="s">
        <v>576</v>
      </c>
      <c r="D75">
        <v>255</v>
      </c>
      <c r="E75">
        <v>0</v>
      </c>
      <c r="H75" t="s">
        <v>139</v>
      </c>
      <c r="I75">
        <v>254</v>
      </c>
      <c r="J75">
        <v>1</v>
      </c>
      <c r="M75">
        <v>254.5</v>
      </c>
      <c r="N75">
        <v>1</v>
      </c>
      <c r="O75">
        <v>3.9201768172888014E-2</v>
      </c>
      <c r="P75">
        <v>25.509053458757023</v>
      </c>
      <c r="U75" s="290">
        <v>42475</v>
      </c>
      <c r="W75" t="s">
        <v>576</v>
      </c>
      <c r="X75">
        <v>255</v>
      </c>
      <c r="Y75">
        <v>0</v>
      </c>
      <c r="AB75" t="s">
        <v>139</v>
      </c>
      <c r="AC75">
        <v>254</v>
      </c>
      <c r="AD75">
        <v>0</v>
      </c>
      <c r="AI75">
        <v>0</v>
      </c>
    </row>
    <row r="76" spans="1:35" x14ac:dyDescent="0.45">
      <c r="A76" s="290">
        <v>42476</v>
      </c>
      <c r="B76">
        <v>1160.3125</v>
      </c>
      <c r="C76" t="s">
        <v>142</v>
      </c>
      <c r="D76">
        <v>250</v>
      </c>
      <c r="E76">
        <v>0</v>
      </c>
      <c r="H76" t="s">
        <v>143</v>
      </c>
      <c r="I76">
        <v>250</v>
      </c>
      <c r="J76">
        <v>0</v>
      </c>
      <c r="M76">
        <v>250</v>
      </c>
      <c r="N76">
        <v>0</v>
      </c>
      <c r="O76">
        <v>3.9250399999999998E-2</v>
      </c>
      <c r="P76">
        <v>0</v>
      </c>
      <c r="U76" s="290">
        <v>42476</v>
      </c>
      <c r="W76" t="s">
        <v>142</v>
      </c>
      <c r="X76">
        <v>250</v>
      </c>
      <c r="Y76">
        <v>0</v>
      </c>
      <c r="AB76" t="s">
        <v>143</v>
      </c>
      <c r="AC76">
        <v>250</v>
      </c>
      <c r="AD76">
        <v>0</v>
      </c>
      <c r="AI76">
        <v>0</v>
      </c>
    </row>
    <row r="77" spans="1:35" x14ac:dyDescent="0.45">
      <c r="A77" s="290">
        <v>42477</v>
      </c>
      <c r="B77">
        <v>1090.4166666666667</v>
      </c>
      <c r="C77" t="s">
        <v>296</v>
      </c>
      <c r="D77">
        <v>240</v>
      </c>
      <c r="E77">
        <v>0</v>
      </c>
      <c r="H77" t="s">
        <v>217</v>
      </c>
      <c r="I77">
        <v>252</v>
      </c>
      <c r="J77">
        <v>0</v>
      </c>
      <c r="M77">
        <v>246</v>
      </c>
      <c r="N77">
        <v>0</v>
      </c>
      <c r="O77">
        <v>3.9295121951219508E-2</v>
      </c>
      <c r="P77">
        <v>0</v>
      </c>
      <c r="U77" s="290">
        <v>42477</v>
      </c>
      <c r="W77" t="s">
        <v>296</v>
      </c>
      <c r="X77">
        <v>240</v>
      </c>
      <c r="Y77">
        <v>0</v>
      </c>
      <c r="AB77" t="s">
        <v>217</v>
      </c>
      <c r="AC77">
        <v>252</v>
      </c>
      <c r="AD77">
        <v>1</v>
      </c>
      <c r="AI77">
        <v>1</v>
      </c>
    </row>
    <row r="78" spans="1:35" x14ac:dyDescent="0.45">
      <c r="A78" s="290">
        <v>42478</v>
      </c>
      <c r="B78">
        <v>1151.0416666666667</v>
      </c>
      <c r="C78" t="s">
        <v>180</v>
      </c>
      <c r="D78">
        <v>251</v>
      </c>
      <c r="E78">
        <v>0</v>
      </c>
      <c r="H78" t="s">
        <v>165</v>
      </c>
      <c r="I78">
        <v>245</v>
      </c>
      <c r="J78">
        <v>0</v>
      </c>
      <c r="M78">
        <v>248</v>
      </c>
      <c r="N78">
        <v>0</v>
      </c>
      <c r="O78">
        <v>3.9272580645161287E-2</v>
      </c>
      <c r="P78">
        <v>0</v>
      </c>
      <c r="U78" s="290">
        <v>42478</v>
      </c>
      <c r="W78" t="s">
        <v>180</v>
      </c>
      <c r="X78">
        <v>251</v>
      </c>
      <c r="Y78">
        <v>0</v>
      </c>
      <c r="AB78" t="s">
        <v>165</v>
      </c>
      <c r="AC78">
        <v>245</v>
      </c>
      <c r="AD78">
        <v>0</v>
      </c>
      <c r="AI78">
        <v>0</v>
      </c>
    </row>
    <row r="79" spans="1:35" x14ac:dyDescent="0.45">
      <c r="A79" s="290">
        <v>42479</v>
      </c>
      <c r="B79">
        <v>1389.6875</v>
      </c>
      <c r="C79" t="s">
        <v>204</v>
      </c>
      <c r="D79">
        <v>259</v>
      </c>
      <c r="E79">
        <v>0</v>
      </c>
      <c r="H79" t="s">
        <v>165</v>
      </c>
      <c r="I79">
        <v>198</v>
      </c>
      <c r="J79">
        <v>1</v>
      </c>
      <c r="M79">
        <v>228.5</v>
      </c>
      <c r="N79">
        <v>1</v>
      </c>
      <c r="O79">
        <v>3.9509190371991243E-2</v>
      </c>
      <c r="P79">
        <v>25.310566746235263</v>
      </c>
      <c r="U79" s="290">
        <v>42479</v>
      </c>
      <c r="W79" t="s">
        <v>204</v>
      </c>
      <c r="X79">
        <v>259</v>
      </c>
      <c r="Y79">
        <v>0</v>
      </c>
      <c r="AB79" t="s">
        <v>165</v>
      </c>
      <c r="AC79">
        <v>198</v>
      </c>
      <c r="AD79">
        <v>0</v>
      </c>
      <c r="AI79">
        <v>0</v>
      </c>
    </row>
    <row r="80" spans="1:35" x14ac:dyDescent="0.45">
      <c r="A80" s="290">
        <v>42480</v>
      </c>
      <c r="B80">
        <v>1632.3958333333333</v>
      </c>
      <c r="C80" t="s">
        <v>204</v>
      </c>
      <c r="D80">
        <v>195</v>
      </c>
      <c r="E80">
        <v>0</v>
      </c>
      <c r="H80" t="s">
        <v>240</v>
      </c>
      <c r="I80">
        <v>156</v>
      </c>
      <c r="J80">
        <v>0</v>
      </c>
      <c r="M80">
        <v>175.5</v>
      </c>
      <c r="N80">
        <v>0</v>
      </c>
      <c r="O80">
        <v>4.0417948717948717E-2</v>
      </c>
      <c r="P80">
        <v>0</v>
      </c>
      <c r="U80" s="290">
        <v>42480</v>
      </c>
      <c r="W80" t="s">
        <v>204</v>
      </c>
      <c r="X80">
        <v>195</v>
      </c>
      <c r="Y80">
        <v>0</v>
      </c>
      <c r="AB80" t="s">
        <v>240</v>
      </c>
      <c r="AC80">
        <v>156</v>
      </c>
      <c r="AD80">
        <v>0</v>
      </c>
      <c r="AI80">
        <v>0</v>
      </c>
    </row>
    <row r="81" spans="1:35" x14ac:dyDescent="0.45">
      <c r="A81" s="290">
        <v>42481</v>
      </c>
      <c r="B81">
        <v>1776.5625</v>
      </c>
      <c r="C81" t="s">
        <v>500</v>
      </c>
      <c r="D81" t="s">
        <v>14</v>
      </c>
      <c r="E81">
        <v>0</v>
      </c>
      <c r="H81" t="s">
        <v>242</v>
      </c>
      <c r="I81">
        <v>233</v>
      </c>
      <c r="J81">
        <v>0</v>
      </c>
      <c r="M81">
        <v>233</v>
      </c>
      <c r="N81">
        <v>0</v>
      </c>
      <c r="O81">
        <v>3.9451072961373387E-2</v>
      </c>
      <c r="P81">
        <v>0</v>
      </c>
      <c r="U81" s="290">
        <v>42481</v>
      </c>
      <c r="W81" t="s">
        <v>500</v>
      </c>
      <c r="X81" t="s">
        <v>14</v>
      </c>
      <c r="Y81">
        <v>0</v>
      </c>
      <c r="AB81" t="s">
        <v>242</v>
      </c>
      <c r="AC81">
        <v>233</v>
      </c>
      <c r="AD81">
        <v>0</v>
      </c>
      <c r="AI81">
        <v>0</v>
      </c>
    </row>
    <row r="82" spans="1:35" x14ac:dyDescent="0.45">
      <c r="A82" s="290">
        <v>42482</v>
      </c>
      <c r="B82">
        <v>1642.1875</v>
      </c>
      <c r="C82" t="s">
        <v>150</v>
      </c>
      <c r="D82">
        <v>251</v>
      </c>
      <c r="E82">
        <v>0</v>
      </c>
      <c r="H82" t="s">
        <v>585</v>
      </c>
      <c r="I82">
        <v>220</v>
      </c>
      <c r="J82">
        <v>0</v>
      </c>
      <c r="M82">
        <v>235.5</v>
      </c>
      <c r="N82">
        <v>0</v>
      </c>
      <c r="O82">
        <v>3.9419745222929931E-2</v>
      </c>
      <c r="P82">
        <v>0</v>
      </c>
      <c r="U82" s="290">
        <v>42482</v>
      </c>
      <c r="W82" t="s">
        <v>150</v>
      </c>
      <c r="X82">
        <v>251</v>
      </c>
      <c r="Y82">
        <v>0</v>
      </c>
      <c r="AB82" t="s">
        <v>585</v>
      </c>
      <c r="AC82">
        <v>220</v>
      </c>
      <c r="AD82">
        <v>0</v>
      </c>
      <c r="AI82">
        <v>0</v>
      </c>
    </row>
    <row r="83" spans="1:35" x14ac:dyDescent="0.45">
      <c r="A83" s="290">
        <v>42483</v>
      </c>
      <c r="B83">
        <v>1603.4375</v>
      </c>
      <c r="C83" t="s">
        <v>576</v>
      </c>
      <c r="D83">
        <v>223</v>
      </c>
      <c r="E83">
        <v>0</v>
      </c>
      <c r="H83" t="s">
        <v>570</v>
      </c>
      <c r="I83">
        <v>220</v>
      </c>
      <c r="J83">
        <v>0</v>
      </c>
      <c r="M83">
        <v>221.5</v>
      </c>
      <c r="N83">
        <v>0</v>
      </c>
      <c r="O83">
        <v>3.9604288939051914E-2</v>
      </c>
      <c r="P83">
        <v>0</v>
      </c>
      <c r="U83" s="290">
        <v>42483</v>
      </c>
      <c r="W83" t="s">
        <v>576</v>
      </c>
      <c r="X83">
        <v>223</v>
      </c>
      <c r="Y83">
        <v>0</v>
      </c>
      <c r="AB83" t="s">
        <v>570</v>
      </c>
      <c r="AC83">
        <v>220</v>
      </c>
      <c r="AD83">
        <v>1</v>
      </c>
      <c r="AI83">
        <v>1</v>
      </c>
    </row>
    <row r="84" spans="1:35" x14ac:dyDescent="0.45">
      <c r="A84" s="290">
        <v>42484</v>
      </c>
      <c r="B84">
        <v>1706.1458333333333</v>
      </c>
      <c r="C84" t="s">
        <v>204</v>
      </c>
      <c r="D84">
        <v>222</v>
      </c>
      <c r="E84">
        <v>0</v>
      </c>
      <c r="H84" t="s">
        <v>586</v>
      </c>
      <c r="I84" t="s">
        <v>14</v>
      </c>
      <c r="J84">
        <v>0</v>
      </c>
      <c r="M84">
        <v>222</v>
      </c>
      <c r="N84">
        <v>0</v>
      </c>
      <c r="O84">
        <v>3.9597297297297294E-2</v>
      </c>
      <c r="P84">
        <v>0</v>
      </c>
      <c r="U84" s="290">
        <v>42484</v>
      </c>
      <c r="W84" t="s">
        <v>204</v>
      </c>
      <c r="X84">
        <v>222</v>
      </c>
      <c r="Y84">
        <v>19</v>
      </c>
      <c r="AB84" t="s">
        <v>586</v>
      </c>
      <c r="AC84" t="s">
        <v>14</v>
      </c>
      <c r="AD84">
        <v>20</v>
      </c>
      <c r="AI84">
        <v>39</v>
      </c>
    </row>
    <row r="85" spans="1:35" x14ac:dyDescent="0.45">
      <c r="A85" s="290">
        <v>42485</v>
      </c>
      <c r="B85">
        <v>1661.4583333333333</v>
      </c>
      <c r="C85" t="s">
        <v>123</v>
      </c>
      <c r="D85">
        <v>245</v>
      </c>
      <c r="E85">
        <v>0</v>
      </c>
      <c r="H85" t="s">
        <v>179</v>
      </c>
      <c r="I85">
        <v>238</v>
      </c>
      <c r="J85">
        <v>4</v>
      </c>
      <c r="M85">
        <v>241.5</v>
      </c>
      <c r="N85">
        <v>4</v>
      </c>
      <c r="O85">
        <v>3.9347204968944095E-2</v>
      </c>
      <c r="P85">
        <v>101.65906328434546</v>
      </c>
      <c r="U85" s="290">
        <v>42485</v>
      </c>
      <c r="W85" t="s">
        <v>123</v>
      </c>
      <c r="X85">
        <v>245</v>
      </c>
      <c r="Y85">
        <v>1</v>
      </c>
      <c r="AB85" t="s">
        <v>179</v>
      </c>
      <c r="AC85">
        <v>238</v>
      </c>
      <c r="AD85">
        <v>18</v>
      </c>
      <c r="AI85">
        <v>19</v>
      </c>
    </row>
    <row r="86" spans="1:35" x14ac:dyDescent="0.45">
      <c r="A86" s="290">
        <v>42486</v>
      </c>
      <c r="B86">
        <v>1382.3958333333333</v>
      </c>
      <c r="C86" t="s">
        <v>180</v>
      </c>
      <c r="D86">
        <v>255</v>
      </c>
      <c r="E86">
        <v>0</v>
      </c>
      <c r="H86" t="s">
        <v>168</v>
      </c>
      <c r="I86">
        <v>250</v>
      </c>
      <c r="J86">
        <v>0</v>
      </c>
      <c r="M86">
        <v>252.5</v>
      </c>
      <c r="N86">
        <v>0</v>
      </c>
      <c r="O86">
        <v>3.9223168316831682E-2</v>
      </c>
      <c r="P86">
        <v>0</v>
      </c>
      <c r="U86" s="290">
        <v>42486</v>
      </c>
      <c r="W86" t="s">
        <v>180</v>
      </c>
      <c r="X86">
        <v>255</v>
      </c>
      <c r="Y86">
        <v>0</v>
      </c>
      <c r="AB86" t="s">
        <v>168</v>
      </c>
      <c r="AC86">
        <v>250</v>
      </c>
      <c r="AD86">
        <v>4</v>
      </c>
      <c r="AI86">
        <v>4</v>
      </c>
    </row>
    <row r="87" spans="1:35" x14ac:dyDescent="0.45">
      <c r="A87" s="290">
        <v>42487</v>
      </c>
      <c r="B87">
        <v>1248.2291666666667</v>
      </c>
      <c r="C87" t="s">
        <v>187</v>
      </c>
      <c r="D87">
        <v>251</v>
      </c>
      <c r="E87">
        <v>0</v>
      </c>
      <c r="H87" t="s">
        <v>218</v>
      </c>
      <c r="I87">
        <v>248</v>
      </c>
      <c r="J87">
        <v>0</v>
      </c>
      <c r="M87">
        <v>249.5</v>
      </c>
      <c r="N87">
        <v>0</v>
      </c>
      <c r="O87">
        <v>3.9255911823647294E-2</v>
      </c>
      <c r="P87">
        <v>0</v>
      </c>
      <c r="U87" s="290">
        <v>42487</v>
      </c>
      <c r="W87" t="s">
        <v>187</v>
      </c>
      <c r="X87">
        <v>251</v>
      </c>
      <c r="Y87">
        <v>0</v>
      </c>
      <c r="AB87" t="s">
        <v>218</v>
      </c>
      <c r="AC87">
        <v>248</v>
      </c>
      <c r="AD87">
        <v>6</v>
      </c>
      <c r="AI87">
        <v>6</v>
      </c>
    </row>
    <row r="88" spans="1:35" x14ac:dyDescent="0.45">
      <c r="A88" s="290">
        <v>42488</v>
      </c>
      <c r="B88">
        <v>1158.5416666666667</v>
      </c>
      <c r="C88" t="s">
        <v>176</v>
      </c>
      <c r="D88">
        <v>242</v>
      </c>
      <c r="E88">
        <v>0</v>
      </c>
      <c r="H88" t="s">
        <v>425</v>
      </c>
      <c r="I88">
        <v>245</v>
      </c>
      <c r="J88">
        <v>0</v>
      </c>
      <c r="M88">
        <v>243.5</v>
      </c>
      <c r="N88">
        <v>0</v>
      </c>
      <c r="O88">
        <v>3.9323819301848049E-2</v>
      </c>
      <c r="P88">
        <v>0</v>
      </c>
      <c r="U88" s="290">
        <v>42488</v>
      </c>
      <c r="W88" t="s">
        <v>176</v>
      </c>
      <c r="X88">
        <v>242</v>
      </c>
      <c r="Y88">
        <v>0</v>
      </c>
      <c r="AB88" t="s">
        <v>425</v>
      </c>
      <c r="AC88">
        <v>245</v>
      </c>
      <c r="AD88">
        <v>4</v>
      </c>
      <c r="AI88">
        <v>4</v>
      </c>
    </row>
    <row r="89" spans="1:35" x14ac:dyDescent="0.45">
      <c r="A89" s="290">
        <v>42489</v>
      </c>
      <c r="B89">
        <v>1098.8541666666667</v>
      </c>
      <c r="C89" t="s">
        <v>500</v>
      </c>
      <c r="D89">
        <v>248</v>
      </c>
      <c r="E89">
        <v>0</v>
      </c>
      <c r="H89" t="s">
        <v>217</v>
      </c>
      <c r="I89">
        <v>250</v>
      </c>
      <c r="J89">
        <v>0</v>
      </c>
      <c r="M89">
        <v>249</v>
      </c>
      <c r="N89">
        <v>0</v>
      </c>
      <c r="O89">
        <v>3.926144578313253E-2</v>
      </c>
      <c r="P89">
        <v>0</v>
      </c>
      <c r="U89" s="290">
        <v>42489</v>
      </c>
      <c r="W89" t="s">
        <v>500</v>
      </c>
      <c r="X89">
        <v>248</v>
      </c>
      <c r="Y89">
        <v>0</v>
      </c>
      <c r="AB89" t="s">
        <v>217</v>
      </c>
      <c r="AC89">
        <v>250</v>
      </c>
      <c r="AD89">
        <v>5</v>
      </c>
      <c r="AI89">
        <v>5</v>
      </c>
    </row>
    <row r="90" spans="1:35" x14ac:dyDescent="0.45">
      <c r="A90" s="290">
        <v>42490</v>
      </c>
      <c r="B90">
        <v>1054.1041666666667</v>
      </c>
      <c r="C90" t="s">
        <v>180</v>
      </c>
      <c r="D90">
        <v>245</v>
      </c>
      <c r="E90">
        <v>0</v>
      </c>
      <c r="H90" t="s">
        <v>586</v>
      </c>
      <c r="I90">
        <v>240</v>
      </c>
      <c r="J90">
        <v>0</v>
      </c>
      <c r="M90">
        <v>242.5</v>
      </c>
      <c r="N90">
        <v>0</v>
      </c>
      <c r="O90">
        <v>3.9335463917525772E-2</v>
      </c>
      <c r="P90">
        <v>0</v>
      </c>
      <c r="U90" s="290">
        <v>42490</v>
      </c>
      <c r="W90" t="s">
        <v>180</v>
      </c>
      <c r="X90">
        <v>245</v>
      </c>
      <c r="Y90">
        <v>0</v>
      </c>
      <c r="AB90" t="s">
        <v>586</v>
      </c>
      <c r="AC90">
        <v>240</v>
      </c>
      <c r="AD90">
        <v>4</v>
      </c>
      <c r="AI90">
        <v>4</v>
      </c>
    </row>
    <row r="91" spans="1:35" x14ac:dyDescent="0.45">
      <c r="A91" s="290">
        <v>42491</v>
      </c>
      <c r="B91">
        <v>1017.3541666666666</v>
      </c>
      <c r="C91" t="s">
        <v>582</v>
      </c>
      <c r="D91">
        <v>238</v>
      </c>
      <c r="E91">
        <v>0</v>
      </c>
      <c r="H91" t="s">
        <v>587</v>
      </c>
      <c r="I91">
        <v>238</v>
      </c>
      <c r="J91">
        <v>0</v>
      </c>
      <c r="M91">
        <v>238</v>
      </c>
      <c r="N91">
        <v>0</v>
      </c>
      <c r="O91">
        <v>3.9389075630252096E-2</v>
      </c>
      <c r="P91">
        <v>0</v>
      </c>
      <c r="U91" s="290">
        <v>42491</v>
      </c>
      <c r="W91" t="s">
        <v>582</v>
      </c>
      <c r="X91">
        <v>238</v>
      </c>
      <c r="Y91">
        <v>0</v>
      </c>
      <c r="AB91" t="s">
        <v>587</v>
      </c>
      <c r="AC91">
        <v>238</v>
      </c>
      <c r="AD91">
        <v>0</v>
      </c>
      <c r="AI91">
        <v>0</v>
      </c>
    </row>
    <row r="92" spans="1:35" x14ac:dyDescent="0.45">
      <c r="A92" s="290">
        <v>42492</v>
      </c>
      <c r="B92">
        <v>1064.2708333333333</v>
      </c>
      <c r="C92" t="s">
        <v>426</v>
      </c>
      <c r="D92">
        <v>236</v>
      </c>
      <c r="E92">
        <v>0</v>
      </c>
      <c r="H92" t="s">
        <v>588</v>
      </c>
      <c r="I92">
        <v>236</v>
      </c>
      <c r="J92">
        <v>0</v>
      </c>
      <c r="M92">
        <v>236</v>
      </c>
      <c r="N92">
        <v>0</v>
      </c>
      <c r="O92">
        <v>3.9413559322033893E-2</v>
      </c>
      <c r="P92">
        <v>0</v>
      </c>
      <c r="U92" s="290">
        <v>42492</v>
      </c>
      <c r="W92" t="s">
        <v>426</v>
      </c>
      <c r="X92">
        <v>236</v>
      </c>
      <c r="Y92">
        <v>0</v>
      </c>
      <c r="AB92" t="s">
        <v>588</v>
      </c>
      <c r="AC92">
        <v>236</v>
      </c>
      <c r="AD92">
        <v>0</v>
      </c>
      <c r="AI92">
        <v>0</v>
      </c>
    </row>
    <row r="93" spans="1:35" x14ac:dyDescent="0.45">
      <c r="A93" s="290">
        <v>42493</v>
      </c>
      <c r="B93">
        <v>1198.695652173913</v>
      </c>
      <c r="C93" t="s">
        <v>40</v>
      </c>
      <c r="D93" t="s">
        <v>14</v>
      </c>
      <c r="E93">
        <v>0</v>
      </c>
      <c r="H93" t="s">
        <v>240</v>
      </c>
      <c r="I93">
        <v>118</v>
      </c>
      <c r="J93">
        <v>0</v>
      </c>
      <c r="M93">
        <v>118</v>
      </c>
      <c r="N93">
        <v>0</v>
      </c>
      <c r="O93">
        <v>4.2327118644067796E-2</v>
      </c>
      <c r="P93">
        <v>0</v>
      </c>
      <c r="U93" s="290">
        <v>42493</v>
      </c>
      <c r="W93" t="s">
        <v>40</v>
      </c>
      <c r="X93" t="s">
        <v>14</v>
      </c>
      <c r="Y93">
        <v>0</v>
      </c>
      <c r="AB93" t="s">
        <v>240</v>
      </c>
      <c r="AC93">
        <v>118</v>
      </c>
      <c r="AD93">
        <v>0</v>
      </c>
      <c r="AI93">
        <v>0</v>
      </c>
    </row>
    <row r="94" spans="1:35" x14ac:dyDescent="0.45">
      <c r="A94" s="290">
        <v>42494</v>
      </c>
      <c r="B94">
        <v>1301.6666666666667</v>
      </c>
      <c r="C94" t="s">
        <v>212</v>
      </c>
      <c r="D94">
        <v>240</v>
      </c>
      <c r="E94">
        <v>0</v>
      </c>
      <c r="H94" t="s">
        <v>505</v>
      </c>
      <c r="I94">
        <v>210</v>
      </c>
      <c r="J94">
        <v>0</v>
      </c>
      <c r="M94">
        <v>225</v>
      </c>
      <c r="N94">
        <v>0</v>
      </c>
      <c r="O94">
        <v>3.9556000000000001E-2</v>
      </c>
      <c r="P94">
        <v>0</v>
      </c>
      <c r="U94" s="290">
        <v>42494</v>
      </c>
      <c r="W94" t="s">
        <v>212</v>
      </c>
      <c r="X94">
        <v>240</v>
      </c>
      <c r="Y94">
        <v>0</v>
      </c>
      <c r="AB94" t="s">
        <v>505</v>
      </c>
      <c r="AC94">
        <v>210</v>
      </c>
      <c r="AD94">
        <v>0</v>
      </c>
      <c r="AI94">
        <v>0</v>
      </c>
    </row>
    <row r="95" spans="1:35" x14ac:dyDescent="0.45">
      <c r="A95" s="290">
        <v>42495</v>
      </c>
      <c r="B95">
        <v>1330.9375</v>
      </c>
      <c r="C95" t="s">
        <v>434</v>
      </c>
      <c r="D95" t="s">
        <v>14</v>
      </c>
      <c r="E95">
        <v>0</v>
      </c>
      <c r="H95" t="s">
        <v>197</v>
      </c>
      <c r="I95">
        <v>198</v>
      </c>
      <c r="J95">
        <v>0</v>
      </c>
      <c r="M95">
        <v>198</v>
      </c>
      <c r="N95">
        <v>0</v>
      </c>
      <c r="O95">
        <v>3.9972727272727271E-2</v>
      </c>
      <c r="P95">
        <v>0</v>
      </c>
      <c r="U95" s="290">
        <v>42495</v>
      </c>
      <c r="W95" t="s">
        <v>434</v>
      </c>
      <c r="X95" t="s">
        <v>14</v>
      </c>
      <c r="Y95">
        <v>0</v>
      </c>
      <c r="AB95" t="s">
        <v>197</v>
      </c>
      <c r="AC95">
        <v>198</v>
      </c>
      <c r="AD95">
        <v>6</v>
      </c>
      <c r="AI95">
        <v>6</v>
      </c>
    </row>
    <row r="96" spans="1:35" x14ac:dyDescent="0.45">
      <c r="A96" s="290">
        <v>42496</v>
      </c>
      <c r="B96">
        <v>1249.4791666666667</v>
      </c>
      <c r="C96" t="s">
        <v>348</v>
      </c>
      <c r="D96">
        <v>160</v>
      </c>
      <c r="E96">
        <v>0</v>
      </c>
      <c r="H96" t="s">
        <v>456</v>
      </c>
      <c r="I96">
        <v>186</v>
      </c>
      <c r="J96">
        <v>0</v>
      </c>
      <c r="M96">
        <v>173</v>
      </c>
      <c r="N96">
        <v>0</v>
      </c>
      <c r="O96">
        <v>4.0474566473988435E-2</v>
      </c>
      <c r="P96">
        <v>0</v>
      </c>
      <c r="U96" s="290">
        <v>42496</v>
      </c>
      <c r="W96" t="s">
        <v>348</v>
      </c>
      <c r="X96">
        <v>160</v>
      </c>
      <c r="Y96">
        <v>0</v>
      </c>
      <c r="AB96" t="s">
        <v>456</v>
      </c>
      <c r="AC96">
        <v>186</v>
      </c>
      <c r="AD96">
        <v>6</v>
      </c>
      <c r="AI96">
        <v>6</v>
      </c>
    </row>
    <row r="97" spans="1:35" x14ac:dyDescent="0.45">
      <c r="A97" s="290">
        <v>42497</v>
      </c>
      <c r="B97">
        <v>1331.0416666666667</v>
      </c>
      <c r="C97" t="s">
        <v>246</v>
      </c>
      <c r="D97" t="s">
        <v>14</v>
      </c>
      <c r="E97">
        <v>0</v>
      </c>
      <c r="H97" t="s">
        <v>165</v>
      </c>
      <c r="I97">
        <v>110</v>
      </c>
      <c r="J97">
        <v>0</v>
      </c>
      <c r="M97">
        <v>110</v>
      </c>
      <c r="N97">
        <v>0</v>
      </c>
      <c r="O97">
        <v>4.2750909090909089E-2</v>
      </c>
      <c r="P97">
        <v>0</v>
      </c>
      <c r="U97" s="290">
        <v>42497</v>
      </c>
      <c r="W97" t="s">
        <v>246</v>
      </c>
      <c r="X97" t="s">
        <v>14</v>
      </c>
      <c r="Y97">
        <v>0</v>
      </c>
      <c r="AB97" t="s">
        <v>165</v>
      </c>
      <c r="AC97">
        <v>110</v>
      </c>
      <c r="AD97">
        <v>3</v>
      </c>
      <c r="AI97">
        <v>3</v>
      </c>
    </row>
    <row r="98" spans="1:35" x14ac:dyDescent="0.45">
      <c r="A98" s="290">
        <v>42498</v>
      </c>
      <c r="B98">
        <v>1493.8541666666667</v>
      </c>
      <c r="C98" t="s">
        <v>99</v>
      </c>
      <c r="D98">
        <v>85</v>
      </c>
      <c r="E98">
        <v>0</v>
      </c>
      <c r="H98" t="s">
        <v>422</v>
      </c>
      <c r="I98">
        <v>110</v>
      </c>
      <c r="J98">
        <v>3</v>
      </c>
      <c r="M98">
        <v>97.5</v>
      </c>
      <c r="N98">
        <v>3</v>
      </c>
      <c r="O98">
        <v>4.3552307692307689E-2</v>
      </c>
      <c r="P98">
        <v>68.882687484545556</v>
      </c>
      <c r="U98" s="290">
        <v>42498</v>
      </c>
      <c r="W98" t="s">
        <v>99</v>
      </c>
      <c r="X98">
        <v>85</v>
      </c>
      <c r="Y98">
        <v>12</v>
      </c>
      <c r="AB98" t="s">
        <v>422</v>
      </c>
      <c r="AC98">
        <v>110</v>
      </c>
      <c r="AD98">
        <v>0</v>
      </c>
      <c r="AI98">
        <v>12</v>
      </c>
    </row>
    <row r="99" spans="1:35" x14ac:dyDescent="0.45">
      <c r="A99" s="290">
        <v>42499</v>
      </c>
      <c r="B99">
        <v>1321.6666666666667</v>
      </c>
      <c r="C99" t="s">
        <v>14</v>
      </c>
      <c r="D99" t="s">
        <v>14</v>
      </c>
      <c r="E99" t="s">
        <v>14</v>
      </c>
      <c r="H99" t="s">
        <v>589</v>
      </c>
      <c r="I99">
        <v>72</v>
      </c>
      <c r="J99">
        <v>0</v>
      </c>
      <c r="M99">
        <v>72</v>
      </c>
      <c r="N99">
        <v>0</v>
      </c>
      <c r="O99">
        <v>4.6049999999999994E-2</v>
      </c>
      <c r="P99">
        <v>0</v>
      </c>
      <c r="U99" s="290">
        <v>42499</v>
      </c>
      <c r="W99" t="s">
        <v>14</v>
      </c>
      <c r="X99" t="s">
        <v>14</v>
      </c>
      <c r="Y99">
        <v>0</v>
      </c>
      <c r="AB99" t="s">
        <v>589</v>
      </c>
      <c r="AC99">
        <v>72</v>
      </c>
      <c r="AD99">
        <v>11</v>
      </c>
      <c r="AI99">
        <v>11</v>
      </c>
    </row>
    <row r="100" spans="1:35" x14ac:dyDescent="0.45">
      <c r="A100" s="290">
        <v>42500</v>
      </c>
      <c r="B100">
        <v>1145.7291666666667</v>
      </c>
      <c r="C100" t="s">
        <v>582</v>
      </c>
      <c r="D100">
        <v>75</v>
      </c>
      <c r="E100">
        <v>0</v>
      </c>
      <c r="H100" t="s">
        <v>338</v>
      </c>
      <c r="I100">
        <v>78</v>
      </c>
      <c r="J100">
        <v>0</v>
      </c>
      <c r="M100">
        <v>76.5</v>
      </c>
      <c r="N100">
        <v>0</v>
      </c>
      <c r="O100">
        <v>4.5488235294117649E-2</v>
      </c>
      <c r="P100">
        <v>0</v>
      </c>
      <c r="U100" s="290">
        <v>42500</v>
      </c>
      <c r="W100" t="s">
        <v>582</v>
      </c>
      <c r="X100">
        <v>75</v>
      </c>
      <c r="Y100">
        <v>3</v>
      </c>
      <c r="AB100" t="s">
        <v>338</v>
      </c>
      <c r="AC100">
        <v>78</v>
      </c>
      <c r="AD100">
        <v>7</v>
      </c>
      <c r="AI100">
        <v>10</v>
      </c>
    </row>
    <row r="101" spans="1:35" x14ac:dyDescent="0.45">
      <c r="A101" s="290">
        <v>42501</v>
      </c>
      <c r="B101">
        <v>1055.6458333333333</v>
      </c>
      <c r="C101" t="s">
        <v>582</v>
      </c>
      <c r="D101">
        <v>95</v>
      </c>
      <c r="E101">
        <v>0</v>
      </c>
      <c r="H101" t="s">
        <v>338</v>
      </c>
      <c r="I101">
        <v>102</v>
      </c>
      <c r="J101">
        <v>1</v>
      </c>
      <c r="M101">
        <v>98.5</v>
      </c>
      <c r="N101">
        <v>1</v>
      </c>
      <c r="O101">
        <v>4.3480710659898475E-2</v>
      </c>
      <c r="P101">
        <v>22.998704133929511</v>
      </c>
      <c r="U101" s="290">
        <v>42501</v>
      </c>
      <c r="W101" t="s">
        <v>582</v>
      </c>
      <c r="X101">
        <v>95</v>
      </c>
      <c r="Y101">
        <v>0</v>
      </c>
      <c r="AB101" t="s">
        <v>338</v>
      </c>
      <c r="AC101">
        <v>102</v>
      </c>
      <c r="AD101">
        <v>0</v>
      </c>
      <c r="AI101">
        <v>0</v>
      </c>
    </row>
    <row r="102" spans="1:35" x14ac:dyDescent="0.45">
      <c r="A102" s="290">
        <v>42502</v>
      </c>
      <c r="B102">
        <v>1055.9375</v>
      </c>
      <c r="C102" t="s">
        <v>582</v>
      </c>
      <c r="D102">
        <v>106</v>
      </c>
      <c r="E102">
        <v>0</v>
      </c>
      <c r="H102" t="s">
        <v>505</v>
      </c>
      <c r="I102">
        <v>119</v>
      </c>
      <c r="J102">
        <v>2</v>
      </c>
      <c r="M102">
        <v>112.5</v>
      </c>
      <c r="N102">
        <v>2</v>
      </c>
      <c r="O102">
        <v>4.2611999999999997E-2</v>
      </c>
      <c r="P102">
        <v>46.935135642542008</v>
      </c>
      <c r="U102" s="290">
        <v>42502</v>
      </c>
      <c r="W102" t="s">
        <v>582</v>
      </c>
      <c r="X102">
        <v>106</v>
      </c>
      <c r="Y102">
        <v>0</v>
      </c>
      <c r="AB102" t="s">
        <v>505</v>
      </c>
      <c r="AC102">
        <v>119</v>
      </c>
      <c r="AD102">
        <v>5</v>
      </c>
      <c r="AI102">
        <v>5</v>
      </c>
    </row>
    <row r="103" spans="1:35" x14ac:dyDescent="0.45">
      <c r="A103" s="290">
        <v>42503</v>
      </c>
      <c r="B103">
        <v>1083.0208333333333</v>
      </c>
      <c r="C103" t="s">
        <v>434</v>
      </c>
      <c r="D103">
        <v>116</v>
      </c>
      <c r="E103">
        <v>0</v>
      </c>
      <c r="H103" t="s">
        <v>590</v>
      </c>
      <c r="I103">
        <v>111</v>
      </c>
      <c r="J103">
        <v>0</v>
      </c>
      <c r="M103">
        <v>113.5</v>
      </c>
      <c r="N103">
        <v>0</v>
      </c>
      <c r="O103">
        <v>4.2558149779735682E-2</v>
      </c>
      <c r="P103">
        <v>0</v>
      </c>
      <c r="U103" s="290">
        <v>42503</v>
      </c>
      <c r="W103" t="s">
        <v>434</v>
      </c>
      <c r="X103">
        <v>116</v>
      </c>
      <c r="Y103">
        <v>0</v>
      </c>
      <c r="AB103" t="s">
        <v>590</v>
      </c>
      <c r="AC103">
        <v>111</v>
      </c>
      <c r="AD103">
        <v>4</v>
      </c>
      <c r="AI103">
        <v>4</v>
      </c>
    </row>
    <row r="104" spans="1:35" x14ac:dyDescent="0.45">
      <c r="A104" s="290">
        <v>42504</v>
      </c>
      <c r="B104">
        <v>1143.75</v>
      </c>
      <c r="C104" t="s">
        <v>532</v>
      </c>
      <c r="D104">
        <v>95</v>
      </c>
      <c r="E104">
        <v>0</v>
      </c>
      <c r="H104" t="s">
        <v>162</v>
      </c>
      <c r="I104">
        <v>101</v>
      </c>
      <c r="J104">
        <v>3</v>
      </c>
      <c r="M104">
        <v>98</v>
      </c>
      <c r="N104">
        <v>3</v>
      </c>
      <c r="O104">
        <v>4.3516326530612243E-2</v>
      </c>
      <c r="P104">
        <v>68.939642639403459</v>
      </c>
      <c r="U104" s="290">
        <v>42504</v>
      </c>
      <c r="W104" t="s">
        <v>532</v>
      </c>
      <c r="X104">
        <v>95</v>
      </c>
      <c r="Y104">
        <v>1</v>
      </c>
      <c r="AB104" t="s">
        <v>162</v>
      </c>
      <c r="AC104">
        <v>101</v>
      </c>
      <c r="AD104">
        <v>4</v>
      </c>
      <c r="AI104">
        <v>5</v>
      </c>
    </row>
    <row r="105" spans="1:35" x14ac:dyDescent="0.45">
      <c r="A105" s="290">
        <v>42505</v>
      </c>
      <c r="B105">
        <v>1332.7083333333333</v>
      </c>
      <c r="C105" t="s">
        <v>132</v>
      </c>
      <c r="D105">
        <v>79</v>
      </c>
      <c r="E105">
        <v>4</v>
      </c>
      <c r="H105" t="s">
        <v>165</v>
      </c>
      <c r="I105">
        <v>75</v>
      </c>
      <c r="J105">
        <v>7</v>
      </c>
      <c r="M105">
        <v>77</v>
      </c>
      <c r="N105">
        <v>11</v>
      </c>
      <c r="O105">
        <v>4.5429870129870126E-2</v>
      </c>
      <c r="P105">
        <v>242.1314427832252</v>
      </c>
      <c r="U105" s="290">
        <v>42505</v>
      </c>
      <c r="W105" t="s">
        <v>132</v>
      </c>
      <c r="X105">
        <v>79</v>
      </c>
      <c r="Y105">
        <v>8</v>
      </c>
      <c r="AB105" t="s">
        <v>165</v>
      </c>
      <c r="AC105">
        <v>75</v>
      </c>
      <c r="AD105">
        <v>12</v>
      </c>
      <c r="AI105">
        <v>20</v>
      </c>
    </row>
    <row r="106" spans="1:35" x14ac:dyDescent="0.45">
      <c r="A106" s="290">
        <v>42506</v>
      </c>
      <c r="B106">
        <v>1398.5416666666667</v>
      </c>
      <c r="C106" t="s">
        <v>434</v>
      </c>
      <c r="D106">
        <v>80</v>
      </c>
      <c r="E106">
        <v>3</v>
      </c>
      <c r="H106" t="s">
        <v>197</v>
      </c>
      <c r="I106">
        <v>74</v>
      </c>
      <c r="J106">
        <v>4</v>
      </c>
      <c r="M106">
        <v>77</v>
      </c>
      <c r="N106">
        <v>7</v>
      </c>
      <c r="O106">
        <v>4.5429870129870126E-2</v>
      </c>
      <c r="P106">
        <v>154.08364540750694</v>
      </c>
      <c r="U106" s="290">
        <v>42506</v>
      </c>
      <c r="W106" t="s">
        <v>434</v>
      </c>
      <c r="X106">
        <v>80</v>
      </c>
      <c r="Y106">
        <v>3</v>
      </c>
      <c r="AB106" t="s">
        <v>197</v>
      </c>
      <c r="AC106">
        <v>74</v>
      </c>
      <c r="AD106">
        <v>4</v>
      </c>
      <c r="AI106">
        <v>7</v>
      </c>
    </row>
    <row r="107" spans="1:35" x14ac:dyDescent="0.45">
      <c r="A107" s="290">
        <v>42507</v>
      </c>
      <c r="B107">
        <v>1231.6666666666667</v>
      </c>
      <c r="C107" t="s">
        <v>195</v>
      </c>
      <c r="D107">
        <v>78</v>
      </c>
      <c r="E107">
        <v>0</v>
      </c>
      <c r="H107" t="s">
        <v>338</v>
      </c>
      <c r="I107">
        <v>117</v>
      </c>
      <c r="J107">
        <v>1</v>
      </c>
      <c r="M107">
        <v>97.5</v>
      </c>
      <c r="N107">
        <v>1</v>
      </c>
      <c r="O107">
        <v>4.3552307692307689E-2</v>
      </c>
      <c r="P107">
        <v>22.960895828181851</v>
      </c>
      <c r="U107" s="290">
        <v>42507</v>
      </c>
      <c r="W107" t="s">
        <v>195</v>
      </c>
      <c r="X107">
        <v>78</v>
      </c>
      <c r="Y107">
        <v>0</v>
      </c>
      <c r="AB107" t="s">
        <v>338</v>
      </c>
      <c r="AC107">
        <v>117</v>
      </c>
      <c r="AD107">
        <v>0</v>
      </c>
      <c r="AI107">
        <v>0</v>
      </c>
    </row>
    <row r="108" spans="1:35" x14ac:dyDescent="0.45">
      <c r="A108" s="290">
        <v>42508</v>
      </c>
      <c r="B108">
        <v>1151.7708333333333</v>
      </c>
      <c r="C108" t="s">
        <v>591</v>
      </c>
      <c r="D108">
        <v>108</v>
      </c>
      <c r="E108">
        <v>0</v>
      </c>
      <c r="H108" t="s">
        <v>592</v>
      </c>
      <c r="I108">
        <v>108</v>
      </c>
      <c r="J108">
        <v>2</v>
      </c>
      <c r="M108">
        <v>108</v>
      </c>
      <c r="N108">
        <v>2</v>
      </c>
      <c r="O108">
        <v>4.2866666666666664E-2</v>
      </c>
      <c r="P108">
        <v>46.656298600311047</v>
      </c>
      <c r="U108" s="290">
        <v>42508</v>
      </c>
      <c r="W108" t="s">
        <v>591</v>
      </c>
      <c r="X108">
        <v>108</v>
      </c>
      <c r="Y108">
        <v>0</v>
      </c>
      <c r="AB108" t="s">
        <v>592</v>
      </c>
      <c r="AC108">
        <v>108</v>
      </c>
      <c r="AD108">
        <v>2</v>
      </c>
      <c r="AI108">
        <v>2</v>
      </c>
    </row>
    <row r="109" spans="1:35" x14ac:dyDescent="0.45">
      <c r="A109" s="290">
        <v>42509</v>
      </c>
      <c r="B109">
        <v>1147.8125</v>
      </c>
      <c r="C109" t="s">
        <v>593</v>
      </c>
      <c r="D109">
        <v>105</v>
      </c>
      <c r="E109">
        <v>0</v>
      </c>
      <c r="H109" t="s">
        <v>592</v>
      </c>
      <c r="I109">
        <v>104</v>
      </c>
      <c r="J109">
        <v>0</v>
      </c>
      <c r="M109">
        <v>104.5</v>
      </c>
      <c r="N109">
        <v>0</v>
      </c>
      <c r="O109">
        <v>4.3079904306220093E-2</v>
      </c>
      <c r="P109">
        <v>0</v>
      </c>
      <c r="U109" s="290">
        <v>42509</v>
      </c>
      <c r="W109" t="s">
        <v>593</v>
      </c>
      <c r="X109">
        <v>105</v>
      </c>
      <c r="Y109">
        <v>0</v>
      </c>
      <c r="AB109" t="s">
        <v>592</v>
      </c>
      <c r="AC109">
        <v>104</v>
      </c>
      <c r="AD109">
        <v>0</v>
      </c>
      <c r="AI109">
        <v>0</v>
      </c>
    </row>
    <row r="110" spans="1:35" x14ac:dyDescent="0.45">
      <c r="A110" s="290">
        <v>42510</v>
      </c>
      <c r="B110">
        <v>1047.4166666666667</v>
      </c>
      <c r="C110" t="s">
        <v>594</v>
      </c>
      <c r="D110">
        <v>203</v>
      </c>
      <c r="E110">
        <v>0</v>
      </c>
      <c r="H110" t="s">
        <v>505</v>
      </c>
      <c r="I110">
        <v>145</v>
      </c>
      <c r="J110">
        <v>0</v>
      </c>
      <c r="M110">
        <v>174</v>
      </c>
      <c r="N110">
        <v>0</v>
      </c>
      <c r="O110">
        <v>4.0451724137931029E-2</v>
      </c>
      <c r="P110">
        <v>0</v>
      </c>
      <c r="U110" s="290">
        <v>42510</v>
      </c>
      <c r="W110" t="s">
        <v>594</v>
      </c>
      <c r="X110">
        <v>203</v>
      </c>
      <c r="Y110">
        <v>0</v>
      </c>
      <c r="AB110" t="s">
        <v>505</v>
      </c>
      <c r="AC110">
        <v>145</v>
      </c>
      <c r="AD110">
        <v>1</v>
      </c>
      <c r="AI110">
        <v>1</v>
      </c>
    </row>
    <row r="111" spans="1:35" x14ac:dyDescent="0.45">
      <c r="A111" s="290">
        <v>42511</v>
      </c>
      <c r="B111">
        <v>1062.2604166666667</v>
      </c>
      <c r="C111" t="s">
        <v>204</v>
      </c>
      <c r="D111">
        <v>148</v>
      </c>
      <c r="E111">
        <v>0</v>
      </c>
      <c r="H111" t="s">
        <v>198</v>
      </c>
      <c r="I111">
        <v>96</v>
      </c>
      <c r="J111">
        <v>13</v>
      </c>
      <c r="M111">
        <v>122</v>
      </c>
      <c r="N111">
        <v>13</v>
      </c>
      <c r="O111">
        <v>4.213606557377049E-2</v>
      </c>
      <c r="P111">
        <v>308.52429677469559</v>
      </c>
      <c r="U111" s="290">
        <v>42511</v>
      </c>
      <c r="W111" t="s">
        <v>204</v>
      </c>
      <c r="X111">
        <v>148</v>
      </c>
      <c r="Y111">
        <v>0</v>
      </c>
      <c r="AB111" t="s">
        <v>198</v>
      </c>
      <c r="AC111">
        <v>96</v>
      </c>
      <c r="AD111">
        <v>9</v>
      </c>
      <c r="AI111">
        <v>9</v>
      </c>
    </row>
    <row r="112" spans="1:35" x14ac:dyDescent="0.45">
      <c r="A112" s="290">
        <v>42512</v>
      </c>
      <c r="B112">
        <v>1677.1875</v>
      </c>
      <c r="C112" t="s">
        <v>290</v>
      </c>
      <c r="D112">
        <v>105</v>
      </c>
      <c r="E112">
        <v>2</v>
      </c>
      <c r="H112" t="s">
        <v>570</v>
      </c>
      <c r="I112">
        <v>105</v>
      </c>
      <c r="J112">
        <v>7</v>
      </c>
      <c r="M112">
        <v>105</v>
      </c>
      <c r="N112">
        <v>9</v>
      </c>
      <c r="O112">
        <v>4.3048571428571429E-2</v>
      </c>
      <c r="P112">
        <v>209.06617110240924</v>
      </c>
      <c r="U112" s="290">
        <v>42512</v>
      </c>
      <c r="W112" t="s">
        <v>290</v>
      </c>
      <c r="X112">
        <v>105</v>
      </c>
      <c r="Y112">
        <v>2</v>
      </c>
      <c r="AB112" t="s">
        <v>570</v>
      </c>
      <c r="AC112">
        <v>105</v>
      </c>
      <c r="AD112">
        <v>3</v>
      </c>
      <c r="AI112">
        <v>5</v>
      </c>
    </row>
    <row r="113" spans="1:35" x14ac:dyDescent="0.45">
      <c r="A113" s="290">
        <v>42513</v>
      </c>
      <c r="B113">
        <v>1828.125</v>
      </c>
      <c r="C113" t="s">
        <v>196</v>
      </c>
      <c r="D113">
        <v>130</v>
      </c>
      <c r="E113">
        <v>2</v>
      </c>
      <c r="H113" t="s">
        <v>595</v>
      </c>
      <c r="I113">
        <v>140</v>
      </c>
      <c r="J113">
        <v>2</v>
      </c>
      <c r="M113">
        <v>135</v>
      </c>
      <c r="N113">
        <v>4</v>
      </c>
      <c r="O113">
        <v>4.1593333333333329E-2</v>
      </c>
      <c r="P113">
        <v>96.16925789389326</v>
      </c>
      <c r="U113" s="290">
        <v>42513</v>
      </c>
      <c r="W113" t="s">
        <v>196</v>
      </c>
      <c r="X113">
        <v>130</v>
      </c>
      <c r="Y113">
        <v>3</v>
      </c>
      <c r="AB113" t="s">
        <v>595</v>
      </c>
      <c r="AC113">
        <v>140</v>
      </c>
      <c r="AD113">
        <v>0</v>
      </c>
      <c r="AI113">
        <v>3</v>
      </c>
    </row>
    <row r="114" spans="1:35" x14ac:dyDescent="0.45">
      <c r="A114" s="290">
        <v>42514</v>
      </c>
      <c r="B114">
        <v>1555.4166666666667</v>
      </c>
      <c r="C114" t="s">
        <v>596</v>
      </c>
      <c r="D114">
        <v>202</v>
      </c>
      <c r="E114">
        <v>0</v>
      </c>
      <c r="H114" t="s">
        <v>197</v>
      </c>
      <c r="I114">
        <v>205</v>
      </c>
      <c r="J114">
        <v>2</v>
      </c>
      <c r="M114">
        <v>203.5</v>
      </c>
      <c r="N114">
        <v>2</v>
      </c>
      <c r="O114">
        <v>3.9878869778869779E-2</v>
      </c>
      <c r="P114">
        <v>50.151872685712881</v>
      </c>
      <c r="U114" s="290">
        <v>42514</v>
      </c>
      <c r="W114" t="s">
        <v>596</v>
      </c>
      <c r="X114">
        <v>202</v>
      </c>
      <c r="Y114">
        <v>0</v>
      </c>
      <c r="AB114" t="s">
        <v>197</v>
      </c>
      <c r="AC114">
        <v>205</v>
      </c>
      <c r="AD114">
        <v>0</v>
      </c>
      <c r="AI114">
        <v>0</v>
      </c>
    </row>
    <row r="115" spans="1:35" x14ac:dyDescent="0.45">
      <c r="A115" s="290">
        <v>42515</v>
      </c>
      <c r="B115">
        <v>1361.9791666666667</v>
      </c>
      <c r="C115" t="s">
        <v>434</v>
      </c>
      <c r="D115">
        <v>205</v>
      </c>
      <c r="E115">
        <v>0</v>
      </c>
      <c r="H115" t="s">
        <v>248</v>
      </c>
      <c r="I115">
        <v>231</v>
      </c>
      <c r="J115">
        <v>1</v>
      </c>
      <c r="M115">
        <v>218</v>
      </c>
      <c r="N115">
        <v>1</v>
      </c>
      <c r="O115">
        <v>3.9654128440366969E-2</v>
      </c>
      <c r="P115">
        <v>25.218055202091481</v>
      </c>
      <c r="U115" s="290">
        <v>42515</v>
      </c>
      <c r="W115" t="s">
        <v>434</v>
      </c>
      <c r="X115">
        <v>205</v>
      </c>
      <c r="Y115">
        <v>0</v>
      </c>
      <c r="AB115" t="s">
        <v>248</v>
      </c>
      <c r="AC115">
        <v>231</v>
      </c>
      <c r="AD115">
        <v>21</v>
      </c>
      <c r="AI115">
        <v>21</v>
      </c>
    </row>
    <row r="116" spans="1:35" x14ac:dyDescent="0.45">
      <c r="A116" s="290">
        <v>42516</v>
      </c>
      <c r="B116">
        <v>1220.9375</v>
      </c>
      <c r="C116" t="s">
        <v>204</v>
      </c>
      <c r="D116">
        <v>226</v>
      </c>
      <c r="E116">
        <v>0</v>
      </c>
      <c r="H116" t="s">
        <v>338</v>
      </c>
      <c r="I116">
        <v>227</v>
      </c>
      <c r="J116">
        <v>1</v>
      </c>
      <c r="M116">
        <v>226.5</v>
      </c>
      <c r="N116">
        <v>1</v>
      </c>
      <c r="O116">
        <v>3.9535761589403973E-2</v>
      </c>
      <c r="P116">
        <v>25.29355600596325</v>
      </c>
      <c r="U116" s="290">
        <v>42516</v>
      </c>
      <c r="W116" t="s">
        <v>204</v>
      </c>
      <c r="X116">
        <v>226</v>
      </c>
      <c r="Y116">
        <v>0</v>
      </c>
      <c r="AB116" t="s">
        <v>338</v>
      </c>
      <c r="AC116">
        <v>227</v>
      </c>
      <c r="AD116">
        <v>25</v>
      </c>
      <c r="AI116">
        <v>25</v>
      </c>
    </row>
    <row r="117" spans="1:35" x14ac:dyDescent="0.45">
      <c r="A117" s="290">
        <v>42517</v>
      </c>
      <c r="B117">
        <v>1123.3333333333333</v>
      </c>
      <c r="C117" t="s">
        <v>596</v>
      </c>
      <c r="D117">
        <v>234</v>
      </c>
      <c r="E117">
        <v>0</v>
      </c>
      <c r="H117" t="s">
        <v>248</v>
      </c>
      <c r="I117">
        <v>228</v>
      </c>
      <c r="J117">
        <v>0</v>
      </c>
      <c r="M117">
        <v>231</v>
      </c>
      <c r="N117">
        <v>0</v>
      </c>
      <c r="O117">
        <v>3.9476623376623374E-2</v>
      </c>
      <c r="P117">
        <v>0</v>
      </c>
      <c r="U117" s="290">
        <v>42517</v>
      </c>
      <c r="W117" t="s">
        <v>596</v>
      </c>
      <c r="X117">
        <v>234</v>
      </c>
      <c r="Y117">
        <v>25</v>
      </c>
      <c r="AB117" t="s">
        <v>248</v>
      </c>
      <c r="AC117">
        <v>228</v>
      </c>
      <c r="AD117">
        <v>822</v>
      </c>
      <c r="AI117">
        <v>847</v>
      </c>
    </row>
    <row r="118" spans="1:35" x14ac:dyDescent="0.45">
      <c r="A118" s="290">
        <v>42518</v>
      </c>
      <c r="B118">
        <v>1074.8958333333333</v>
      </c>
      <c r="C118" t="s">
        <v>167</v>
      </c>
      <c r="D118">
        <v>234</v>
      </c>
      <c r="E118">
        <v>0</v>
      </c>
      <c r="H118" t="s">
        <v>186</v>
      </c>
      <c r="I118">
        <v>223</v>
      </c>
      <c r="J118">
        <v>0</v>
      </c>
      <c r="M118">
        <v>228.5</v>
      </c>
      <c r="N118">
        <v>0</v>
      </c>
      <c r="O118">
        <v>3.9509190371991243E-2</v>
      </c>
      <c r="P118">
        <v>0</v>
      </c>
      <c r="U118" s="290">
        <v>42518</v>
      </c>
      <c r="W118" t="s">
        <v>167</v>
      </c>
      <c r="X118">
        <v>234</v>
      </c>
      <c r="Y118">
        <v>22</v>
      </c>
      <c r="AB118" t="s">
        <v>186</v>
      </c>
      <c r="AC118">
        <v>223</v>
      </c>
      <c r="AD118">
        <v>172</v>
      </c>
      <c r="AI118">
        <v>194</v>
      </c>
    </row>
    <row r="119" spans="1:35" x14ac:dyDescent="0.45">
      <c r="A119" s="290">
        <v>42519</v>
      </c>
      <c r="B119">
        <v>1018.4166666666666</v>
      </c>
      <c r="C119" t="s">
        <v>597</v>
      </c>
      <c r="D119">
        <v>227</v>
      </c>
      <c r="E119">
        <v>0</v>
      </c>
      <c r="H119" t="s">
        <v>226</v>
      </c>
      <c r="I119">
        <v>232</v>
      </c>
      <c r="J119">
        <v>1</v>
      </c>
      <c r="M119">
        <v>229.5</v>
      </c>
      <c r="N119">
        <v>1</v>
      </c>
      <c r="O119">
        <v>3.9496078431372546E-2</v>
      </c>
      <c r="P119">
        <v>25.318969369011569</v>
      </c>
      <c r="U119" s="290">
        <v>42519</v>
      </c>
      <c r="W119" t="s">
        <v>597</v>
      </c>
      <c r="X119">
        <v>227</v>
      </c>
      <c r="Y119">
        <v>13</v>
      </c>
      <c r="AB119" t="s">
        <v>226</v>
      </c>
      <c r="AC119">
        <v>232</v>
      </c>
      <c r="AD119">
        <v>135</v>
      </c>
      <c r="AI119">
        <v>148</v>
      </c>
    </row>
    <row r="120" spans="1:35" x14ac:dyDescent="0.45">
      <c r="A120" s="290">
        <v>42520</v>
      </c>
      <c r="B120">
        <v>983.66666666666663</v>
      </c>
      <c r="C120" t="s">
        <v>235</v>
      </c>
      <c r="D120">
        <v>235</v>
      </c>
      <c r="E120">
        <v>0</v>
      </c>
      <c r="H120" t="s">
        <v>207</v>
      </c>
      <c r="I120">
        <v>228</v>
      </c>
      <c r="J120">
        <v>0</v>
      </c>
      <c r="M120">
        <v>231.5</v>
      </c>
      <c r="N120">
        <v>0</v>
      </c>
      <c r="O120">
        <v>3.9470194384449243E-2</v>
      </c>
      <c r="P120">
        <v>0</v>
      </c>
      <c r="U120" s="290">
        <v>42520</v>
      </c>
      <c r="W120" t="s">
        <v>235</v>
      </c>
      <c r="X120">
        <v>235</v>
      </c>
      <c r="Y120">
        <v>3</v>
      </c>
      <c r="AB120" t="s">
        <v>207</v>
      </c>
      <c r="AC120">
        <v>228</v>
      </c>
      <c r="AD120">
        <v>14</v>
      </c>
      <c r="AI120">
        <v>17</v>
      </c>
    </row>
    <row r="121" spans="1:35" x14ac:dyDescent="0.45">
      <c r="A121" s="290">
        <v>42521</v>
      </c>
      <c r="B121">
        <v>969.29166666666663</v>
      </c>
      <c r="C121" t="s">
        <v>199</v>
      </c>
      <c r="D121" t="s">
        <v>14</v>
      </c>
      <c r="E121">
        <v>0</v>
      </c>
      <c r="H121" t="s">
        <v>598</v>
      </c>
      <c r="I121">
        <v>200</v>
      </c>
      <c r="J121">
        <v>0</v>
      </c>
      <c r="M121">
        <v>200</v>
      </c>
      <c r="N121">
        <v>0</v>
      </c>
      <c r="O121">
        <v>3.9938000000000001E-2</v>
      </c>
      <c r="P121">
        <v>0</v>
      </c>
      <c r="U121" s="290">
        <v>42521</v>
      </c>
      <c r="W121" t="s">
        <v>199</v>
      </c>
      <c r="X121" t="s">
        <v>14</v>
      </c>
      <c r="Y121">
        <v>1</v>
      </c>
      <c r="AB121" t="s">
        <v>598</v>
      </c>
      <c r="AC121">
        <v>200</v>
      </c>
      <c r="AD121">
        <v>12</v>
      </c>
      <c r="AI121">
        <v>13</v>
      </c>
    </row>
    <row r="122" spans="1:35" x14ac:dyDescent="0.45">
      <c r="A122" s="290">
        <v>42522</v>
      </c>
      <c r="B122">
        <v>1023.5625</v>
      </c>
      <c r="C122" t="s">
        <v>599</v>
      </c>
      <c r="D122" t="s">
        <v>14</v>
      </c>
      <c r="E122">
        <v>0</v>
      </c>
      <c r="H122" t="s">
        <v>600</v>
      </c>
      <c r="I122">
        <v>180</v>
      </c>
      <c r="J122">
        <v>0</v>
      </c>
      <c r="M122">
        <v>180</v>
      </c>
      <c r="N122">
        <v>0</v>
      </c>
      <c r="O122">
        <v>4.0319999999999995E-2</v>
      </c>
      <c r="P122">
        <v>0</v>
      </c>
      <c r="U122" s="290">
        <v>42522</v>
      </c>
      <c r="W122" t="s">
        <v>599</v>
      </c>
      <c r="X122" t="s">
        <v>14</v>
      </c>
      <c r="Y122">
        <v>3</v>
      </c>
      <c r="AB122" t="s">
        <v>600</v>
      </c>
      <c r="AC122">
        <v>180</v>
      </c>
      <c r="AD122">
        <v>10</v>
      </c>
      <c r="AI122">
        <v>13</v>
      </c>
    </row>
    <row r="123" spans="1:35" x14ac:dyDescent="0.45">
      <c r="A123" s="290">
        <v>42523</v>
      </c>
      <c r="B123">
        <v>1276.8333333333333</v>
      </c>
      <c r="C123" t="s">
        <v>601</v>
      </c>
      <c r="D123" t="s">
        <v>14</v>
      </c>
      <c r="E123">
        <v>1</v>
      </c>
      <c r="H123" t="s">
        <v>602</v>
      </c>
      <c r="I123">
        <v>186</v>
      </c>
      <c r="J123">
        <v>1</v>
      </c>
      <c r="M123">
        <v>186</v>
      </c>
      <c r="N123">
        <v>2</v>
      </c>
      <c r="O123">
        <v>4.0196774193548383E-2</v>
      </c>
      <c r="P123">
        <v>49.755236337372608</v>
      </c>
      <c r="U123" s="290">
        <v>42523</v>
      </c>
      <c r="W123" t="s">
        <v>601</v>
      </c>
      <c r="X123" t="s">
        <v>14</v>
      </c>
      <c r="Y123">
        <v>36</v>
      </c>
      <c r="AB123" t="s">
        <v>602</v>
      </c>
      <c r="AC123">
        <v>186</v>
      </c>
      <c r="AD123">
        <v>171</v>
      </c>
      <c r="AI123">
        <v>207</v>
      </c>
    </row>
    <row r="124" spans="1:35" x14ac:dyDescent="0.45">
      <c r="A124" s="290">
        <v>42524</v>
      </c>
      <c r="B124">
        <v>1386.4583333333333</v>
      </c>
      <c r="C124" t="s">
        <v>532</v>
      </c>
      <c r="D124">
        <v>59</v>
      </c>
      <c r="E124">
        <v>0</v>
      </c>
      <c r="H124" t="s">
        <v>188</v>
      </c>
      <c r="I124">
        <v>50</v>
      </c>
      <c r="J124">
        <v>0</v>
      </c>
      <c r="M124">
        <v>54.5</v>
      </c>
      <c r="N124">
        <v>0</v>
      </c>
      <c r="O124">
        <v>4.9116513761467889E-2</v>
      </c>
      <c r="P124">
        <v>0</v>
      </c>
      <c r="U124" s="290">
        <v>42524</v>
      </c>
      <c r="W124" t="s">
        <v>532</v>
      </c>
      <c r="X124">
        <v>59</v>
      </c>
      <c r="Y124">
        <v>37</v>
      </c>
      <c r="AB124" t="s">
        <v>188</v>
      </c>
      <c r="AC124">
        <v>50</v>
      </c>
      <c r="AD124">
        <v>94</v>
      </c>
      <c r="AI124">
        <v>131</v>
      </c>
    </row>
    <row r="125" spans="1:35" x14ac:dyDescent="0.45">
      <c r="A125" s="290">
        <v>42525</v>
      </c>
      <c r="B125">
        <v>1410.2083333333333</v>
      </c>
      <c r="C125" t="s">
        <v>532</v>
      </c>
      <c r="D125">
        <v>41</v>
      </c>
      <c r="E125">
        <v>0</v>
      </c>
      <c r="H125" t="s">
        <v>188</v>
      </c>
      <c r="I125">
        <v>26</v>
      </c>
      <c r="J125">
        <v>3</v>
      </c>
      <c r="M125">
        <v>33.5</v>
      </c>
      <c r="N125">
        <v>3</v>
      </c>
      <c r="O125">
        <v>5.7025373134328358E-2</v>
      </c>
      <c r="P125">
        <v>52.60816080822886</v>
      </c>
      <c r="U125" s="290">
        <v>42525</v>
      </c>
      <c r="W125" t="s">
        <v>532</v>
      </c>
      <c r="X125">
        <v>41</v>
      </c>
      <c r="Y125">
        <v>141</v>
      </c>
      <c r="AB125" t="s">
        <v>188</v>
      </c>
      <c r="AC125">
        <v>26</v>
      </c>
      <c r="AD125">
        <v>263</v>
      </c>
      <c r="AI125">
        <v>404</v>
      </c>
    </row>
    <row r="126" spans="1:35" x14ac:dyDescent="0.45">
      <c r="A126" s="290">
        <v>42526</v>
      </c>
      <c r="B126">
        <v>1614.4791666666667</v>
      </c>
      <c r="C126" t="s">
        <v>603</v>
      </c>
      <c r="D126">
        <v>18</v>
      </c>
      <c r="E126">
        <v>13</v>
      </c>
      <c r="H126" t="s">
        <v>590</v>
      </c>
      <c r="I126">
        <v>12</v>
      </c>
      <c r="J126">
        <v>26</v>
      </c>
      <c r="M126">
        <v>15</v>
      </c>
      <c r="N126">
        <v>39</v>
      </c>
      <c r="O126">
        <v>8.2339999999999997E-2</v>
      </c>
      <c r="P126">
        <v>473.64585863492835</v>
      </c>
      <c r="U126" s="290">
        <v>42526</v>
      </c>
      <c r="W126" t="s">
        <v>603</v>
      </c>
      <c r="X126">
        <v>18</v>
      </c>
      <c r="Y126">
        <v>670</v>
      </c>
      <c r="AB126" t="s">
        <v>590</v>
      </c>
      <c r="AC126">
        <v>12</v>
      </c>
      <c r="AD126">
        <v>5627</v>
      </c>
      <c r="AI126">
        <v>6297</v>
      </c>
    </row>
    <row r="127" spans="1:35" x14ac:dyDescent="0.45">
      <c r="A127" s="290">
        <v>42527</v>
      </c>
      <c r="B127">
        <v>1778.75</v>
      </c>
      <c r="C127" t="s">
        <v>604</v>
      </c>
      <c r="D127">
        <v>15</v>
      </c>
      <c r="E127">
        <v>8</v>
      </c>
      <c r="H127" t="s">
        <v>605</v>
      </c>
      <c r="I127">
        <v>16</v>
      </c>
      <c r="J127">
        <v>26</v>
      </c>
      <c r="M127">
        <v>15.5</v>
      </c>
      <c r="N127">
        <v>34</v>
      </c>
      <c r="O127">
        <v>8.0861290322580631E-2</v>
      </c>
      <c r="P127">
        <v>420.47313200622341</v>
      </c>
      <c r="U127" s="290">
        <v>42527</v>
      </c>
      <c r="W127" t="s">
        <v>604</v>
      </c>
      <c r="X127">
        <v>15</v>
      </c>
      <c r="Y127">
        <v>208</v>
      </c>
      <c r="AB127" t="s">
        <v>605</v>
      </c>
      <c r="AC127">
        <v>16</v>
      </c>
      <c r="AD127">
        <v>414</v>
      </c>
      <c r="AI127">
        <v>622</v>
      </c>
    </row>
    <row r="128" spans="1:35" x14ac:dyDescent="0.45">
      <c r="A128" s="290">
        <v>42528</v>
      </c>
      <c r="B128">
        <v>1703.5416666666667</v>
      </c>
      <c r="C128" t="s">
        <v>532</v>
      </c>
      <c r="D128">
        <v>21</v>
      </c>
      <c r="E128">
        <v>10</v>
      </c>
      <c r="H128" t="s">
        <v>188</v>
      </c>
      <c r="I128">
        <v>20</v>
      </c>
      <c r="J128">
        <v>4</v>
      </c>
      <c r="M128">
        <v>20.5</v>
      </c>
      <c r="N128">
        <v>14</v>
      </c>
      <c r="O128">
        <v>7.0041463414634145E-2</v>
      </c>
      <c r="P128">
        <v>199.88160323153534</v>
      </c>
      <c r="U128" s="290">
        <v>42528</v>
      </c>
      <c r="W128" t="s">
        <v>532</v>
      </c>
      <c r="X128">
        <v>21</v>
      </c>
      <c r="Y128">
        <v>103</v>
      </c>
      <c r="AB128" t="s">
        <v>188</v>
      </c>
      <c r="AC128">
        <v>20</v>
      </c>
      <c r="AD128">
        <v>159</v>
      </c>
      <c r="AI128">
        <v>262</v>
      </c>
    </row>
    <row r="129" spans="1:35" x14ac:dyDescent="0.45">
      <c r="A129" s="290">
        <v>42529</v>
      </c>
      <c r="B129">
        <v>1480</v>
      </c>
      <c r="C129" t="s">
        <v>532</v>
      </c>
      <c r="D129">
        <v>24</v>
      </c>
      <c r="E129">
        <v>2</v>
      </c>
      <c r="H129" t="s">
        <v>606</v>
      </c>
      <c r="I129">
        <v>15</v>
      </c>
      <c r="J129">
        <v>5</v>
      </c>
      <c r="M129">
        <v>19.5</v>
      </c>
      <c r="N129">
        <v>7</v>
      </c>
      <c r="O129">
        <v>7.176153846153846E-2</v>
      </c>
      <c r="P129">
        <v>97.545288884124773</v>
      </c>
      <c r="U129" s="290">
        <v>42529</v>
      </c>
      <c r="W129" t="s">
        <v>532</v>
      </c>
      <c r="X129">
        <v>24</v>
      </c>
      <c r="Y129">
        <v>126</v>
      </c>
      <c r="AB129" t="s">
        <v>606</v>
      </c>
      <c r="AC129">
        <v>15</v>
      </c>
      <c r="AD129">
        <v>37</v>
      </c>
      <c r="AI129">
        <v>163</v>
      </c>
    </row>
    <row r="130" spans="1:35" x14ac:dyDescent="0.45">
      <c r="A130" s="290">
        <v>42530</v>
      </c>
      <c r="B130">
        <v>1295.4166666666667</v>
      </c>
      <c r="C130" t="s">
        <v>540</v>
      </c>
      <c r="D130">
        <v>22</v>
      </c>
      <c r="E130">
        <v>1</v>
      </c>
      <c r="H130" t="s">
        <v>218</v>
      </c>
      <c r="I130">
        <v>41</v>
      </c>
      <c r="J130">
        <v>2</v>
      </c>
      <c r="M130">
        <v>31.5</v>
      </c>
      <c r="N130">
        <v>3</v>
      </c>
      <c r="O130">
        <v>5.8328571428571424E-2</v>
      </c>
      <c r="P130">
        <v>51.432770022042618</v>
      </c>
      <c r="U130" s="290">
        <v>42530</v>
      </c>
      <c r="W130" t="s">
        <v>540</v>
      </c>
      <c r="X130">
        <v>22</v>
      </c>
      <c r="Y130">
        <v>23</v>
      </c>
      <c r="AB130" t="s">
        <v>218</v>
      </c>
      <c r="AC130">
        <v>41</v>
      </c>
      <c r="AD130">
        <v>19</v>
      </c>
      <c r="AI130">
        <v>42</v>
      </c>
    </row>
    <row r="131" spans="1:35" x14ac:dyDescent="0.45">
      <c r="A131" s="290">
        <v>42531</v>
      </c>
      <c r="B131">
        <v>1206.3541666666667</v>
      </c>
      <c r="C131" t="s">
        <v>221</v>
      </c>
      <c r="D131">
        <v>42</v>
      </c>
      <c r="E131">
        <v>1</v>
      </c>
      <c r="H131" t="s">
        <v>607</v>
      </c>
      <c r="I131">
        <v>35</v>
      </c>
      <c r="J131">
        <v>0</v>
      </c>
      <c r="M131">
        <v>38.5</v>
      </c>
      <c r="N131">
        <v>1</v>
      </c>
      <c r="O131">
        <v>5.4359740259740261E-2</v>
      </c>
      <c r="P131">
        <v>18.395967221731134</v>
      </c>
      <c r="U131" s="290">
        <v>42531</v>
      </c>
      <c r="W131" t="s">
        <v>221</v>
      </c>
      <c r="X131">
        <v>42</v>
      </c>
      <c r="Y131">
        <v>6</v>
      </c>
      <c r="AB131" t="s">
        <v>607</v>
      </c>
      <c r="AC131">
        <v>35</v>
      </c>
      <c r="AD131">
        <v>4</v>
      </c>
      <c r="AI131">
        <v>10</v>
      </c>
    </row>
    <row r="132" spans="1:35" x14ac:dyDescent="0.45">
      <c r="A132" s="290">
        <v>42532</v>
      </c>
      <c r="B132">
        <v>1179.5833333333333</v>
      </c>
      <c r="C132" t="s">
        <v>608</v>
      </c>
      <c r="D132">
        <v>45</v>
      </c>
      <c r="E132">
        <v>0</v>
      </c>
      <c r="H132" t="s">
        <v>14</v>
      </c>
      <c r="I132" t="s">
        <v>14</v>
      </c>
      <c r="J132" t="s">
        <v>14</v>
      </c>
      <c r="M132">
        <v>45</v>
      </c>
      <c r="N132">
        <v>0</v>
      </c>
      <c r="O132">
        <v>5.178E-2</v>
      </c>
      <c r="P132">
        <v>0</v>
      </c>
      <c r="U132" s="290">
        <v>42532</v>
      </c>
      <c r="W132" t="s">
        <v>608</v>
      </c>
      <c r="X132">
        <v>45</v>
      </c>
      <c r="Y132">
        <v>4</v>
      </c>
      <c r="AB132" t="s">
        <v>14</v>
      </c>
      <c r="AC132" t="s">
        <v>14</v>
      </c>
      <c r="AD132">
        <v>2</v>
      </c>
      <c r="AI132">
        <v>6</v>
      </c>
    </row>
    <row r="133" spans="1:35" x14ac:dyDescent="0.45">
      <c r="A133" s="290">
        <v>42533</v>
      </c>
      <c r="B133">
        <v>1021.7291666666666</v>
      </c>
      <c r="C133" t="s">
        <v>609</v>
      </c>
      <c r="D133" t="s">
        <v>14</v>
      </c>
      <c r="E133">
        <v>0</v>
      </c>
      <c r="H133" t="s">
        <v>610</v>
      </c>
      <c r="I133">
        <v>64</v>
      </c>
      <c r="J133">
        <v>2</v>
      </c>
      <c r="M133">
        <v>64</v>
      </c>
      <c r="N133">
        <v>2</v>
      </c>
      <c r="O133">
        <v>4.7243750000000001E-2</v>
      </c>
      <c r="P133">
        <v>42.333642016139699</v>
      </c>
      <c r="U133" s="290">
        <v>42533</v>
      </c>
      <c r="W133" t="s">
        <v>609</v>
      </c>
      <c r="X133" t="s">
        <v>14</v>
      </c>
      <c r="Y133">
        <v>3</v>
      </c>
      <c r="AB133" t="s">
        <v>610</v>
      </c>
      <c r="AC133">
        <v>64</v>
      </c>
      <c r="AD133">
        <v>0</v>
      </c>
      <c r="AI133">
        <v>3</v>
      </c>
    </row>
    <row r="134" spans="1:35" x14ac:dyDescent="0.45">
      <c r="A134" s="290">
        <v>42534</v>
      </c>
      <c r="B134">
        <v>899.44791666666663</v>
      </c>
      <c r="C134" t="s">
        <v>593</v>
      </c>
      <c r="D134">
        <v>79</v>
      </c>
      <c r="E134">
        <v>0</v>
      </c>
      <c r="H134" t="s">
        <v>321</v>
      </c>
      <c r="I134">
        <v>75</v>
      </c>
      <c r="J134">
        <v>0</v>
      </c>
      <c r="M134">
        <v>77</v>
      </c>
      <c r="N134">
        <v>0</v>
      </c>
      <c r="O134">
        <v>4.5429870129870126E-2</v>
      </c>
      <c r="P134">
        <v>0</v>
      </c>
      <c r="U134" s="290">
        <v>42534</v>
      </c>
      <c r="W134" t="s">
        <v>593</v>
      </c>
      <c r="X134">
        <v>79</v>
      </c>
      <c r="Y134">
        <v>0</v>
      </c>
      <c r="AB134" t="s">
        <v>321</v>
      </c>
      <c r="AC134">
        <v>75</v>
      </c>
      <c r="AD134">
        <v>4</v>
      </c>
      <c r="AI134">
        <v>4</v>
      </c>
    </row>
    <row r="135" spans="1:35" x14ac:dyDescent="0.45">
      <c r="A135" s="290">
        <v>42535</v>
      </c>
      <c r="B135">
        <v>1199.6666666666667</v>
      </c>
      <c r="C135" t="s">
        <v>611</v>
      </c>
      <c r="D135">
        <v>72</v>
      </c>
      <c r="E135">
        <v>0</v>
      </c>
      <c r="H135" t="s">
        <v>453</v>
      </c>
      <c r="I135">
        <v>97</v>
      </c>
      <c r="J135">
        <v>0</v>
      </c>
      <c r="M135">
        <v>84.5</v>
      </c>
      <c r="N135">
        <v>0</v>
      </c>
      <c r="O135">
        <v>4.4637278106508874E-2</v>
      </c>
      <c r="P135">
        <v>0</v>
      </c>
      <c r="U135" s="290">
        <v>42535</v>
      </c>
      <c r="W135" t="s">
        <v>611</v>
      </c>
      <c r="X135">
        <v>72</v>
      </c>
      <c r="Y135">
        <v>2</v>
      </c>
      <c r="AB135" t="s">
        <v>453</v>
      </c>
      <c r="AC135">
        <v>97</v>
      </c>
      <c r="AD135">
        <v>5</v>
      </c>
      <c r="AI135">
        <v>7</v>
      </c>
    </row>
    <row r="136" spans="1:35" x14ac:dyDescent="0.45">
      <c r="A136" s="290">
        <v>42536</v>
      </c>
      <c r="B136">
        <v>1220</v>
      </c>
      <c r="C136" t="s">
        <v>538</v>
      </c>
      <c r="D136">
        <v>100</v>
      </c>
      <c r="E136">
        <v>0</v>
      </c>
      <c r="H136" t="s">
        <v>612</v>
      </c>
      <c r="I136">
        <v>120</v>
      </c>
      <c r="J136">
        <v>0</v>
      </c>
      <c r="M136">
        <v>110</v>
      </c>
      <c r="N136">
        <v>0</v>
      </c>
      <c r="O136">
        <v>4.2750909090909089E-2</v>
      </c>
      <c r="P136">
        <v>0</v>
      </c>
      <c r="U136" s="290">
        <v>42536</v>
      </c>
      <c r="W136" t="s">
        <v>538</v>
      </c>
      <c r="X136">
        <v>100</v>
      </c>
      <c r="Y136">
        <v>3</v>
      </c>
      <c r="AB136" t="s">
        <v>612</v>
      </c>
      <c r="AC136">
        <v>120</v>
      </c>
      <c r="AD136">
        <v>5</v>
      </c>
      <c r="AI136">
        <v>8</v>
      </c>
    </row>
    <row r="137" spans="1:35" x14ac:dyDescent="0.45">
      <c r="A137" s="290">
        <v>42537</v>
      </c>
      <c r="B137">
        <v>1108.125</v>
      </c>
      <c r="C137" t="s">
        <v>613</v>
      </c>
      <c r="D137">
        <v>126</v>
      </c>
      <c r="E137">
        <v>0</v>
      </c>
      <c r="H137" t="s">
        <v>614</v>
      </c>
      <c r="I137">
        <v>124</v>
      </c>
      <c r="J137">
        <v>1</v>
      </c>
      <c r="M137">
        <v>125</v>
      </c>
      <c r="N137">
        <v>1</v>
      </c>
      <c r="O137">
        <v>4.2000799999999998E-2</v>
      </c>
      <c r="P137">
        <v>23.809070303422793</v>
      </c>
      <c r="U137" s="290">
        <v>42537</v>
      </c>
      <c r="W137" t="s">
        <v>613</v>
      </c>
      <c r="X137">
        <v>126</v>
      </c>
      <c r="Y137">
        <v>0</v>
      </c>
      <c r="AB137" t="s">
        <v>614</v>
      </c>
      <c r="AC137">
        <v>124</v>
      </c>
      <c r="AD137">
        <v>0</v>
      </c>
      <c r="AI137">
        <v>0</v>
      </c>
    </row>
    <row r="138" spans="1:35" x14ac:dyDescent="0.45">
      <c r="A138" s="290">
        <v>42538</v>
      </c>
      <c r="B138">
        <v>1020.2708333333334</v>
      </c>
      <c r="C138" t="s">
        <v>615</v>
      </c>
      <c r="D138">
        <v>157</v>
      </c>
      <c r="E138">
        <v>0</v>
      </c>
      <c r="H138" t="s">
        <v>442</v>
      </c>
      <c r="I138">
        <v>130</v>
      </c>
      <c r="J138">
        <v>0</v>
      </c>
      <c r="M138">
        <v>143.5</v>
      </c>
      <c r="N138">
        <v>0</v>
      </c>
      <c r="O138">
        <v>4.1291637630662015E-2</v>
      </c>
      <c r="P138">
        <v>0</v>
      </c>
      <c r="U138" s="290">
        <v>42538</v>
      </c>
      <c r="W138" t="s">
        <v>615</v>
      </c>
      <c r="X138">
        <v>157</v>
      </c>
      <c r="Y138">
        <v>1</v>
      </c>
      <c r="AB138" t="s">
        <v>442</v>
      </c>
      <c r="AC138">
        <v>130</v>
      </c>
      <c r="AD138">
        <v>1</v>
      </c>
      <c r="AI138">
        <v>2</v>
      </c>
    </row>
    <row r="139" spans="1:35" x14ac:dyDescent="0.45">
      <c r="A139" s="290">
        <v>42539</v>
      </c>
      <c r="B139">
        <v>1150.6666666666667</v>
      </c>
      <c r="C139" t="s">
        <v>146</v>
      </c>
      <c r="D139" t="s">
        <v>14</v>
      </c>
      <c r="E139">
        <v>0</v>
      </c>
      <c r="H139" t="s">
        <v>198</v>
      </c>
      <c r="I139">
        <v>63</v>
      </c>
      <c r="J139">
        <v>0</v>
      </c>
      <c r="M139">
        <v>63</v>
      </c>
      <c r="N139">
        <v>0</v>
      </c>
      <c r="O139">
        <v>4.7414285714285714E-2</v>
      </c>
      <c r="P139">
        <v>0</v>
      </c>
      <c r="U139" s="290">
        <v>42539</v>
      </c>
      <c r="W139" t="s">
        <v>146</v>
      </c>
      <c r="X139" t="s">
        <v>14</v>
      </c>
      <c r="Y139">
        <v>1</v>
      </c>
      <c r="AB139" t="s">
        <v>198</v>
      </c>
      <c r="AC139">
        <v>63</v>
      </c>
      <c r="AD139">
        <v>9</v>
      </c>
      <c r="AI139">
        <v>10</v>
      </c>
    </row>
    <row r="140" spans="1:35" x14ac:dyDescent="0.45">
      <c r="A140" s="290">
        <v>42540</v>
      </c>
      <c r="B140">
        <v>1542.0833333333333</v>
      </c>
      <c r="C140" t="s">
        <v>244</v>
      </c>
      <c r="D140">
        <v>110</v>
      </c>
      <c r="E140">
        <v>2</v>
      </c>
      <c r="H140" t="s">
        <v>197</v>
      </c>
      <c r="I140">
        <v>148</v>
      </c>
      <c r="J140">
        <v>0</v>
      </c>
      <c r="M140">
        <v>129</v>
      </c>
      <c r="N140">
        <v>2</v>
      </c>
      <c r="O140">
        <v>4.183023255813953E-2</v>
      </c>
      <c r="P140">
        <v>47.812308889753716</v>
      </c>
      <c r="U140" s="290">
        <v>42540</v>
      </c>
      <c r="W140" t="s">
        <v>244</v>
      </c>
      <c r="X140">
        <v>110</v>
      </c>
      <c r="Y140">
        <v>15</v>
      </c>
      <c r="AB140" t="s">
        <v>197</v>
      </c>
      <c r="AC140">
        <v>148</v>
      </c>
      <c r="AD140">
        <v>1</v>
      </c>
      <c r="AI140">
        <v>16</v>
      </c>
    </row>
    <row r="141" spans="1:35" x14ac:dyDescent="0.45">
      <c r="A141" s="290">
        <v>42541</v>
      </c>
      <c r="B141">
        <v>1291.875</v>
      </c>
      <c r="C141" t="s">
        <v>210</v>
      </c>
      <c r="D141">
        <v>151</v>
      </c>
      <c r="E141">
        <v>0</v>
      </c>
      <c r="H141" t="s">
        <v>415</v>
      </c>
      <c r="I141">
        <v>142</v>
      </c>
      <c r="J141">
        <v>0</v>
      </c>
      <c r="M141">
        <v>146.5</v>
      </c>
      <c r="N141">
        <v>0</v>
      </c>
      <c r="O141">
        <v>4.1193515358361771E-2</v>
      </c>
      <c r="P141">
        <v>0</v>
      </c>
      <c r="U141" s="290">
        <v>42541</v>
      </c>
      <c r="W141" t="s">
        <v>210</v>
      </c>
      <c r="X141">
        <v>151</v>
      </c>
      <c r="Y141">
        <v>0</v>
      </c>
      <c r="AB141" t="s">
        <v>415</v>
      </c>
      <c r="AC141">
        <v>142</v>
      </c>
      <c r="AD141">
        <v>4</v>
      </c>
      <c r="AI141">
        <v>4</v>
      </c>
    </row>
    <row r="142" spans="1:35" x14ac:dyDescent="0.45">
      <c r="A142" s="290">
        <v>42542</v>
      </c>
      <c r="B142">
        <v>1280.3125</v>
      </c>
      <c r="C142" t="s">
        <v>221</v>
      </c>
      <c r="D142">
        <v>77</v>
      </c>
      <c r="E142">
        <v>0</v>
      </c>
      <c r="H142" t="s">
        <v>321</v>
      </c>
      <c r="I142">
        <v>109</v>
      </c>
      <c r="J142">
        <v>0</v>
      </c>
      <c r="M142">
        <v>93</v>
      </c>
      <c r="N142">
        <v>0</v>
      </c>
      <c r="O142">
        <v>4.3893548387096776E-2</v>
      </c>
      <c r="P142">
        <v>0</v>
      </c>
      <c r="U142" s="290">
        <v>42542</v>
      </c>
      <c r="W142" t="s">
        <v>221</v>
      </c>
      <c r="X142">
        <v>77</v>
      </c>
      <c r="Y142">
        <v>1</v>
      </c>
      <c r="AB142" t="s">
        <v>321</v>
      </c>
      <c r="AC142">
        <v>109</v>
      </c>
      <c r="AD142">
        <v>0</v>
      </c>
      <c r="AI142">
        <v>1</v>
      </c>
    </row>
    <row r="143" spans="1:35" x14ac:dyDescent="0.45">
      <c r="A143" s="290">
        <v>42543</v>
      </c>
      <c r="B143">
        <v>1205.7142857142858</v>
      </c>
      <c r="C143" t="s">
        <v>616</v>
      </c>
      <c r="D143">
        <v>121</v>
      </c>
      <c r="E143">
        <v>0</v>
      </c>
      <c r="H143" t="s">
        <v>612</v>
      </c>
      <c r="I143">
        <v>216</v>
      </c>
      <c r="J143">
        <v>0</v>
      </c>
      <c r="M143">
        <v>168.5</v>
      </c>
      <c r="N143">
        <v>0</v>
      </c>
      <c r="O143">
        <v>4.0580712166172102E-2</v>
      </c>
      <c r="P143">
        <v>0</v>
      </c>
      <c r="U143" s="290">
        <v>42543</v>
      </c>
      <c r="W143" t="s">
        <v>616</v>
      </c>
      <c r="X143">
        <v>121</v>
      </c>
      <c r="Y143">
        <v>0</v>
      </c>
      <c r="AB143" t="s">
        <v>612</v>
      </c>
      <c r="AC143">
        <v>216</v>
      </c>
      <c r="AD143">
        <v>1</v>
      </c>
      <c r="AI143">
        <v>1</v>
      </c>
    </row>
    <row r="144" spans="1:35" x14ac:dyDescent="0.45">
      <c r="A144" s="290">
        <v>42544</v>
      </c>
      <c r="B144">
        <v>1188.8135593220338</v>
      </c>
      <c r="C144" t="s">
        <v>613</v>
      </c>
      <c r="D144">
        <v>194</v>
      </c>
      <c r="E144">
        <v>0</v>
      </c>
      <c r="H144" t="s">
        <v>617</v>
      </c>
      <c r="I144">
        <v>36</v>
      </c>
      <c r="J144">
        <v>0</v>
      </c>
      <c r="M144">
        <v>115</v>
      </c>
      <c r="N144">
        <v>0</v>
      </c>
      <c r="O144">
        <v>4.2479130434782603E-2</v>
      </c>
      <c r="P144">
        <v>0</v>
      </c>
      <c r="U144" s="290">
        <v>42544</v>
      </c>
      <c r="W144" t="s">
        <v>613</v>
      </c>
      <c r="X144">
        <v>194</v>
      </c>
      <c r="Y144">
        <v>0</v>
      </c>
      <c r="AB144" t="s">
        <v>617</v>
      </c>
      <c r="AC144">
        <v>36</v>
      </c>
      <c r="AD144">
        <v>24</v>
      </c>
      <c r="AI144">
        <v>24</v>
      </c>
    </row>
    <row r="145" spans="1:35" x14ac:dyDescent="0.45">
      <c r="A145" s="290">
        <v>42545</v>
      </c>
      <c r="B145">
        <v>2057.3958333333335</v>
      </c>
      <c r="C145" t="s">
        <v>618</v>
      </c>
      <c r="D145">
        <v>30</v>
      </c>
      <c r="E145">
        <v>0</v>
      </c>
      <c r="H145" t="s">
        <v>607</v>
      </c>
      <c r="I145">
        <v>30</v>
      </c>
      <c r="J145">
        <v>3</v>
      </c>
      <c r="M145">
        <v>30</v>
      </c>
      <c r="N145">
        <v>3</v>
      </c>
      <c r="O145">
        <v>5.9420000000000001E-2</v>
      </c>
      <c r="P145">
        <v>50.488051161225179</v>
      </c>
      <c r="U145" s="290">
        <v>42545</v>
      </c>
      <c r="W145" t="s">
        <v>618</v>
      </c>
      <c r="X145">
        <v>30</v>
      </c>
      <c r="Y145">
        <v>65</v>
      </c>
      <c r="AB145" t="s">
        <v>607</v>
      </c>
      <c r="AC145">
        <v>30</v>
      </c>
      <c r="AD145">
        <v>96</v>
      </c>
      <c r="AI145">
        <v>161</v>
      </c>
    </row>
    <row r="146" spans="1:35" x14ac:dyDescent="0.45">
      <c r="A146" s="290">
        <v>42546</v>
      </c>
      <c r="B146">
        <v>2085.7291666666665</v>
      </c>
      <c r="C146" t="s">
        <v>619</v>
      </c>
      <c r="D146">
        <v>50</v>
      </c>
      <c r="E146">
        <v>0</v>
      </c>
      <c r="H146" t="s">
        <v>177</v>
      </c>
      <c r="I146">
        <v>65</v>
      </c>
      <c r="J146">
        <v>1</v>
      </c>
      <c r="M146">
        <v>57.5</v>
      </c>
      <c r="N146">
        <v>1</v>
      </c>
      <c r="O146">
        <v>4.8458260869565215E-2</v>
      </c>
      <c r="P146">
        <v>20.636316327812374</v>
      </c>
      <c r="U146" s="290">
        <v>42546</v>
      </c>
      <c r="W146" t="s">
        <v>619</v>
      </c>
      <c r="X146">
        <v>50</v>
      </c>
      <c r="Y146">
        <v>14</v>
      </c>
      <c r="AB146" t="s">
        <v>177</v>
      </c>
      <c r="AC146">
        <v>65</v>
      </c>
      <c r="AD146">
        <v>10</v>
      </c>
      <c r="AI146">
        <v>24</v>
      </c>
    </row>
    <row r="147" spans="1:35" x14ac:dyDescent="0.45">
      <c r="A147" s="290">
        <v>42547</v>
      </c>
      <c r="B147">
        <v>1675.1041666666667</v>
      </c>
      <c r="C147" t="s">
        <v>437</v>
      </c>
      <c r="D147">
        <v>55</v>
      </c>
      <c r="E147">
        <v>0</v>
      </c>
      <c r="H147" t="s">
        <v>620</v>
      </c>
      <c r="I147">
        <v>71</v>
      </c>
      <c r="J147">
        <v>1</v>
      </c>
      <c r="M147">
        <v>63</v>
      </c>
      <c r="N147">
        <v>1</v>
      </c>
      <c r="O147">
        <v>4.7414285714285714E-2</v>
      </c>
      <c r="P147">
        <v>21.090689966857486</v>
      </c>
      <c r="U147" s="290">
        <v>42547</v>
      </c>
      <c r="W147" t="s">
        <v>437</v>
      </c>
      <c r="X147">
        <v>55</v>
      </c>
      <c r="Y147">
        <v>2</v>
      </c>
      <c r="AB147" t="s">
        <v>620</v>
      </c>
      <c r="AC147">
        <v>71</v>
      </c>
      <c r="AD147">
        <v>12</v>
      </c>
      <c r="AI147">
        <v>14</v>
      </c>
    </row>
    <row r="148" spans="1:35" x14ac:dyDescent="0.45">
      <c r="A148" s="290">
        <v>42548</v>
      </c>
      <c r="B148">
        <v>1491.25</v>
      </c>
      <c r="C148" t="s">
        <v>596</v>
      </c>
      <c r="D148">
        <v>65</v>
      </c>
      <c r="E148">
        <v>0</v>
      </c>
      <c r="H148" t="s">
        <v>621</v>
      </c>
      <c r="I148">
        <v>60</v>
      </c>
      <c r="J148">
        <v>0</v>
      </c>
      <c r="M148">
        <v>62.5</v>
      </c>
      <c r="N148">
        <v>0</v>
      </c>
      <c r="O148">
        <v>4.7501599999999998E-2</v>
      </c>
      <c r="P148">
        <v>0</v>
      </c>
      <c r="U148" s="290">
        <v>42548</v>
      </c>
      <c r="W148" t="s">
        <v>596</v>
      </c>
      <c r="X148">
        <v>65</v>
      </c>
      <c r="Y148">
        <v>0</v>
      </c>
      <c r="AB148" t="s">
        <v>621</v>
      </c>
      <c r="AC148">
        <v>60</v>
      </c>
      <c r="AD148">
        <v>5</v>
      </c>
      <c r="AI148">
        <v>5</v>
      </c>
    </row>
    <row r="149" spans="1:35" x14ac:dyDescent="0.45">
      <c r="A149" s="290">
        <v>42549</v>
      </c>
      <c r="B149">
        <v>1459.0625</v>
      </c>
      <c r="C149" t="s">
        <v>613</v>
      </c>
      <c r="D149">
        <v>40</v>
      </c>
      <c r="E149">
        <v>0</v>
      </c>
      <c r="H149" t="s">
        <v>622</v>
      </c>
      <c r="I149">
        <v>48</v>
      </c>
      <c r="J149">
        <v>0</v>
      </c>
      <c r="M149">
        <v>44</v>
      </c>
      <c r="N149">
        <v>0</v>
      </c>
      <c r="O149">
        <v>5.2127272727272723E-2</v>
      </c>
      <c r="P149">
        <v>0</v>
      </c>
      <c r="U149" s="290">
        <v>42549</v>
      </c>
      <c r="W149" t="s">
        <v>613</v>
      </c>
      <c r="X149">
        <v>40</v>
      </c>
      <c r="Y149">
        <v>5</v>
      </c>
      <c r="AB149" t="s">
        <v>622</v>
      </c>
      <c r="AC149">
        <v>48</v>
      </c>
      <c r="AD149">
        <v>22</v>
      </c>
      <c r="AI149">
        <v>27</v>
      </c>
    </row>
    <row r="150" spans="1:35" x14ac:dyDescent="0.45">
      <c r="A150" s="290">
        <v>42550</v>
      </c>
      <c r="B150">
        <v>1440.5208333333333</v>
      </c>
      <c r="C150" t="s">
        <v>616</v>
      </c>
      <c r="D150">
        <v>31</v>
      </c>
      <c r="E150">
        <v>0</v>
      </c>
      <c r="H150" t="s">
        <v>165</v>
      </c>
      <c r="I150">
        <v>31</v>
      </c>
      <c r="J150">
        <v>0</v>
      </c>
      <c r="M150">
        <v>31</v>
      </c>
      <c r="N150">
        <v>0</v>
      </c>
      <c r="O150">
        <v>5.8680645161290318E-2</v>
      </c>
      <c r="P150">
        <v>0</v>
      </c>
      <c r="U150" s="290">
        <v>42550</v>
      </c>
      <c r="W150" t="s">
        <v>616</v>
      </c>
      <c r="X150">
        <v>31</v>
      </c>
      <c r="Y150">
        <v>14</v>
      </c>
      <c r="AB150" t="s">
        <v>165</v>
      </c>
      <c r="AC150">
        <v>31</v>
      </c>
      <c r="AD150">
        <v>39</v>
      </c>
      <c r="AI150">
        <v>53</v>
      </c>
    </row>
    <row r="151" spans="1:35" x14ac:dyDescent="0.45">
      <c r="A151" s="290">
        <v>42551</v>
      </c>
      <c r="B151">
        <v>1388.695652173913</v>
      </c>
      <c r="C151" t="s">
        <v>611</v>
      </c>
      <c r="D151">
        <v>34</v>
      </c>
      <c r="E151">
        <v>0</v>
      </c>
      <c r="H151" t="s">
        <v>595</v>
      </c>
      <c r="I151">
        <v>42</v>
      </c>
      <c r="J151">
        <v>1</v>
      </c>
      <c r="M151">
        <v>38</v>
      </c>
      <c r="N151">
        <v>1</v>
      </c>
      <c r="O151">
        <v>5.4594736842105258E-2</v>
      </c>
      <c r="P151">
        <v>18.316783958353419</v>
      </c>
      <c r="U151" s="290">
        <v>42551</v>
      </c>
      <c r="W151" t="s">
        <v>611</v>
      </c>
      <c r="X151">
        <v>34</v>
      </c>
      <c r="Y151">
        <v>16</v>
      </c>
      <c r="AB151" t="s">
        <v>595</v>
      </c>
      <c r="AC151">
        <v>42</v>
      </c>
      <c r="AD151">
        <v>9</v>
      </c>
      <c r="AI151">
        <v>25</v>
      </c>
    </row>
    <row r="152" spans="1:35" x14ac:dyDescent="0.45">
      <c r="A152" s="290">
        <v>42552</v>
      </c>
      <c r="B152">
        <v>1283.5416666666667</v>
      </c>
      <c r="C152" t="s">
        <v>581</v>
      </c>
      <c r="D152">
        <v>35</v>
      </c>
      <c r="E152">
        <v>0</v>
      </c>
      <c r="H152" t="s">
        <v>326</v>
      </c>
      <c r="I152">
        <v>39</v>
      </c>
      <c r="J152">
        <v>0</v>
      </c>
      <c r="M152">
        <v>37</v>
      </c>
      <c r="N152">
        <v>0</v>
      </c>
      <c r="O152">
        <v>5.5083783783783785E-2</v>
      </c>
      <c r="P152">
        <v>0</v>
      </c>
      <c r="U152" s="290">
        <v>42552</v>
      </c>
      <c r="W152" t="s">
        <v>581</v>
      </c>
      <c r="X152">
        <v>35</v>
      </c>
      <c r="Y152">
        <v>7</v>
      </c>
      <c r="AB152" t="s">
        <v>326</v>
      </c>
      <c r="AC152">
        <v>39</v>
      </c>
      <c r="AD152">
        <v>8</v>
      </c>
      <c r="AI152">
        <v>15</v>
      </c>
    </row>
    <row r="153" spans="1:35" x14ac:dyDescent="0.45">
      <c r="A153" s="290">
        <v>42553</v>
      </c>
      <c r="B153">
        <v>1251.7708333333333</v>
      </c>
      <c r="C153" t="s">
        <v>434</v>
      </c>
      <c r="D153">
        <v>17</v>
      </c>
      <c r="E153">
        <v>0</v>
      </c>
      <c r="H153" t="s">
        <v>248</v>
      </c>
      <c r="I153">
        <v>27</v>
      </c>
      <c r="J153">
        <v>0</v>
      </c>
      <c r="M153">
        <v>22</v>
      </c>
      <c r="N153">
        <v>0</v>
      </c>
      <c r="O153">
        <v>6.7754545454545456E-2</v>
      </c>
      <c r="P153">
        <v>0</v>
      </c>
      <c r="U153" s="290">
        <v>42553</v>
      </c>
      <c r="W153" t="s">
        <v>434</v>
      </c>
      <c r="X153">
        <v>17</v>
      </c>
      <c r="Y153">
        <v>27</v>
      </c>
      <c r="AB153" t="s">
        <v>248</v>
      </c>
      <c r="AC153">
        <v>27</v>
      </c>
      <c r="AD153">
        <v>34</v>
      </c>
      <c r="AI153">
        <v>61</v>
      </c>
    </row>
    <row r="154" spans="1:35" x14ac:dyDescent="0.45">
      <c r="A154" s="290">
        <v>42554</v>
      </c>
      <c r="B154">
        <v>1268.2291666666667</v>
      </c>
      <c r="C154" t="s">
        <v>196</v>
      </c>
      <c r="D154">
        <v>26</v>
      </c>
      <c r="E154">
        <v>1</v>
      </c>
      <c r="H154" t="s">
        <v>226</v>
      </c>
      <c r="I154">
        <v>19</v>
      </c>
      <c r="J154">
        <v>1</v>
      </c>
      <c r="M154">
        <v>22.5</v>
      </c>
      <c r="N154">
        <v>2</v>
      </c>
      <c r="O154">
        <v>6.7059999999999995E-2</v>
      </c>
      <c r="P154">
        <v>29.824038174768866</v>
      </c>
      <c r="U154" s="290">
        <v>42554</v>
      </c>
      <c r="W154" t="s">
        <v>196</v>
      </c>
      <c r="X154">
        <v>26</v>
      </c>
      <c r="Y154">
        <v>44</v>
      </c>
      <c r="AB154" t="s">
        <v>226</v>
      </c>
      <c r="AC154">
        <v>19</v>
      </c>
      <c r="AD154">
        <v>116</v>
      </c>
      <c r="AI154">
        <v>160</v>
      </c>
    </row>
    <row r="155" spans="1:35" x14ac:dyDescent="0.45">
      <c r="A155" s="290">
        <v>42555</v>
      </c>
      <c r="B155">
        <v>1228.3333333333333</v>
      </c>
      <c r="C155" t="s">
        <v>14</v>
      </c>
      <c r="D155" t="s">
        <v>14</v>
      </c>
      <c r="E155" t="s">
        <v>14</v>
      </c>
      <c r="H155" t="s">
        <v>623</v>
      </c>
      <c r="I155">
        <v>20</v>
      </c>
      <c r="J155">
        <v>0</v>
      </c>
      <c r="M155">
        <v>20</v>
      </c>
      <c r="N155">
        <v>0</v>
      </c>
      <c r="O155">
        <v>7.0879999999999999E-2</v>
      </c>
      <c r="P155">
        <v>0</v>
      </c>
      <c r="U155" s="290">
        <v>42555</v>
      </c>
      <c r="W155" t="s">
        <v>14</v>
      </c>
      <c r="X155" t="s">
        <v>14</v>
      </c>
      <c r="Y155" t="s">
        <v>14</v>
      </c>
      <c r="AB155" t="s">
        <v>623</v>
      </c>
      <c r="AC155">
        <v>20</v>
      </c>
      <c r="AD155">
        <v>92</v>
      </c>
      <c r="AI155">
        <v>92</v>
      </c>
    </row>
    <row r="156" spans="1:35" x14ac:dyDescent="0.45">
      <c r="A156" s="290">
        <v>42556</v>
      </c>
      <c r="B156">
        <v>1114.8125</v>
      </c>
      <c r="C156" t="s">
        <v>196</v>
      </c>
      <c r="D156">
        <v>17</v>
      </c>
      <c r="E156">
        <v>0</v>
      </c>
      <c r="H156" t="s">
        <v>192</v>
      </c>
      <c r="I156">
        <v>23</v>
      </c>
      <c r="J156">
        <v>0</v>
      </c>
      <c r="M156">
        <v>20</v>
      </c>
      <c r="N156">
        <v>0</v>
      </c>
      <c r="O156">
        <v>7.0879999999999999E-2</v>
      </c>
      <c r="P156">
        <v>0</v>
      </c>
      <c r="U156" s="290">
        <v>42556</v>
      </c>
      <c r="W156" t="s">
        <v>196</v>
      </c>
      <c r="X156">
        <v>17</v>
      </c>
      <c r="Y156">
        <v>23</v>
      </c>
      <c r="AB156" t="s">
        <v>192</v>
      </c>
      <c r="AC156">
        <v>23</v>
      </c>
      <c r="AD156">
        <v>6</v>
      </c>
      <c r="AI156">
        <v>29</v>
      </c>
    </row>
    <row r="157" spans="1:35" x14ac:dyDescent="0.45">
      <c r="A157" s="290">
        <v>42557</v>
      </c>
      <c r="B157">
        <v>982.08333333333337</v>
      </c>
      <c r="C157" t="s">
        <v>167</v>
      </c>
      <c r="D157">
        <v>33</v>
      </c>
      <c r="E157">
        <v>0</v>
      </c>
      <c r="H157" t="s">
        <v>168</v>
      </c>
      <c r="I157">
        <v>31</v>
      </c>
      <c r="J157">
        <v>0</v>
      </c>
      <c r="M157">
        <v>32</v>
      </c>
      <c r="N157">
        <v>0</v>
      </c>
      <c r="O157">
        <v>5.7987499999999997E-2</v>
      </c>
      <c r="P157">
        <v>0</v>
      </c>
      <c r="U157" s="290">
        <v>42557</v>
      </c>
      <c r="W157" t="s">
        <v>167</v>
      </c>
      <c r="X157">
        <v>33</v>
      </c>
      <c r="Y157">
        <v>4</v>
      </c>
      <c r="AB157" t="s">
        <v>168</v>
      </c>
      <c r="AC157">
        <v>31</v>
      </c>
      <c r="AD157">
        <v>1</v>
      </c>
      <c r="AI157">
        <v>5</v>
      </c>
    </row>
    <row r="158" spans="1:35" x14ac:dyDescent="0.45">
      <c r="A158" s="290">
        <v>42558</v>
      </c>
      <c r="B158">
        <v>942.21875</v>
      </c>
      <c r="C158" t="s">
        <v>14</v>
      </c>
      <c r="D158" t="s">
        <v>14</v>
      </c>
      <c r="E158" t="s">
        <v>14</v>
      </c>
      <c r="H158" t="s">
        <v>624</v>
      </c>
      <c r="I158">
        <v>38</v>
      </c>
      <c r="J158">
        <v>0</v>
      </c>
      <c r="M158">
        <v>38</v>
      </c>
      <c r="N158">
        <v>0</v>
      </c>
      <c r="O158">
        <v>5.4594736842105258E-2</v>
      </c>
      <c r="P158">
        <v>0</v>
      </c>
      <c r="U158" s="290">
        <v>42558</v>
      </c>
      <c r="W158" t="s">
        <v>14</v>
      </c>
      <c r="X158" t="s">
        <v>14</v>
      </c>
      <c r="Y158" t="s">
        <v>14</v>
      </c>
      <c r="AB158" t="s">
        <v>624</v>
      </c>
      <c r="AC158">
        <v>38</v>
      </c>
      <c r="AD158">
        <v>2</v>
      </c>
      <c r="AI158">
        <v>2</v>
      </c>
    </row>
    <row r="159" spans="1:35" x14ac:dyDescent="0.45">
      <c r="A159" s="290">
        <v>42559</v>
      </c>
      <c r="B159">
        <v>1120.8020833333333</v>
      </c>
      <c r="C159" t="s">
        <v>501</v>
      </c>
      <c r="D159">
        <v>23</v>
      </c>
      <c r="E159">
        <v>0</v>
      </c>
      <c r="H159" t="s">
        <v>625</v>
      </c>
      <c r="I159">
        <v>28</v>
      </c>
      <c r="J159">
        <v>0</v>
      </c>
      <c r="M159">
        <v>25.5</v>
      </c>
      <c r="N159">
        <v>0</v>
      </c>
      <c r="O159">
        <v>6.3464705882352937E-2</v>
      </c>
      <c r="P159">
        <v>0</v>
      </c>
      <c r="U159" s="290">
        <v>42559</v>
      </c>
      <c r="W159" t="s">
        <v>501</v>
      </c>
      <c r="X159">
        <v>23</v>
      </c>
      <c r="Y159">
        <v>5</v>
      </c>
      <c r="AB159" t="s">
        <v>625</v>
      </c>
      <c r="AC159">
        <v>28</v>
      </c>
      <c r="AD159">
        <v>16</v>
      </c>
      <c r="AI159">
        <v>21</v>
      </c>
    </row>
    <row r="160" spans="1:35" x14ac:dyDescent="0.45">
      <c r="A160" s="290">
        <v>42560</v>
      </c>
      <c r="B160">
        <v>1503.5416666666667</v>
      </c>
      <c r="C160" t="s">
        <v>239</v>
      </c>
      <c r="D160">
        <v>25</v>
      </c>
      <c r="E160">
        <v>1</v>
      </c>
      <c r="H160" t="s">
        <v>626</v>
      </c>
      <c r="I160">
        <v>31</v>
      </c>
      <c r="J160">
        <v>1</v>
      </c>
      <c r="M160">
        <v>28</v>
      </c>
      <c r="N160">
        <v>2</v>
      </c>
      <c r="O160">
        <v>6.1057142857142851E-2</v>
      </c>
      <c r="P160">
        <v>32.756200280767438</v>
      </c>
      <c r="U160" s="290">
        <v>42560</v>
      </c>
      <c r="W160" t="s">
        <v>239</v>
      </c>
      <c r="X160">
        <v>25</v>
      </c>
      <c r="Y160">
        <v>24</v>
      </c>
      <c r="AB160" t="s">
        <v>626</v>
      </c>
      <c r="AC160">
        <v>31</v>
      </c>
      <c r="AD160">
        <v>4</v>
      </c>
      <c r="AI160">
        <v>28</v>
      </c>
    </row>
    <row r="161" spans="1:35" x14ac:dyDescent="0.45">
      <c r="A161" s="290">
        <v>42561</v>
      </c>
      <c r="B161">
        <v>1204.375</v>
      </c>
      <c r="C161" t="s">
        <v>14</v>
      </c>
      <c r="D161" t="s">
        <v>14</v>
      </c>
      <c r="E161" t="s">
        <v>14</v>
      </c>
      <c r="H161" t="s">
        <v>627</v>
      </c>
      <c r="I161">
        <v>30</v>
      </c>
      <c r="J161">
        <v>0</v>
      </c>
      <c r="M161">
        <v>30</v>
      </c>
      <c r="N161">
        <v>0</v>
      </c>
      <c r="O161">
        <v>5.9420000000000001E-2</v>
      </c>
      <c r="P161">
        <v>0</v>
      </c>
      <c r="U161" s="290">
        <v>42561</v>
      </c>
      <c r="W161" t="s">
        <v>14</v>
      </c>
      <c r="X161" t="s">
        <v>14</v>
      </c>
      <c r="Y161" t="s">
        <v>14</v>
      </c>
      <c r="AB161" t="s">
        <v>627</v>
      </c>
      <c r="AC161">
        <v>30</v>
      </c>
      <c r="AD161">
        <v>5</v>
      </c>
      <c r="AI161">
        <v>5</v>
      </c>
    </row>
    <row r="162" spans="1:35" x14ac:dyDescent="0.45">
      <c r="A162" s="290">
        <v>42562</v>
      </c>
      <c r="B162">
        <v>1127.0833333333333</v>
      </c>
      <c r="C162" t="s">
        <v>14</v>
      </c>
      <c r="D162" t="s">
        <v>14</v>
      </c>
      <c r="E162" t="s">
        <v>14</v>
      </c>
      <c r="H162" t="s">
        <v>628</v>
      </c>
      <c r="I162">
        <v>23</v>
      </c>
      <c r="J162">
        <v>1</v>
      </c>
      <c r="M162">
        <v>23</v>
      </c>
      <c r="N162">
        <v>1</v>
      </c>
      <c r="O162">
        <v>6.6395652173913036E-2</v>
      </c>
      <c r="P162">
        <v>15.061227162595772</v>
      </c>
      <c r="U162" s="290">
        <v>42562</v>
      </c>
      <c r="W162" t="s">
        <v>14</v>
      </c>
      <c r="X162" t="s">
        <v>14</v>
      </c>
      <c r="Y162" t="s">
        <v>14</v>
      </c>
      <c r="AB162" t="s">
        <v>628</v>
      </c>
      <c r="AC162">
        <v>23</v>
      </c>
      <c r="AD162">
        <v>6</v>
      </c>
      <c r="AI162">
        <v>6</v>
      </c>
    </row>
    <row r="163" spans="1:35" x14ac:dyDescent="0.45">
      <c r="A163" s="290">
        <v>42563</v>
      </c>
      <c r="B163">
        <v>1031.5729166666667</v>
      </c>
      <c r="C163" t="s">
        <v>14</v>
      </c>
      <c r="D163" t="s">
        <v>14</v>
      </c>
      <c r="E163" t="s">
        <v>14</v>
      </c>
      <c r="H163" t="s">
        <v>441</v>
      </c>
      <c r="I163">
        <v>29</v>
      </c>
      <c r="J163">
        <v>0</v>
      </c>
      <c r="M163">
        <v>29</v>
      </c>
      <c r="N163">
        <v>0</v>
      </c>
      <c r="O163">
        <v>6.0210344827586207E-2</v>
      </c>
      <c r="P163">
        <v>0</v>
      </c>
      <c r="U163" s="290">
        <v>42563</v>
      </c>
      <c r="W163" t="s">
        <v>14</v>
      </c>
      <c r="X163" t="s">
        <v>14</v>
      </c>
      <c r="Y163" t="s">
        <v>14</v>
      </c>
      <c r="AB163" t="s">
        <v>441</v>
      </c>
      <c r="AC163">
        <v>29</v>
      </c>
      <c r="AD163">
        <v>2</v>
      </c>
      <c r="AI163">
        <v>2</v>
      </c>
    </row>
    <row r="164" spans="1:35" x14ac:dyDescent="0.45">
      <c r="A164" s="290">
        <v>42564</v>
      </c>
      <c r="B164">
        <v>999.16666666666663</v>
      </c>
      <c r="C164" t="s">
        <v>14</v>
      </c>
      <c r="D164" t="s">
        <v>14</v>
      </c>
      <c r="E164" t="s">
        <v>14</v>
      </c>
      <c r="H164" t="s">
        <v>629</v>
      </c>
      <c r="I164">
        <v>30</v>
      </c>
      <c r="J164">
        <v>0</v>
      </c>
      <c r="M164">
        <v>30</v>
      </c>
      <c r="N164">
        <v>0</v>
      </c>
      <c r="O164">
        <v>5.9420000000000001E-2</v>
      </c>
      <c r="P164">
        <v>0</v>
      </c>
      <c r="U164" s="290">
        <v>42564</v>
      </c>
      <c r="W164" t="s">
        <v>14</v>
      </c>
      <c r="X164" t="s">
        <v>14</v>
      </c>
      <c r="Y164" t="s">
        <v>14</v>
      </c>
      <c r="AB164" t="s">
        <v>629</v>
      </c>
      <c r="AC164">
        <v>30</v>
      </c>
      <c r="AD164">
        <v>2</v>
      </c>
      <c r="AI164">
        <v>2</v>
      </c>
    </row>
    <row r="165" spans="1:35" x14ac:dyDescent="0.45">
      <c r="A165" s="290">
        <v>42565</v>
      </c>
      <c r="B165">
        <v>963.97916666666663</v>
      </c>
      <c r="C165" t="s">
        <v>212</v>
      </c>
      <c r="D165">
        <v>27</v>
      </c>
      <c r="E165">
        <v>0</v>
      </c>
      <c r="H165" t="s">
        <v>203</v>
      </c>
      <c r="I165">
        <v>30</v>
      </c>
      <c r="J165">
        <v>1</v>
      </c>
      <c r="M165">
        <v>28.5</v>
      </c>
      <c r="N165">
        <v>1</v>
      </c>
      <c r="O165">
        <v>6.0626315789473681E-2</v>
      </c>
      <c r="P165">
        <v>16.4944873686952</v>
      </c>
      <c r="U165" s="290">
        <v>42565</v>
      </c>
      <c r="W165" t="s">
        <v>212</v>
      </c>
      <c r="X165">
        <v>27</v>
      </c>
      <c r="Y165">
        <v>2</v>
      </c>
      <c r="AB165" t="s">
        <v>203</v>
      </c>
      <c r="AC165">
        <v>30</v>
      </c>
      <c r="AD165">
        <v>3</v>
      </c>
      <c r="AI165">
        <v>5</v>
      </c>
    </row>
    <row r="166" spans="1:35" x14ac:dyDescent="0.45">
      <c r="A166" s="290">
        <v>42566</v>
      </c>
      <c r="B166">
        <v>953.61458333333337</v>
      </c>
      <c r="C166" t="s">
        <v>630</v>
      </c>
      <c r="D166">
        <v>27</v>
      </c>
      <c r="E166">
        <v>1</v>
      </c>
      <c r="H166" t="s">
        <v>631</v>
      </c>
      <c r="I166">
        <v>16</v>
      </c>
      <c r="J166">
        <v>2</v>
      </c>
      <c r="M166">
        <v>21.5</v>
      </c>
      <c r="N166">
        <v>3</v>
      </c>
      <c r="O166">
        <v>6.848139534883721E-2</v>
      </c>
      <c r="P166">
        <v>43.807518592725913</v>
      </c>
      <c r="U166" s="290">
        <v>42566</v>
      </c>
      <c r="W166" t="s">
        <v>630</v>
      </c>
      <c r="X166">
        <v>27</v>
      </c>
      <c r="Y166">
        <v>3</v>
      </c>
      <c r="AB166" t="s">
        <v>631</v>
      </c>
      <c r="AC166">
        <v>16</v>
      </c>
      <c r="AD166">
        <v>17</v>
      </c>
      <c r="AI166">
        <v>20</v>
      </c>
    </row>
    <row r="167" spans="1:35" x14ac:dyDescent="0.45">
      <c r="A167" s="290">
        <v>42567</v>
      </c>
      <c r="B167">
        <v>939.61458333333337</v>
      </c>
      <c r="C167" t="s">
        <v>14</v>
      </c>
      <c r="D167" t="s">
        <v>14</v>
      </c>
      <c r="E167" t="s">
        <v>14</v>
      </c>
      <c r="H167" t="s">
        <v>479</v>
      </c>
      <c r="I167">
        <v>18</v>
      </c>
      <c r="J167">
        <v>0</v>
      </c>
      <c r="M167">
        <v>18</v>
      </c>
      <c r="N167">
        <v>0</v>
      </c>
      <c r="O167">
        <v>7.4699999999999989E-2</v>
      </c>
      <c r="P167">
        <v>0</v>
      </c>
      <c r="U167" s="290">
        <v>42567</v>
      </c>
      <c r="W167" t="s">
        <v>14</v>
      </c>
      <c r="X167" t="s">
        <v>14</v>
      </c>
      <c r="Y167" t="s">
        <v>14</v>
      </c>
      <c r="AB167" t="s">
        <v>479</v>
      </c>
      <c r="AC167">
        <v>18</v>
      </c>
      <c r="AD167">
        <v>4</v>
      </c>
      <c r="AI167">
        <v>4</v>
      </c>
    </row>
    <row r="168" spans="1:35" x14ac:dyDescent="0.45">
      <c r="A168" s="290">
        <v>42568</v>
      </c>
      <c r="B168">
        <v>924.54166666666663</v>
      </c>
      <c r="C168" t="s">
        <v>14</v>
      </c>
      <c r="D168" t="s">
        <v>14</v>
      </c>
      <c r="E168" t="s">
        <v>14</v>
      </c>
      <c r="H168" t="s">
        <v>632</v>
      </c>
      <c r="I168">
        <v>20</v>
      </c>
      <c r="J168">
        <v>1</v>
      </c>
      <c r="M168">
        <v>20</v>
      </c>
      <c r="N168">
        <v>1</v>
      </c>
      <c r="O168">
        <v>7.0879999999999999E-2</v>
      </c>
      <c r="P168">
        <v>14.108352144469526</v>
      </c>
      <c r="U168" s="290">
        <v>42568</v>
      </c>
      <c r="W168" t="s">
        <v>14</v>
      </c>
      <c r="X168" t="s">
        <v>14</v>
      </c>
      <c r="Y168" t="s">
        <v>14</v>
      </c>
      <c r="AB168" t="s">
        <v>632</v>
      </c>
      <c r="AC168">
        <v>20</v>
      </c>
      <c r="AD168">
        <v>0</v>
      </c>
      <c r="AI168">
        <v>0</v>
      </c>
    </row>
    <row r="169" spans="1:35" x14ac:dyDescent="0.45">
      <c r="A169" s="290">
        <v>42569</v>
      </c>
      <c r="B169">
        <v>1020.4895833333334</v>
      </c>
      <c r="C169" t="s">
        <v>14</v>
      </c>
      <c r="D169" t="s">
        <v>14</v>
      </c>
      <c r="E169" t="s">
        <v>14</v>
      </c>
      <c r="H169" t="s">
        <v>627</v>
      </c>
      <c r="I169">
        <v>14</v>
      </c>
      <c r="J169">
        <v>0</v>
      </c>
      <c r="M169">
        <v>14</v>
      </c>
      <c r="N169">
        <v>0</v>
      </c>
      <c r="O169">
        <v>8.5614285714285698E-2</v>
      </c>
      <c r="P169">
        <v>0</v>
      </c>
      <c r="U169" s="290">
        <v>42569</v>
      </c>
      <c r="W169" t="s">
        <v>14</v>
      </c>
      <c r="X169" t="s">
        <v>14</v>
      </c>
      <c r="Y169" t="s">
        <v>14</v>
      </c>
      <c r="AB169" t="s">
        <v>627</v>
      </c>
      <c r="AC169">
        <v>14</v>
      </c>
      <c r="AD169">
        <v>1</v>
      </c>
      <c r="AI169">
        <v>1</v>
      </c>
    </row>
    <row r="170" spans="1:35" x14ac:dyDescent="0.45">
      <c r="A170" s="290">
        <v>42570</v>
      </c>
      <c r="B170">
        <v>1099.5833333333333</v>
      </c>
      <c r="C170" t="s">
        <v>14</v>
      </c>
      <c r="D170" t="s">
        <v>14</v>
      </c>
      <c r="E170" t="s">
        <v>14</v>
      </c>
      <c r="H170" t="s">
        <v>633</v>
      </c>
      <c r="I170">
        <v>16</v>
      </c>
      <c r="J170">
        <v>0</v>
      </c>
      <c r="M170">
        <v>16</v>
      </c>
      <c r="N170">
        <v>0</v>
      </c>
      <c r="O170">
        <v>7.947499999999999E-2</v>
      </c>
      <c r="P170">
        <v>0</v>
      </c>
      <c r="U170" s="290">
        <v>42570</v>
      </c>
      <c r="W170" t="s">
        <v>14</v>
      </c>
      <c r="X170" t="s">
        <v>14</v>
      </c>
      <c r="Y170" t="s">
        <v>14</v>
      </c>
      <c r="AB170" t="s">
        <v>633</v>
      </c>
      <c r="AC170">
        <v>16</v>
      </c>
      <c r="AD170">
        <v>7</v>
      </c>
      <c r="AI170">
        <v>7</v>
      </c>
    </row>
    <row r="171" spans="1:35" x14ac:dyDescent="0.45">
      <c r="A171" s="290">
        <v>42571</v>
      </c>
      <c r="B171">
        <v>992.14583333333337</v>
      </c>
      <c r="C171" t="s">
        <v>14</v>
      </c>
      <c r="D171" t="s">
        <v>14</v>
      </c>
      <c r="E171" t="s">
        <v>14</v>
      </c>
      <c r="H171" t="s">
        <v>634</v>
      </c>
      <c r="I171">
        <v>29</v>
      </c>
      <c r="J171">
        <v>2</v>
      </c>
      <c r="M171">
        <v>29</v>
      </c>
      <c r="N171">
        <v>2</v>
      </c>
      <c r="O171">
        <v>6.0210344827586207E-2</v>
      </c>
      <c r="P171">
        <v>33.216883340014888</v>
      </c>
      <c r="U171" s="290">
        <v>42571</v>
      </c>
      <c r="W171" t="s">
        <v>14</v>
      </c>
      <c r="X171" t="s">
        <v>14</v>
      </c>
      <c r="Y171" t="s">
        <v>14</v>
      </c>
      <c r="AB171" t="s">
        <v>634</v>
      </c>
      <c r="AC171">
        <v>29</v>
      </c>
      <c r="AD171">
        <v>12</v>
      </c>
      <c r="AI171">
        <v>12</v>
      </c>
    </row>
    <row r="172" spans="1:35" x14ac:dyDescent="0.45">
      <c r="A172" s="290">
        <v>42572</v>
      </c>
      <c r="B172">
        <v>967.35416666666663</v>
      </c>
      <c r="C172" t="s">
        <v>14</v>
      </c>
      <c r="D172" t="s">
        <v>14</v>
      </c>
      <c r="E172" t="s">
        <v>14</v>
      </c>
      <c r="H172" t="s">
        <v>430</v>
      </c>
      <c r="I172">
        <v>21</v>
      </c>
      <c r="J172">
        <v>0</v>
      </c>
      <c r="M172">
        <v>21</v>
      </c>
      <c r="N172">
        <v>0</v>
      </c>
      <c r="O172">
        <v>6.9242857142857134E-2</v>
      </c>
      <c r="P172">
        <v>0</v>
      </c>
      <c r="U172" s="290">
        <v>42572</v>
      </c>
      <c r="W172" t="s">
        <v>14</v>
      </c>
      <c r="X172" t="s">
        <v>14</v>
      </c>
      <c r="Y172" t="s">
        <v>14</v>
      </c>
      <c r="AB172" t="s">
        <v>430</v>
      </c>
      <c r="AC172">
        <v>21</v>
      </c>
      <c r="AD172">
        <v>5</v>
      </c>
      <c r="AI172">
        <v>5</v>
      </c>
    </row>
    <row r="173" spans="1:35" x14ac:dyDescent="0.45">
      <c r="A173" s="290">
        <v>42573</v>
      </c>
      <c r="B173">
        <v>1098.25</v>
      </c>
      <c r="C173" t="s">
        <v>390</v>
      </c>
      <c r="D173">
        <v>23</v>
      </c>
      <c r="E173">
        <v>0</v>
      </c>
      <c r="H173" t="s">
        <v>635</v>
      </c>
      <c r="I173">
        <v>20</v>
      </c>
      <c r="J173">
        <v>1</v>
      </c>
      <c r="M173">
        <v>21.5</v>
      </c>
      <c r="N173">
        <v>1</v>
      </c>
      <c r="O173">
        <v>6.848139534883721E-2</v>
      </c>
      <c r="P173">
        <v>14.602506197575305</v>
      </c>
      <c r="U173" s="290">
        <v>42573</v>
      </c>
      <c r="W173" t="s">
        <v>390</v>
      </c>
      <c r="X173">
        <v>23</v>
      </c>
      <c r="Y173">
        <v>3</v>
      </c>
      <c r="AB173" t="s">
        <v>635</v>
      </c>
      <c r="AC173">
        <v>20</v>
      </c>
      <c r="AD173">
        <v>0</v>
      </c>
      <c r="AI173">
        <v>3</v>
      </c>
    </row>
    <row r="174" spans="1:35" x14ac:dyDescent="0.45">
      <c r="A174" s="290">
        <v>42574</v>
      </c>
      <c r="B174">
        <v>1125.8333333333333</v>
      </c>
      <c r="C174" t="s">
        <v>14</v>
      </c>
      <c r="D174" t="s">
        <v>14</v>
      </c>
      <c r="E174" t="s">
        <v>14</v>
      </c>
      <c r="H174" t="s">
        <v>636</v>
      </c>
      <c r="I174">
        <v>19</v>
      </c>
      <c r="J174">
        <v>0</v>
      </c>
      <c r="M174">
        <v>19</v>
      </c>
      <c r="N174">
        <v>0</v>
      </c>
      <c r="O174">
        <v>7.2689473684210526E-2</v>
      </c>
      <c r="P174">
        <v>0</v>
      </c>
      <c r="U174" s="290">
        <v>42574</v>
      </c>
      <c r="W174" t="s">
        <v>14</v>
      </c>
      <c r="X174" t="s">
        <v>14</v>
      </c>
      <c r="Y174" t="s">
        <v>14</v>
      </c>
      <c r="AB174" t="s">
        <v>636</v>
      </c>
      <c r="AC174">
        <v>19</v>
      </c>
      <c r="AD174">
        <v>1</v>
      </c>
      <c r="AI174">
        <v>1</v>
      </c>
    </row>
    <row r="175" spans="1:35" x14ac:dyDescent="0.45">
      <c r="A175" s="290">
        <v>42575</v>
      </c>
      <c r="B175">
        <v>1048.25</v>
      </c>
      <c r="C175" t="s">
        <v>167</v>
      </c>
      <c r="D175">
        <v>16</v>
      </c>
      <c r="E175">
        <v>0</v>
      </c>
      <c r="H175" t="s">
        <v>453</v>
      </c>
      <c r="I175">
        <v>19</v>
      </c>
      <c r="J175">
        <v>0</v>
      </c>
      <c r="M175">
        <v>17.5</v>
      </c>
      <c r="N175">
        <v>0</v>
      </c>
      <c r="O175">
        <v>7.5791428571428565E-2</v>
      </c>
      <c r="P175">
        <v>0</v>
      </c>
      <c r="U175" s="290">
        <v>42575</v>
      </c>
      <c r="W175" t="s">
        <v>167</v>
      </c>
      <c r="X175">
        <v>16</v>
      </c>
      <c r="Y175">
        <v>2</v>
      </c>
      <c r="AB175" t="s">
        <v>453</v>
      </c>
      <c r="AC175">
        <v>19</v>
      </c>
      <c r="AD175">
        <v>5</v>
      </c>
      <c r="AI175">
        <v>7</v>
      </c>
    </row>
    <row r="176" spans="1:35" x14ac:dyDescent="0.45">
      <c r="A176" s="290">
        <v>42576</v>
      </c>
      <c r="B176">
        <v>1114.0625</v>
      </c>
      <c r="C176" t="s">
        <v>167</v>
      </c>
      <c r="D176">
        <v>15</v>
      </c>
      <c r="E176">
        <v>0</v>
      </c>
      <c r="H176" t="s">
        <v>188</v>
      </c>
      <c r="I176">
        <v>15</v>
      </c>
      <c r="J176">
        <v>0</v>
      </c>
      <c r="M176">
        <v>15</v>
      </c>
      <c r="N176">
        <v>0</v>
      </c>
      <c r="O176">
        <v>8.2339999999999997E-2</v>
      </c>
      <c r="P176">
        <v>0</v>
      </c>
      <c r="U176" s="290">
        <v>42576</v>
      </c>
      <c r="W176" t="s">
        <v>167</v>
      </c>
      <c r="X176">
        <v>15</v>
      </c>
      <c r="Y176">
        <v>1</v>
      </c>
      <c r="AB176" t="s">
        <v>188</v>
      </c>
      <c r="AC176">
        <v>15</v>
      </c>
      <c r="AD176">
        <v>2</v>
      </c>
      <c r="AI176">
        <v>3</v>
      </c>
    </row>
    <row r="177" spans="1:35" x14ac:dyDescent="0.45">
      <c r="A177" s="290">
        <v>42577</v>
      </c>
      <c r="B177">
        <v>1200.625</v>
      </c>
      <c r="C177" t="s">
        <v>189</v>
      </c>
      <c r="D177">
        <v>14</v>
      </c>
      <c r="E177">
        <v>0</v>
      </c>
      <c r="H177" t="s">
        <v>595</v>
      </c>
      <c r="I177">
        <v>12</v>
      </c>
      <c r="J177">
        <v>0</v>
      </c>
      <c r="M177">
        <v>13</v>
      </c>
      <c r="N177">
        <v>0</v>
      </c>
      <c r="O177">
        <v>8.9392307692307688E-2</v>
      </c>
      <c r="P177">
        <v>0</v>
      </c>
      <c r="U177" s="290">
        <v>42577</v>
      </c>
      <c r="W177" t="s">
        <v>189</v>
      </c>
      <c r="X177">
        <v>14</v>
      </c>
      <c r="Y177">
        <v>3</v>
      </c>
      <c r="AB177" t="s">
        <v>595</v>
      </c>
      <c r="AC177">
        <v>12</v>
      </c>
      <c r="AD177">
        <v>2</v>
      </c>
      <c r="AI177">
        <v>5</v>
      </c>
    </row>
    <row r="178" spans="1:35" x14ac:dyDescent="0.45">
      <c r="A178" s="290">
        <v>42578</v>
      </c>
      <c r="B178">
        <v>1204.4791666666667</v>
      </c>
      <c r="C178" t="s">
        <v>14</v>
      </c>
      <c r="D178" t="s">
        <v>14</v>
      </c>
      <c r="E178" t="s">
        <v>14</v>
      </c>
      <c r="H178" t="s">
        <v>628</v>
      </c>
      <c r="I178">
        <v>15</v>
      </c>
      <c r="J178">
        <v>0</v>
      </c>
      <c r="M178">
        <v>15</v>
      </c>
      <c r="N178">
        <v>0</v>
      </c>
      <c r="O178">
        <v>8.2339999999999997E-2</v>
      </c>
      <c r="P178">
        <v>0</v>
      </c>
      <c r="U178" s="290">
        <v>42578</v>
      </c>
      <c r="W178" t="s">
        <v>14</v>
      </c>
      <c r="X178" t="s">
        <v>14</v>
      </c>
      <c r="Y178" t="s">
        <v>14</v>
      </c>
      <c r="AB178" t="s">
        <v>628</v>
      </c>
      <c r="AC178">
        <v>15</v>
      </c>
      <c r="AD178">
        <v>1</v>
      </c>
      <c r="AI178">
        <v>1</v>
      </c>
    </row>
    <row r="179" spans="1:35" x14ac:dyDescent="0.45">
      <c r="A179" s="290">
        <v>42579</v>
      </c>
      <c r="B179">
        <v>1087.8958333333333</v>
      </c>
      <c r="C179" t="s">
        <v>637</v>
      </c>
      <c r="D179">
        <v>14</v>
      </c>
      <c r="E179">
        <v>0</v>
      </c>
      <c r="H179" t="s">
        <v>585</v>
      </c>
      <c r="I179">
        <v>15</v>
      </c>
      <c r="J179">
        <v>0</v>
      </c>
      <c r="M179">
        <v>14.5</v>
      </c>
      <c r="N179">
        <v>0</v>
      </c>
      <c r="O179">
        <v>8.3920689655172409E-2</v>
      </c>
      <c r="P179">
        <v>0</v>
      </c>
      <c r="U179" s="290">
        <v>42579</v>
      </c>
      <c r="W179" t="s">
        <v>637</v>
      </c>
      <c r="X179">
        <v>14</v>
      </c>
      <c r="Y179">
        <v>1</v>
      </c>
      <c r="AB179" t="s">
        <v>585</v>
      </c>
      <c r="AC179">
        <v>15</v>
      </c>
      <c r="AD179">
        <v>0</v>
      </c>
      <c r="AI179">
        <v>1</v>
      </c>
    </row>
    <row r="180" spans="1:35" x14ac:dyDescent="0.45">
      <c r="A180" s="290">
        <v>42580</v>
      </c>
      <c r="B180">
        <v>1131.875</v>
      </c>
      <c r="C180" t="s">
        <v>241</v>
      </c>
      <c r="D180">
        <v>15</v>
      </c>
      <c r="E180">
        <v>0</v>
      </c>
      <c r="H180" t="s">
        <v>188</v>
      </c>
      <c r="I180">
        <v>12</v>
      </c>
      <c r="J180">
        <v>0</v>
      </c>
      <c r="M180">
        <v>13.5</v>
      </c>
      <c r="N180">
        <v>0</v>
      </c>
      <c r="O180">
        <v>8.7433333333333335E-2</v>
      </c>
      <c r="P180">
        <v>0</v>
      </c>
      <c r="U180" s="290">
        <v>42580</v>
      </c>
      <c r="W180" t="s">
        <v>241</v>
      </c>
      <c r="X180">
        <v>15</v>
      </c>
      <c r="Y180">
        <v>0</v>
      </c>
      <c r="AB180" t="s">
        <v>188</v>
      </c>
      <c r="AC180">
        <v>12</v>
      </c>
      <c r="AD180">
        <v>0</v>
      </c>
      <c r="AI180">
        <v>0</v>
      </c>
    </row>
    <row r="181" spans="1:35" x14ac:dyDescent="0.45">
      <c r="A181" s="290">
        <v>42581</v>
      </c>
      <c r="B181">
        <v>1155</v>
      </c>
      <c r="C181" t="s">
        <v>14</v>
      </c>
      <c r="D181" t="s">
        <v>14</v>
      </c>
      <c r="E181" t="s">
        <v>14</v>
      </c>
      <c r="H181" t="s">
        <v>638</v>
      </c>
      <c r="I181">
        <v>17</v>
      </c>
      <c r="J181">
        <v>0</v>
      </c>
      <c r="M181">
        <v>17</v>
      </c>
      <c r="N181">
        <v>0</v>
      </c>
      <c r="O181">
        <v>7.694705882352941E-2</v>
      </c>
      <c r="P181">
        <v>0</v>
      </c>
      <c r="U181" s="290">
        <v>42581</v>
      </c>
      <c r="W181" t="s">
        <v>14</v>
      </c>
      <c r="X181" t="s">
        <v>14</v>
      </c>
      <c r="Y181" t="s">
        <v>14</v>
      </c>
      <c r="AB181" t="s">
        <v>638</v>
      </c>
      <c r="AC181">
        <v>17</v>
      </c>
      <c r="AD181">
        <v>1</v>
      </c>
      <c r="AI181">
        <v>1</v>
      </c>
    </row>
    <row r="182" spans="1:35" x14ac:dyDescent="0.45">
      <c r="A182" s="290">
        <v>42582</v>
      </c>
      <c r="B182">
        <v>1030.6354166666667</v>
      </c>
      <c r="C182" t="s">
        <v>616</v>
      </c>
      <c r="D182">
        <v>19</v>
      </c>
      <c r="E182">
        <v>0</v>
      </c>
      <c r="H182" t="s">
        <v>211</v>
      </c>
      <c r="I182">
        <v>17</v>
      </c>
      <c r="J182">
        <v>0</v>
      </c>
      <c r="M182">
        <v>18</v>
      </c>
      <c r="N182">
        <v>0</v>
      </c>
      <c r="O182">
        <v>7.4699999999999989E-2</v>
      </c>
      <c r="P182">
        <v>0</v>
      </c>
      <c r="U182" s="290">
        <v>42582</v>
      </c>
      <c r="W182" t="s">
        <v>616</v>
      </c>
      <c r="X182">
        <v>19</v>
      </c>
      <c r="Y182">
        <v>1</v>
      </c>
      <c r="AB182" t="s">
        <v>211</v>
      </c>
      <c r="AC182">
        <v>17</v>
      </c>
      <c r="AD182">
        <v>0</v>
      </c>
      <c r="AI182">
        <v>1</v>
      </c>
    </row>
    <row r="183" spans="1:35" x14ac:dyDescent="0.45">
      <c r="A183" s="290">
        <v>42583</v>
      </c>
      <c r="B183">
        <v>931.96875</v>
      </c>
      <c r="C183" t="s">
        <v>241</v>
      </c>
      <c r="D183">
        <v>12</v>
      </c>
      <c r="E183">
        <v>0</v>
      </c>
      <c r="H183" t="s">
        <v>453</v>
      </c>
      <c r="I183">
        <v>15</v>
      </c>
      <c r="J183">
        <v>0</v>
      </c>
      <c r="M183">
        <v>13.5</v>
      </c>
      <c r="N183">
        <v>0</v>
      </c>
      <c r="O183">
        <v>8.7433333333333335E-2</v>
      </c>
      <c r="P183">
        <v>0</v>
      </c>
      <c r="U183" s="290">
        <v>42583</v>
      </c>
      <c r="W183" t="s">
        <v>241</v>
      </c>
      <c r="X183">
        <v>12</v>
      </c>
      <c r="Y183">
        <v>0</v>
      </c>
      <c r="AB183" t="s">
        <v>453</v>
      </c>
      <c r="AC183">
        <v>15</v>
      </c>
      <c r="AD183">
        <v>2</v>
      </c>
      <c r="AI183">
        <v>2</v>
      </c>
    </row>
    <row r="184" spans="1:35" x14ac:dyDescent="0.45">
      <c r="A184" s="290">
        <v>42584</v>
      </c>
      <c r="B184">
        <v>895.42708333333337</v>
      </c>
      <c r="C184" t="s">
        <v>204</v>
      </c>
      <c r="D184">
        <v>18</v>
      </c>
      <c r="E184">
        <v>1</v>
      </c>
      <c r="H184" t="s">
        <v>168</v>
      </c>
      <c r="I184">
        <v>17</v>
      </c>
      <c r="J184">
        <v>0</v>
      </c>
      <c r="M184">
        <v>17.5</v>
      </c>
      <c r="N184">
        <v>1</v>
      </c>
      <c r="O184">
        <v>7.5791428571428565E-2</v>
      </c>
      <c r="P184">
        <v>13.194104120330231</v>
      </c>
      <c r="U184" s="290">
        <v>42584</v>
      </c>
      <c r="W184" t="s">
        <v>204</v>
      </c>
      <c r="X184">
        <v>18</v>
      </c>
      <c r="Y184">
        <v>0</v>
      </c>
      <c r="AB184" t="s">
        <v>168</v>
      </c>
      <c r="AC184">
        <v>17</v>
      </c>
      <c r="AD184">
        <v>0</v>
      </c>
      <c r="AI184">
        <v>0</v>
      </c>
    </row>
    <row r="186" spans="1:35" x14ac:dyDescent="0.45">
      <c r="U186" s="290" t="s">
        <v>47</v>
      </c>
      <c r="Y186">
        <v>1765</v>
      </c>
      <c r="AA186">
        <v>0</v>
      </c>
      <c r="AD186">
        <v>8745</v>
      </c>
      <c r="AG186">
        <v>0</v>
      </c>
      <c r="AI186">
        <v>10510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3:AJ186"/>
  <sheetViews>
    <sheetView topLeftCell="F94" workbookViewId="0">
      <selection activeCell="T123" sqref="T123"/>
    </sheetView>
  </sheetViews>
  <sheetFormatPr defaultRowHeight="14.25" x14ac:dyDescent="0.45"/>
  <cols>
    <col min="1" max="1" width="9.73046875" style="290" bestFit="1" customWidth="1"/>
    <col min="3" max="3" width="13.265625" customWidth="1"/>
    <col min="22" max="22" width="9.73046875" style="290" bestFit="1" customWidth="1"/>
  </cols>
  <sheetData>
    <row r="3" spans="1:36" x14ac:dyDescent="0.45">
      <c r="A3" s="290" t="s">
        <v>36</v>
      </c>
      <c r="V3" s="290" t="s">
        <v>43</v>
      </c>
    </row>
    <row r="4" spans="1:36" x14ac:dyDescent="0.45">
      <c r="A4" s="290" t="s">
        <v>1</v>
      </c>
      <c r="B4" t="s">
        <v>2</v>
      </c>
      <c r="C4" t="s">
        <v>53</v>
      </c>
      <c r="D4" t="s">
        <v>37</v>
      </c>
      <c r="E4" t="s">
        <v>24</v>
      </c>
      <c r="F4" t="s">
        <v>639</v>
      </c>
      <c r="G4" t="s">
        <v>42</v>
      </c>
      <c r="H4" t="s">
        <v>54</v>
      </c>
      <c r="I4" t="s">
        <v>55</v>
      </c>
      <c r="J4" t="s">
        <v>38</v>
      </c>
      <c r="K4" t="s">
        <v>26</v>
      </c>
      <c r="L4" t="s">
        <v>640</v>
      </c>
      <c r="M4" t="s">
        <v>42</v>
      </c>
      <c r="N4" t="s">
        <v>27</v>
      </c>
      <c r="O4" t="s">
        <v>44</v>
      </c>
      <c r="P4" t="s">
        <v>39</v>
      </c>
      <c r="Q4" t="s">
        <v>641</v>
      </c>
      <c r="R4" t="s">
        <v>642</v>
      </c>
      <c r="V4" s="290" t="s">
        <v>1</v>
      </c>
      <c r="W4" t="s">
        <v>2</v>
      </c>
      <c r="X4" t="s">
        <v>33</v>
      </c>
      <c r="Y4" t="s">
        <v>37</v>
      </c>
      <c r="Z4" t="s">
        <v>24</v>
      </c>
      <c r="AA4" t="s">
        <v>42</v>
      </c>
      <c r="AB4" t="s">
        <v>25</v>
      </c>
      <c r="AC4" t="s">
        <v>34</v>
      </c>
      <c r="AD4" t="s">
        <v>38</v>
      </c>
      <c r="AE4" t="s">
        <v>26</v>
      </c>
      <c r="AF4" t="s">
        <v>19</v>
      </c>
      <c r="AG4" t="s">
        <v>42</v>
      </c>
      <c r="AH4" t="s">
        <v>27</v>
      </c>
      <c r="AI4" t="s">
        <v>21</v>
      </c>
      <c r="AJ4" t="s">
        <v>28</v>
      </c>
    </row>
    <row r="5" spans="1:36" x14ac:dyDescent="0.45">
      <c r="A5" s="290">
        <v>42768</v>
      </c>
      <c r="B5">
        <v>851.23958333333337</v>
      </c>
      <c r="C5" t="s">
        <v>643</v>
      </c>
      <c r="D5">
        <v>233</v>
      </c>
      <c r="E5">
        <v>0</v>
      </c>
      <c r="F5">
        <v>0</v>
      </c>
      <c r="I5" t="s">
        <v>644</v>
      </c>
      <c r="J5">
        <v>225</v>
      </c>
      <c r="K5">
        <v>9</v>
      </c>
      <c r="L5">
        <v>9</v>
      </c>
      <c r="O5">
        <v>229</v>
      </c>
      <c r="P5">
        <v>9</v>
      </c>
      <c r="Q5">
        <v>4.0183406113537115E-2</v>
      </c>
      <c r="R5">
        <v>223.97304933710063</v>
      </c>
      <c r="V5" s="290">
        <v>42768</v>
      </c>
      <c r="W5">
        <v>851.23958333333337</v>
      </c>
      <c r="X5" t="s">
        <v>643</v>
      </c>
      <c r="Y5">
        <v>233</v>
      </c>
      <c r="Z5">
        <v>0</v>
      </c>
      <c r="AC5" t="s">
        <v>644</v>
      </c>
      <c r="AD5">
        <v>225</v>
      </c>
      <c r="AE5">
        <v>0</v>
      </c>
      <c r="AJ5">
        <v>0</v>
      </c>
    </row>
    <row r="6" spans="1:36" x14ac:dyDescent="0.45">
      <c r="A6" s="290">
        <v>42769</v>
      </c>
      <c r="B6">
        <v>907.72916666666663</v>
      </c>
      <c r="C6" t="s">
        <v>645</v>
      </c>
      <c r="D6">
        <v>228</v>
      </c>
      <c r="E6">
        <v>2</v>
      </c>
      <c r="F6">
        <v>2</v>
      </c>
      <c r="I6" t="s">
        <v>646</v>
      </c>
      <c r="J6">
        <v>225</v>
      </c>
      <c r="K6">
        <v>3</v>
      </c>
      <c r="L6">
        <v>3</v>
      </c>
      <c r="O6">
        <v>226.5</v>
      </c>
      <c r="P6">
        <v>5</v>
      </c>
      <c r="Q6">
        <v>4.0213024282560704E-2</v>
      </c>
      <c r="R6">
        <v>124.33782559767245</v>
      </c>
      <c r="V6" s="290">
        <v>42769</v>
      </c>
      <c r="W6">
        <v>907.72916666666663</v>
      </c>
      <c r="X6" t="s">
        <v>645</v>
      </c>
      <c r="Y6">
        <v>228</v>
      </c>
      <c r="Z6">
        <v>0</v>
      </c>
      <c r="AC6" t="s">
        <v>646</v>
      </c>
      <c r="AD6">
        <v>225</v>
      </c>
      <c r="AE6">
        <v>0</v>
      </c>
      <c r="AJ6">
        <v>0</v>
      </c>
    </row>
    <row r="7" spans="1:36" x14ac:dyDescent="0.45">
      <c r="A7" s="290">
        <v>42770</v>
      </c>
      <c r="B7">
        <v>1165.8333333333333</v>
      </c>
      <c r="C7" t="s">
        <v>647</v>
      </c>
      <c r="D7" t="s">
        <v>14</v>
      </c>
      <c r="E7">
        <v>0</v>
      </c>
      <c r="F7">
        <v>0</v>
      </c>
      <c r="I7" t="s">
        <v>648</v>
      </c>
      <c r="J7">
        <v>54</v>
      </c>
      <c r="K7">
        <v>79</v>
      </c>
      <c r="L7">
        <v>79</v>
      </c>
      <c r="O7">
        <v>54</v>
      </c>
      <c r="P7">
        <v>79</v>
      </c>
      <c r="Q7">
        <v>4.8879629629629627E-2</v>
      </c>
      <c r="R7">
        <v>1616.2151922712635</v>
      </c>
      <c r="V7" s="290">
        <v>42770</v>
      </c>
      <c r="W7">
        <v>1165.8333333333333</v>
      </c>
      <c r="X7" t="s">
        <v>647</v>
      </c>
      <c r="Y7" t="s">
        <v>14</v>
      </c>
      <c r="Z7">
        <v>0</v>
      </c>
      <c r="AC7" t="s">
        <v>648</v>
      </c>
      <c r="AD7">
        <v>54</v>
      </c>
      <c r="AE7">
        <v>0</v>
      </c>
      <c r="AJ7">
        <v>0</v>
      </c>
    </row>
    <row r="8" spans="1:36" x14ac:dyDescent="0.45">
      <c r="A8" s="290">
        <v>42771</v>
      </c>
      <c r="B8">
        <v>2000.2083333333333</v>
      </c>
      <c r="C8" t="s">
        <v>649</v>
      </c>
      <c r="D8">
        <v>80</v>
      </c>
      <c r="E8">
        <v>123</v>
      </c>
      <c r="F8">
        <v>123</v>
      </c>
      <c r="I8" t="s">
        <v>650</v>
      </c>
      <c r="J8">
        <v>153</v>
      </c>
      <c r="K8">
        <v>57</v>
      </c>
      <c r="L8">
        <v>57</v>
      </c>
      <c r="O8">
        <v>116.5</v>
      </c>
      <c r="P8">
        <v>180</v>
      </c>
      <c r="Q8">
        <v>4.2774678111587985E-2</v>
      </c>
      <c r="R8">
        <v>4208.097125369989</v>
      </c>
      <c r="V8" s="290">
        <v>42771</v>
      </c>
      <c r="W8">
        <v>2000.2083333333333</v>
      </c>
      <c r="X8" t="s">
        <v>649</v>
      </c>
      <c r="Y8">
        <v>80</v>
      </c>
      <c r="Z8">
        <v>0</v>
      </c>
      <c r="AC8" t="s">
        <v>650</v>
      </c>
      <c r="AD8">
        <v>153</v>
      </c>
      <c r="AE8">
        <v>0</v>
      </c>
      <c r="AJ8">
        <v>0</v>
      </c>
    </row>
    <row r="9" spans="1:36" x14ac:dyDescent="0.45">
      <c r="A9" s="290">
        <v>42772</v>
      </c>
      <c r="B9">
        <v>1764.1666666666667</v>
      </c>
      <c r="C9" t="s">
        <v>651</v>
      </c>
      <c r="D9" t="s">
        <v>14</v>
      </c>
      <c r="E9">
        <v>18</v>
      </c>
      <c r="F9">
        <v>18</v>
      </c>
      <c r="I9" t="s">
        <v>652</v>
      </c>
      <c r="J9">
        <v>215</v>
      </c>
      <c r="K9">
        <v>64</v>
      </c>
      <c r="L9">
        <v>64</v>
      </c>
      <c r="O9">
        <v>215</v>
      </c>
      <c r="P9">
        <v>82</v>
      </c>
      <c r="Q9">
        <v>4.0358139534883722E-2</v>
      </c>
      <c r="R9">
        <v>2031.8082286504552</v>
      </c>
      <c r="V9" s="290">
        <v>42772</v>
      </c>
      <c r="W9">
        <v>1764.1666666666667</v>
      </c>
      <c r="X9" t="s">
        <v>651</v>
      </c>
      <c r="Y9" t="s">
        <v>14</v>
      </c>
      <c r="Z9">
        <v>0</v>
      </c>
      <c r="AC9" t="s">
        <v>652</v>
      </c>
      <c r="AD9">
        <v>215</v>
      </c>
      <c r="AE9">
        <v>0</v>
      </c>
      <c r="AJ9">
        <v>0</v>
      </c>
    </row>
    <row r="10" spans="1:36" x14ac:dyDescent="0.45">
      <c r="A10" s="290">
        <v>42773</v>
      </c>
      <c r="B10">
        <v>1484.4791666666667</v>
      </c>
      <c r="C10" t="s">
        <v>653</v>
      </c>
      <c r="D10" t="s">
        <v>14</v>
      </c>
      <c r="E10">
        <v>4</v>
      </c>
      <c r="F10">
        <v>4</v>
      </c>
      <c r="I10" t="s">
        <v>654</v>
      </c>
      <c r="J10">
        <v>230</v>
      </c>
      <c r="K10">
        <v>16</v>
      </c>
      <c r="L10">
        <v>16</v>
      </c>
      <c r="O10">
        <v>230</v>
      </c>
      <c r="P10">
        <v>20</v>
      </c>
      <c r="Q10">
        <v>4.0171739130434779E-2</v>
      </c>
      <c r="R10">
        <v>497.86243844363878</v>
      </c>
      <c r="V10" s="290">
        <v>42773</v>
      </c>
      <c r="W10">
        <v>1484.4791666666667</v>
      </c>
      <c r="X10" t="s">
        <v>653</v>
      </c>
      <c r="Y10" t="s">
        <v>14</v>
      </c>
      <c r="Z10">
        <v>0</v>
      </c>
      <c r="AC10" t="s">
        <v>654</v>
      </c>
      <c r="AD10">
        <v>230</v>
      </c>
      <c r="AE10">
        <v>0</v>
      </c>
      <c r="AJ10">
        <v>0</v>
      </c>
    </row>
    <row r="11" spans="1:36" x14ac:dyDescent="0.45">
      <c r="A11" s="290">
        <v>42774</v>
      </c>
      <c r="B11">
        <v>1375.625</v>
      </c>
      <c r="C11" t="s">
        <v>655</v>
      </c>
      <c r="D11">
        <v>165</v>
      </c>
      <c r="E11">
        <v>20</v>
      </c>
      <c r="F11">
        <v>20</v>
      </c>
      <c r="I11" t="s">
        <v>656</v>
      </c>
      <c r="J11" t="s">
        <v>14</v>
      </c>
      <c r="K11">
        <v>19</v>
      </c>
      <c r="L11">
        <v>19</v>
      </c>
      <c r="O11">
        <v>165</v>
      </c>
      <c r="P11">
        <v>39</v>
      </c>
      <c r="Q11">
        <v>4.122424242424242E-2</v>
      </c>
      <c r="R11">
        <v>946.0452807997649</v>
      </c>
      <c r="V11" s="290">
        <v>42774</v>
      </c>
      <c r="W11">
        <v>1375.625</v>
      </c>
      <c r="X11" t="s">
        <v>655</v>
      </c>
      <c r="Y11">
        <v>165</v>
      </c>
      <c r="Z11">
        <v>0</v>
      </c>
      <c r="AC11" t="s">
        <v>656</v>
      </c>
      <c r="AD11" t="s">
        <v>14</v>
      </c>
      <c r="AE11">
        <v>0</v>
      </c>
      <c r="AJ11">
        <v>0</v>
      </c>
    </row>
    <row r="12" spans="1:36" x14ac:dyDescent="0.45">
      <c r="A12" s="290">
        <v>42775</v>
      </c>
      <c r="B12">
        <v>7041.666666666667</v>
      </c>
      <c r="C12" t="s">
        <v>40</v>
      </c>
      <c r="D12" t="s">
        <v>14</v>
      </c>
      <c r="E12">
        <v>23</v>
      </c>
      <c r="F12">
        <v>23</v>
      </c>
      <c r="I12" t="s">
        <v>40</v>
      </c>
      <c r="J12" t="s">
        <v>14</v>
      </c>
      <c r="K12">
        <v>104</v>
      </c>
      <c r="L12">
        <v>104</v>
      </c>
      <c r="O12">
        <v>103</v>
      </c>
      <c r="P12">
        <v>127</v>
      </c>
      <c r="Q12">
        <v>4.3466019417475729E-2</v>
      </c>
      <c r="R12">
        <v>2921.8226490953762</v>
      </c>
      <c r="V12" s="290">
        <v>42775</v>
      </c>
      <c r="W12">
        <v>7041.666666666667</v>
      </c>
      <c r="X12" t="s">
        <v>40</v>
      </c>
      <c r="Y12" t="s">
        <v>14</v>
      </c>
      <c r="Z12">
        <v>0</v>
      </c>
      <c r="AC12" t="s">
        <v>40</v>
      </c>
      <c r="AD12" t="s">
        <v>14</v>
      </c>
      <c r="AE12">
        <v>0</v>
      </c>
      <c r="AJ12">
        <v>0</v>
      </c>
    </row>
    <row r="13" spans="1:36" x14ac:dyDescent="0.45">
      <c r="A13" s="290">
        <v>42776</v>
      </c>
      <c r="B13">
        <v>8155.833333333333</v>
      </c>
      <c r="C13" t="s">
        <v>40</v>
      </c>
      <c r="D13" t="s">
        <v>14</v>
      </c>
      <c r="E13">
        <v>23</v>
      </c>
      <c r="F13">
        <v>23</v>
      </c>
      <c r="I13" t="s">
        <v>40</v>
      </c>
      <c r="J13" t="s">
        <v>14</v>
      </c>
      <c r="K13">
        <v>104</v>
      </c>
      <c r="L13">
        <v>104</v>
      </c>
      <c r="O13">
        <v>103</v>
      </c>
      <c r="P13">
        <v>127</v>
      </c>
      <c r="Q13">
        <v>4.3466019417475729E-2</v>
      </c>
      <c r="R13">
        <v>2921.8226490953762</v>
      </c>
      <c r="V13" s="290">
        <v>42776</v>
      </c>
      <c r="W13">
        <v>8155.833333333333</v>
      </c>
      <c r="X13" t="s">
        <v>40</v>
      </c>
      <c r="Y13" t="s">
        <v>14</v>
      </c>
      <c r="Z13">
        <v>0</v>
      </c>
      <c r="AC13" t="s">
        <v>40</v>
      </c>
      <c r="AD13" t="s">
        <v>14</v>
      </c>
      <c r="AE13">
        <v>0</v>
      </c>
      <c r="AJ13">
        <v>0</v>
      </c>
    </row>
    <row r="14" spans="1:36" x14ac:dyDescent="0.45">
      <c r="A14" s="290">
        <v>42777</v>
      </c>
      <c r="B14">
        <v>4385.3125</v>
      </c>
      <c r="C14" t="s">
        <v>657</v>
      </c>
      <c r="D14">
        <v>41</v>
      </c>
      <c r="E14">
        <v>26</v>
      </c>
      <c r="F14">
        <v>26</v>
      </c>
      <c r="I14" t="s">
        <v>658</v>
      </c>
      <c r="J14" t="s">
        <v>14</v>
      </c>
      <c r="K14">
        <v>190</v>
      </c>
      <c r="L14">
        <v>190</v>
      </c>
      <c r="O14">
        <v>41</v>
      </c>
      <c r="P14">
        <v>216</v>
      </c>
      <c r="Q14">
        <v>5.2487804878048779E-2</v>
      </c>
      <c r="R14">
        <v>4115.2416356877329</v>
      </c>
      <c r="V14" s="290">
        <v>42777</v>
      </c>
      <c r="W14">
        <v>4385.3125</v>
      </c>
      <c r="X14" t="s">
        <v>657</v>
      </c>
      <c r="Y14">
        <v>41</v>
      </c>
      <c r="Z14">
        <v>0</v>
      </c>
      <c r="AC14" t="s">
        <v>658</v>
      </c>
      <c r="AD14" t="s">
        <v>14</v>
      </c>
      <c r="AE14">
        <v>0</v>
      </c>
      <c r="AJ14">
        <v>0</v>
      </c>
    </row>
    <row r="15" spans="1:36" x14ac:dyDescent="0.45">
      <c r="A15" s="290">
        <v>42778</v>
      </c>
      <c r="B15">
        <v>3107.6041666666665</v>
      </c>
      <c r="C15" t="s">
        <v>659</v>
      </c>
      <c r="D15">
        <v>72</v>
      </c>
      <c r="E15">
        <v>98</v>
      </c>
      <c r="F15">
        <v>98</v>
      </c>
      <c r="I15" t="s">
        <v>660</v>
      </c>
      <c r="J15">
        <v>75</v>
      </c>
      <c r="K15">
        <v>97</v>
      </c>
      <c r="L15">
        <v>97</v>
      </c>
      <c r="O15">
        <v>73.5</v>
      </c>
      <c r="P15">
        <v>195</v>
      </c>
      <c r="Q15">
        <v>4.5860544217687073E-2</v>
      </c>
      <c r="R15">
        <v>4252.0210635615222</v>
      </c>
      <c r="V15" s="290">
        <v>42778</v>
      </c>
      <c r="W15">
        <v>3107.6041666666665</v>
      </c>
      <c r="X15" t="s">
        <v>659</v>
      </c>
      <c r="Y15">
        <v>72</v>
      </c>
      <c r="Z15">
        <v>0</v>
      </c>
      <c r="AC15" t="s">
        <v>660</v>
      </c>
      <c r="AD15">
        <v>75</v>
      </c>
      <c r="AE15">
        <v>0</v>
      </c>
      <c r="AJ15">
        <v>0</v>
      </c>
    </row>
    <row r="16" spans="1:36" x14ac:dyDescent="0.45">
      <c r="A16" s="290">
        <v>42779</v>
      </c>
      <c r="B16">
        <v>2510.2083333333335</v>
      </c>
      <c r="C16" t="s">
        <v>661</v>
      </c>
      <c r="D16">
        <v>85</v>
      </c>
      <c r="E16">
        <v>3</v>
      </c>
      <c r="F16">
        <v>3</v>
      </c>
      <c r="I16" t="s">
        <v>662</v>
      </c>
      <c r="J16">
        <v>109</v>
      </c>
      <c r="K16">
        <v>48</v>
      </c>
      <c r="L16">
        <v>48</v>
      </c>
      <c r="O16">
        <v>97</v>
      </c>
      <c r="P16">
        <v>51</v>
      </c>
      <c r="Q16">
        <v>4.3835051546391751E-2</v>
      </c>
      <c r="R16">
        <v>1163.4524929444967</v>
      </c>
      <c r="V16" s="290">
        <v>42779</v>
      </c>
      <c r="W16">
        <v>2510.2083333333335</v>
      </c>
      <c r="X16" t="s">
        <v>661</v>
      </c>
      <c r="Y16">
        <v>85</v>
      </c>
      <c r="Z16">
        <v>0</v>
      </c>
      <c r="AC16" t="s">
        <v>662</v>
      </c>
      <c r="AD16">
        <v>109</v>
      </c>
      <c r="AE16">
        <v>0</v>
      </c>
      <c r="AJ16">
        <v>0</v>
      </c>
    </row>
    <row r="17" spans="1:36" x14ac:dyDescent="0.45">
      <c r="A17" s="290">
        <v>42780</v>
      </c>
      <c r="B17">
        <v>2177.9166666666665</v>
      </c>
      <c r="C17" t="s">
        <v>663</v>
      </c>
      <c r="D17">
        <v>135</v>
      </c>
      <c r="E17">
        <v>8</v>
      </c>
      <c r="F17">
        <v>8</v>
      </c>
      <c r="I17" t="s">
        <v>656</v>
      </c>
      <c r="J17">
        <v>88</v>
      </c>
      <c r="K17">
        <v>22</v>
      </c>
      <c r="L17">
        <v>22</v>
      </c>
      <c r="O17">
        <v>111.5</v>
      </c>
      <c r="P17">
        <v>30</v>
      </c>
      <c r="Q17">
        <v>4.3011210762331838E-2</v>
      </c>
      <c r="R17">
        <v>697.49257154772454</v>
      </c>
      <c r="V17" s="290">
        <v>42780</v>
      </c>
      <c r="W17">
        <v>2177.9166666666665</v>
      </c>
      <c r="X17" t="s">
        <v>663</v>
      </c>
      <c r="Y17">
        <v>135</v>
      </c>
      <c r="Z17">
        <v>0</v>
      </c>
      <c r="AC17" t="s">
        <v>656</v>
      </c>
      <c r="AD17">
        <v>88</v>
      </c>
      <c r="AE17">
        <v>0</v>
      </c>
      <c r="AJ17">
        <v>0</v>
      </c>
    </row>
    <row r="18" spans="1:36" x14ac:dyDescent="0.45">
      <c r="A18" s="290">
        <v>42781</v>
      </c>
      <c r="B18">
        <v>3368.6458333333335</v>
      </c>
      <c r="C18" t="s">
        <v>40</v>
      </c>
      <c r="D18" t="s">
        <v>14</v>
      </c>
      <c r="E18">
        <v>11</v>
      </c>
      <c r="F18">
        <v>11</v>
      </c>
      <c r="I18" t="s">
        <v>40</v>
      </c>
      <c r="J18" t="s">
        <v>14</v>
      </c>
      <c r="K18">
        <v>24</v>
      </c>
      <c r="L18">
        <v>24</v>
      </c>
      <c r="O18">
        <v>89.5</v>
      </c>
      <c r="P18">
        <v>35</v>
      </c>
      <c r="Q18">
        <v>4.4365921787709497E-2</v>
      </c>
      <c r="R18">
        <v>788.89378580872631</v>
      </c>
      <c r="V18" s="290">
        <v>42781</v>
      </c>
      <c r="W18">
        <v>3368.6458333333335</v>
      </c>
      <c r="X18" t="s">
        <v>40</v>
      </c>
      <c r="Y18" t="s">
        <v>14</v>
      </c>
      <c r="Z18">
        <v>0</v>
      </c>
      <c r="AC18" t="s">
        <v>40</v>
      </c>
      <c r="AD18" t="s">
        <v>14</v>
      </c>
      <c r="AE18">
        <v>0</v>
      </c>
      <c r="AJ18">
        <v>0</v>
      </c>
    </row>
    <row r="19" spans="1:36" x14ac:dyDescent="0.45">
      <c r="A19" s="290">
        <v>42782</v>
      </c>
      <c r="B19">
        <v>7688.4375</v>
      </c>
      <c r="C19" t="s">
        <v>40</v>
      </c>
      <c r="D19" t="s">
        <v>14</v>
      </c>
      <c r="E19">
        <v>11</v>
      </c>
      <c r="F19">
        <v>11</v>
      </c>
      <c r="I19" t="s">
        <v>40</v>
      </c>
      <c r="J19" t="s">
        <v>14</v>
      </c>
      <c r="K19">
        <v>24</v>
      </c>
      <c r="L19">
        <v>24</v>
      </c>
      <c r="O19">
        <v>89.5</v>
      </c>
      <c r="P19">
        <v>35</v>
      </c>
      <c r="Q19">
        <v>4.4365921787709497E-2</v>
      </c>
      <c r="R19">
        <v>788.89378580872631</v>
      </c>
      <c r="V19" s="290">
        <v>42782</v>
      </c>
      <c r="W19">
        <v>7688.4375</v>
      </c>
      <c r="X19" t="s">
        <v>40</v>
      </c>
      <c r="Y19" t="s">
        <v>14</v>
      </c>
      <c r="Z19">
        <v>0</v>
      </c>
      <c r="AC19" t="s">
        <v>40</v>
      </c>
      <c r="AD19" t="s">
        <v>14</v>
      </c>
      <c r="AE19">
        <v>0</v>
      </c>
      <c r="AJ19">
        <v>0</v>
      </c>
    </row>
    <row r="20" spans="1:36" x14ac:dyDescent="0.45">
      <c r="A20" s="290">
        <v>42783</v>
      </c>
      <c r="B20">
        <v>5934.791666666667</v>
      </c>
      <c r="C20" t="s">
        <v>40</v>
      </c>
      <c r="D20" t="s">
        <v>14</v>
      </c>
      <c r="E20">
        <v>11</v>
      </c>
      <c r="F20">
        <v>11</v>
      </c>
      <c r="I20" t="s">
        <v>40</v>
      </c>
      <c r="J20" t="s">
        <v>14</v>
      </c>
      <c r="K20">
        <v>24</v>
      </c>
      <c r="L20">
        <v>24</v>
      </c>
      <c r="O20">
        <v>89.5</v>
      </c>
      <c r="P20">
        <v>35</v>
      </c>
      <c r="Q20">
        <v>4.4365921787709497E-2</v>
      </c>
      <c r="R20">
        <v>788.89378580872631</v>
      </c>
      <c r="V20" s="290">
        <v>42783</v>
      </c>
      <c r="W20">
        <v>5934.791666666667</v>
      </c>
      <c r="X20" t="s">
        <v>40</v>
      </c>
      <c r="Y20" t="s">
        <v>14</v>
      </c>
      <c r="Z20">
        <v>0</v>
      </c>
      <c r="AC20" t="s">
        <v>40</v>
      </c>
      <c r="AD20" t="s">
        <v>14</v>
      </c>
      <c r="AE20">
        <v>0</v>
      </c>
      <c r="AJ20">
        <v>0</v>
      </c>
    </row>
    <row r="21" spans="1:36" x14ac:dyDescent="0.45">
      <c r="A21" s="290">
        <v>42784</v>
      </c>
      <c r="B21">
        <v>3843.125</v>
      </c>
      <c r="C21" t="s">
        <v>40</v>
      </c>
      <c r="D21" t="s">
        <v>14</v>
      </c>
      <c r="E21">
        <v>11</v>
      </c>
      <c r="F21">
        <v>11</v>
      </c>
      <c r="I21" t="s">
        <v>40</v>
      </c>
      <c r="J21" t="s">
        <v>14</v>
      </c>
      <c r="K21">
        <v>24</v>
      </c>
      <c r="L21">
        <v>24</v>
      </c>
      <c r="O21">
        <v>89.5</v>
      </c>
      <c r="P21">
        <v>35</v>
      </c>
      <c r="Q21">
        <v>4.4365921787709497E-2</v>
      </c>
      <c r="R21">
        <v>788.89378580872631</v>
      </c>
      <c r="V21" s="290">
        <v>42784</v>
      </c>
      <c r="W21">
        <v>3843.125</v>
      </c>
      <c r="X21" t="s">
        <v>40</v>
      </c>
      <c r="Y21" t="s">
        <v>14</v>
      </c>
      <c r="Z21">
        <v>0</v>
      </c>
      <c r="AC21" t="s">
        <v>40</v>
      </c>
      <c r="AD21" t="s">
        <v>14</v>
      </c>
      <c r="AE21">
        <v>0</v>
      </c>
      <c r="AJ21">
        <v>0</v>
      </c>
    </row>
    <row r="22" spans="1:36" x14ac:dyDescent="0.45">
      <c r="A22" s="290">
        <v>42785</v>
      </c>
      <c r="B22">
        <v>3067.5</v>
      </c>
      <c r="C22" t="s">
        <v>664</v>
      </c>
      <c r="D22">
        <v>91</v>
      </c>
      <c r="E22">
        <v>13</v>
      </c>
      <c r="F22">
        <v>13</v>
      </c>
      <c r="I22" t="s">
        <v>665</v>
      </c>
      <c r="J22">
        <v>111</v>
      </c>
      <c r="K22">
        <v>26</v>
      </c>
      <c r="L22">
        <v>26</v>
      </c>
      <c r="O22">
        <v>101</v>
      </c>
      <c r="P22">
        <v>39</v>
      </c>
      <c r="Q22">
        <v>4.3584158415841581E-2</v>
      </c>
      <c r="R22">
        <v>894.82053611994559</v>
      </c>
      <c r="V22" s="290">
        <v>42785</v>
      </c>
      <c r="W22">
        <v>3067.5</v>
      </c>
      <c r="X22" t="s">
        <v>664</v>
      </c>
      <c r="Y22">
        <v>91</v>
      </c>
      <c r="Z22">
        <v>0</v>
      </c>
      <c r="AC22" t="s">
        <v>665</v>
      </c>
      <c r="AD22">
        <v>111</v>
      </c>
      <c r="AE22">
        <v>0</v>
      </c>
      <c r="AJ22">
        <v>0</v>
      </c>
    </row>
    <row r="23" spans="1:36" x14ac:dyDescent="0.45">
      <c r="A23" s="290">
        <v>42786</v>
      </c>
      <c r="B23">
        <v>2629.6875</v>
      </c>
      <c r="C23" t="s">
        <v>666</v>
      </c>
      <c r="D23">
        <v>115</v>
      </c>
      <c r="E23">
        <v>7</v>
      </c>
      <c r="F23">
        <v>7</v>
      </c>
      <c r="I23" t="s">
        <v>667</v>
      </c>
      <c r="J23">
        <v>121</v>
      </c>
      <c r="K23">
        <v>16</v>
      </c>
      <c r="L23">
        <v>16</v>
      </c>
      <c r="O23">
        <v>118</v>
      </c>
      <c r="P23">
        <v>23</v>
      </c>
      <c r="Q23">
        <v>4.2707627118644065E-2</v>
      </c>
      <c r="R23">
        <v>538.54549062406988</v>
      </c>
      <c r="V23" s="290">
        <v>42786</v>
      </c>
      <c r="W23">
        <v>2629.6875</v>
      </c>
      <c r="X23" t="s">
        <v>666</v>
      </c>
      <c r="Y23">
        <v>115</v>
      </c>
      <c r="Z23">
        <v>0</v>
      </c>
      <c r="AC23" t="s">
        <v>667</v>
      </c>
      <c r="AD23">
        <v>121</v>
      </c>
      <c r="AE23">
        <v>0</v>
      </c>
      <c r="AJ23">
        <v>0</v>
      </c>
    </row>
    <row r="24" spans="1:36" x14ac:dyDescent="0.45">
      <c r="A24" s="290">
        <v>42787</v>
      </c>
      <c r="B24">
        <v>2508.3333333333335</v>
      </c>
      <c r="C24" t="s">
        <v>668</v>
      </c>
      <c r="D24">
        <v>117</v>
      </c>
      <c r="E24">
        <v>4</v>
      </c>
      <c r="F24">
        <v>4</v>
      </c>
      <c r="I24" t="s">
        <v>669</v>
      </c>
      <c r="J24">
        <v>137</v>
      </c>
      <c r="K24">
        <v>33</v>
      </c>
      <c r="L24">
        <v>33</v>
      </c>
      <c r="O24">
        <v>127</v>
      </c>
      <c r="P24">
        <v>37</v>
      </c>
      <c r="Q24">
        <v>4.2338582677165351E-2</v>
      </c>
      <c r="R24">
        <v>873.90738329923761</v>
      </c>
      <c r="V24" s="290">
        <v>42787</v>
      </c>
      <c r="W24">
        <v>2508.3333333333335</v>
      </c>
      <c r="X24" t="s">
        <v>668</v>
      </c>
      <c r="Y24">
        <v>117</v>
      </c>
      <c r="Z24">
        <v>0</v>
      </c>
      <c r="AC24" t="s">
        <v>669</v>
      </c>
      <c r="AD24">
        <v>137</v>
      </c>
      <c r="AE24">
        <v>0</v>
      </c>
      <c r="AJ24">
        <v>0</v>
      </c>
    </row>
    <row r="25" spans="1:36" x14ac:dyDescent="0.45">
      <c r="A25" s="290">
        <v>42788</v>
      </c>
      <c r="B25">
        <v>2286.0416666666665</v>
      </c>
      <c r="C25" t="s">
        <v>670</v>
      </c>
      <c r="D25">
        <v>115</v>
      </c>
      <c r="E25">
        <v>14</v>
      </c>
      <c r="F25">
        <v>14</v>
      </c>
      <c r="I25" t="s">
        <v>671</v>
      </c>
      <c r="J25">
        <v>112</v>
      </c>
      <c r="K25">
        <v>27</v>
      </c>
      <c r="L25">
        <v>27</v>
      </c>
      <c r="O25">
        <v>113.5</v>
      </c>
      <c r="P25">
        <v>41</v>
      </c>
      <c r="Q25">
        <v>4.2914096916299563E-2</v>
      </c>
      <c r="R25">
        <v>955.39701278037251</v>
      </c>
      <c r="V25" s="290">
        <v>42788</v>
      </c>
      <c r="W25">
        <v>2286.0416666666665</v>
      </c>
      <c r="X25" t="s">
        <v>670</v>
      </c>
      <c r="Y25">
        <v>115</v>
      </c>
      <c r="Z25">
        <v>0</v>
      </c>
      <c r="AC25" t="s">
        <v>671</v>
      </c>
      <c r="AD25">
        <v>112</v>
      </c>
      <c r="AE25">
        <v>0</v>
      </c>
      <c r="AJ25">
        <v>0</v>
      </c>
    </row>
    <row r="26" spans="1:36" x14ac:dyDescent="0.45">
      <c r="A26" s="290">
        <v>42789</v>
      </c>
      <c r="B26">
        <v>2013.6458333333333</v>
      </c>
      <c r="C26" t="s">
        <v>672</v>
      </c>
      <c r="D26">
        <v>171</v>
      </c>
      <c r="E26">
        <v>5</v>
      </c>
      <c r="F26">
        <v>5</v>
      </c>
      <c r="I26" t="s">
        <v>673</v>
      </c>
      <c r="J26">
        <v>155</v>
      </c>
      <c r="K26">
        <v>13</v>
      </c>
      <c r="L26">
        <v>13</v>
      </c>
      <c r="O26">
        <v>163</v>
      </c>
      <c r="P26">
        <v>18</v>
      </c>
      <c r="Q26">
        <v>4.1269938650306745E-2</v>
      </c>
      <c r="R26">
        <v>436.15281700609489</v>
      </c>
      <c r="V26" s="290">
        <v>42789</v>
      </c>
      <c r="W26">
        <v>2013.6458333333333</v>
      </c>
      <c r="X26" t="s">
        <v>672</v>
      </c>
      <c r="Y26">
        <v>171</v>
      </c>
      <c r="Z26">
        <v>0</v>
      </c>
      <c r="AC26" t="s">
        <v>673</v>
      </c>
      <c r="AD26">
        <v>155</v>
      </c>
      <c r="AE26">
        <v>0</v>
      </c>
      <c r="AJ26">
        <v>0</v>
      </c>
    </row>
    <row r="27" spans="1:36" x14ac:dyDescent="0.45">
      <c r="A27" s="290">
        <v>42790</v>
      </c>
      <c r="B27">
        <v>1818.75</v>
      </c>
      <c r="C27" t="s">
        <v>670</v>
      </c>
      <c r="D27">
        <v>168</v>
      </c>
      <c r="E27">
        <v>7</v>
      </c>
      <c r="F27">
        <v>7</v>
      </c>
      <c r="I27" t="s">
        <v>674</v>
      </c>
      <c r="J27">
        <v>163</v>
      </c>
      <c r="K27">
        <v>21</v>
      </c>
      <c r="L27">
        <v>21</v>
      </c>
      <c r="O27">
        <v>165.5</v>
      </c>
      <c r="P27">
        <v>28</v>
      </c>
      <c r="Q27">
        <v>4.1212990936555893E-2</v>
      </c>
      <c r="R27">
        <v>679.39742696917494</v>
      </c>
      <c r="V27" s="290">
        <v>42790</v>
      </c>
      <c r="W27">
        <v>1818.75</v>
      </c>
      <c r="X27" t="s">
        <v>670</v>
      </c>
      <c r="Y27">
        <v>168</v>
      </c>
      <c r="Z27">
        <v>0</v>
      </c>
      <c r="AC27" t="s">
        <v>674</v>
      </c>
      <c r="AD27">
        <v>163</v>
      </c>
      <c r="AE27">
        <v>0</v>
      </c>
      <c r="AJ27">
        <v>0</v>
      </c>
    </row>
    <row r="28" spans="1:36" x14ac:dyDescent="0.45">
      <c r="A28" s="290">
        <v>42791</v>
      </c>
      <c r="B28">
        <v>1644.2708333333333</v>
      </c>
      <c r="C28" t="s">
        <v>670</v>
      </c>
      <c r="D28">
        <v>185</v>
      </c>
      <c r="E28">
        <v>1</v>
      </c>
      <c r="F28">
        <v>1</v>
      </c>
      <c r="I28" t="s">
        <v>674</v>
      </c>
      <c r="J28">
        <v>165</v>
      </c>
      <c r="K28">
        <v>9</v>
      </c>
      <c r="L28">
        <v>9</v>
      </c>
      <c r="O28">
        <v>175</v>
      </c>
      <c r="P28">
        <v>10</v>
      </c>
      <c r="Q28">
        <v>4.1011428571428574E-2</v>
      </c>
      <c r="R28">
        <v>243.83447122753239</v>
      </c>
      <c r="V28" s="290">
        <v>42791</v>
      </c>
      <c r="W28">
        <v>1644.2708333333333</v>
      </c>
      <c r="X28" t="s">
        <v>670</v>
      </c>
      <c r="Y28">
        <v>185</v>
      </c>
      <c r="Z28">
        <v>0</v>
      </c>
      <c r="AC28" t="s">
        <v>674</v>
      </c>
      <c r="AD28">
        <v>165</v>
      </c>
      <c r="AE28">
        <v>0</v>
      </c>
      <c r="AJ28">
        <v>0</v>
      </c>
    </row>
    <row r="29" spans="1:36" x14ac:dyDescent="0.45">
      <c r="A29" s="290">
        <v>42792</v>
      </c>
      <c r="B29">
        <v>1574.5833333333333</v>
      </c>
      <c r="C29" t="s">
        <v>666</v>
      </c>
      <c r="D29">
        <v>177</v>
      </c>
      <c r="E29">
        <v>2</v>
      </c>
      <c r="F29">
        <v>2</v>
      </c>
      <c r="I29" t="s">
        <v>675</v>
      </c>
      <c r="J29">
        <v>186</v>
      </c>
      <c r="K29">
        <v>11</v>
      </c>
      <c r="L29">
        <v>11</v>
      </c>
      <c r="O29">
        <v>181.5</v>
      </c>
      <c r="P29">
        <v>13</v>
      </c>
      <c r="Q29">
        <v>4.0885674931129476E-2</v>
      </c>
      <c r="R29">
        <v>317.95977495536164</v>
      </c>
      <c r="V29" s="290">
        <v>42792</v>
      </c>
      <c r="W29">
        <v>1574.5833333333333</v>
      </c>
      <c r="X29" t="s">
        <v>666</v>
      </c>
      <c r="Y29">
        <v>177</v>
      </c>
      <c r="Z29">
        <v>0</v>
      </c>
      <c r="AC29" t="s">
        <v>675</v>
      </c>
      <c r="AD29">
        <v>186</v>
      </c>
      <c r="AE29">
        <v>0</v>
      </c>
      <c r="AJ29">
        <v>0</v>
      </c>
    </row>
    <row r="30" spans="1:36" x14ac:dyDescent="0.45">
      <c r="A30" s="290">
        <v>42793</v>
      </c>
      <c r="B30">
        <v>1549.0625</v>
      </c>
      <c r="C30" t="s">
        <v>676</v>
      </c>
      <c r="D30">
        <v>165</v>
      </c>
      <c r="E30">
        <v>1</v>
      </c>
      <c r="F30">
        <v>1</v>
      </c>
      <c r="I30" t="s">
        <v>677</v>
      </c>
      <c r="J30">
        <v>210</v>
      </c>
      <c r="K30">
        <v>10</v>
      </c>
      <c r="L30">
        <v>10</v>
      </c>
      <c r="O30">
        <v>187.5</v>
      </c>
      <c r="P30">
        <v>11</v>
      </c>
      <c r="Q30">
        <v>4.0777333333333332E-2</v>
      </c>
      <c r="R30">
        <v>269.75770853088318</v>
      </c>
      <c r="V30" s="290">
        <v>42793</v>
      </c>
      <c r="W30">
        <v>1549.0625</v>
      </c>
      <c r="X30" t="s">
        <v>676</v>
      </c>
      <c r="Y30">
        <v>165</v>
      </c>
      <c r="Z30">
        <v>0</v>
      </c>
      <c r="AC30" t="s">
        <v>677</v>
      </c>
      <c r="AD30">
        <v>210</v>
      </c>
      <c r="AE30">
        <v>0</v>
      </c>
      <c r="AJ30">
        <v>0</v>
      </c>
    </row>
    <row r="31" spans="1:36" x14ac:dyDescent="0.45">
      <c r="A31" s="290">
        <v>42794</v>
      </c>
      <c r="B31">
        <v>1474.2708333333333</v>
      </c>
      <c r="C31" t="s">
        <v>678</v>
      </c>
      <c r="D31">
        <v>180</v>
      </c>
      <c r="E31">
        <v>0</v>
      </c>
      <c r="F31">
        <v>0</v>
      </c>
      <c r="I31" t="s">
        <v>679</v>
      </c>
      <c r="J31">
        <v>225</v>
      </c>
      <c r="K31">
        <v>0</v>
      </c>
      <c r="L31">
        <v>0</v>
      </c>
      <c r="O31">
        <v>202.5</v>
      </c>
      <c r="P31">
        <v>0</v>
      </c>
      <c r="Q31">
        <v>4.0534567901234567E-2</v>
      </c>
      <c r="R31">
        <v>0</v>
      </c>
      <c r="V31" s="290">
        <v>42794</v>
      </c>
      <c r="W31">
        <v>1474.2708333333333</v>
      </c>
      <c r="X31" t="s">
        <v>678</v>
      </c>
      <c r="Y31">
        <v>180</v>
      </c>
      <c r="Z31">
        <v>0</v>
      </c>
      <c r="AC31" t="s">
        <v>679</v>
      </c>
      <c r="AD31">
        <v>225</v>
      </c>
      <c r="AE31">
        <v>0</v>
      </c>
      <c r="AJ31">
        <v>0</v>
      </c>
    </row>
    <row r="32" spans="1:36" x14ac:dyDescent="0.45">
      <c r="A32" s="290">
        <v>42795</v>
      </c>
      <c r="B32">
        <v>1403.75</v>
      </c>
      <c r="C32" t="s">
        <v>663</v>
      </c>
      <c r="D32">
        <v>220</v>
      </c>
      <c r="E32">
        <v>0</v>
      </c>
      <c r="F32">
        <v>0</v>
      </c>
      <c r="I32" t="s">
        <v>680</v>
      </c>
      <c r="J32">
        <v>200</v>
      </c>
      <c r="K32">
        <v>3</v>
      </c>
      <c r="L32">
        <v>3</v>
      </c>
      <c r="O32">
        <v>210</v>
      </c>
      <c r="P32">
        <v>3</v>
      </c>
      <c r="Q32">
        <v>4.0426190476190477E-2</v>
      </c>
      <c r="R32">
        <v>74.209317392072563</v>
      </c>
      <c r="V32" s="290">
        <v>42795</v>
      </c>
      <c r="W32">
        <v>1403.75</v>
      </c>
      <c r="X32" t="s">
        <v>663</v>
      </c>
      <c r="Y32">
        <v>220</v>
      </c>
      <c r="Z32">
        <v>0</v>
      </c>
      <c r="AC32" t="s">
        <v>680</v>
      </c>
      <c r="AD32">
        <v>200</v>
      </c>
      <c r="AE32">
        <v>0</v>
      </c>
      <c r="AJ32">
        <v>0</v>
      </c>
    </row>
    <row r="33" spans="1:36" x14ac:dyDescent="0.45">
      <c r="A33" s="290">
        <v>42796</v>
      </c>
      <c r="B33">
        <v>1381.9791666666667</v>
      </c>
      <c r="C33" t="s">
        <v>681</v>
      </c>
      <c r="D33">
        <v>224</v>
      </c>
      <c r="E33">
        <v>0</v>
      </c>
      <c r="F33">
        <v>0</v>
      </c>
      <c r="I33" t="s">
        <v>682</v>
      </c>
      <c r="J33">
        <v>231</v>
      </c>
      <c r="K33">
        <v>5</v>
      </c>
      <c r="L33">
        <v>5</v>
      </c>
      <c r="O33">
        <v>227.5</v>
      </c>
      <c r="P33">
        <v>5</v>
      </c>
      <c r="Q33">
        <v>4.0201098901098901E-2</v>
      </c>
      <c r="R33">
        <v>124.37470956455184</v>
      </c>
      <c r="V33" s="290">
        <v>42796</v>
      </c>
      <c r="W33">
        <v>1381.9791666666667</v>
      </c>
      <c r="X33" t="s">
        <v>681</v>
      </c>
      <c r="Y33">
        <v>224</v>
      </c>
      <c r="Z33">
        <v>0</v>
      </c>
      <c r="AC33" t="s">
        <v>682</v>
      </c>
      <c r="AD33">
        <v>231</v>
      </c>
      <c r="AE33">
        <v>0</v>
      </c>
      <c r="AJ33">
        <v>0</v>
      </c>
    </row>
    <row r="34" spans="1:36" x14ac:dyDescent="0.45">
      <c r="A34" s="290">
        <v>42797</v>
      </c>
      <c r="B34">
        <v>1427.5</v>
      </c>
      <c r="C34" t="s">
        <v>683</v>
      </c>
      <c r="D34">
        <v>228</v>
      </c>
      <c r="E34">
        <v>0</v>
      </c>
      <c r="F34">
        <v>0</v>
      </c>
      <c r="I34" t="s">
        <v>684</v>
      </c>
      <c r="J34" t="s">
        <v>14</v>
      </c>
      <c r="K34">
        <v>13</v>
      </c>
      <c r="L34">
        <v>13</v>
      </c>
      <c r="O34">
        <v>228</v>
      </c>
      <c r="P34">
        <v>13</v>
      </c>
      <c r="Q34">
        <v>4.0195175438596492E-2</v>
      </c>
      <c r="R34">
        <v>323.42189972175242</v>
      </c>
      <c r="V34" s="290">
        <v>42797</v>
      </c>
      <c r="W34">
        <v>1427.5</v>
      </c>
      <c r="X34" t="s">
        <v>683</v>
      </c>
      <c r="Y34">
        <v>228</v>
      </c>
      <c r="Z34">
        <v>0</v>
      </c>
      <c r="AC34" t="s">
        <v>684</v>
      </c>
      <c r="AD34" t="s">
        <v>14</v>
      </c>
      <c r="AE34">
        <v>0</v>
      </c>
      <c r="AJ34">
        <v>0</v>
      </c>
    </row>
    <row r="35" spans="1:36" x14ac:dyDescent="0.45">
      <c r="A35" s="290">
        <v>42798</v>
      </c>
      <c r="B35">
        <v>1650.3125</v>
      </c>
      <c r="C35" t="s">
        <v>685</v>
      </c>
      <c r="D35">
        <v>174</v>
      </c>
      <c r="E35">
        <v>7</v>
      </c>
      <c r="F35">
        <v>7</v>
      </c>
      <c r="I35" t="s">
        <v>686</v>
      </c>
      <c r="J35">
        <v>188</v>
      </c>
      <c r="K35">
        <v>5</v>
      </c>
      <c r="L35">
        <v>5</v>
      </c>
      <c r="O35">
        <v>181</v>
      </c>
      <c r="P35">
        <v>12</v>
      </c>
      <c r="Q35">
        <v>4.0895027624309389E-2</v>
      </c>
      <c r="R35">
        <v>293.43420697108894</v>
      </c>
      <c r="V35" s="290">
        <v>42798</v>
      </c>
      <c r="W35">
        <v>1650.3125</v>
      </c>
      <c r="X35" t="s">
        <v>685</v>
      </c>
      <c r="Y35">
        <v>174</v>
      </c>
      <c r="Z35">
        <v>0</v>
      </c>
      <c r="AC35" t="s">
        <v>686</v>
      </c>
      <c r="AD35">
        <v>188</v>
      </c>
      <c r="AE35">
        <v>0</v>
      </c>
      <c r="AJ35">
        <v>0</v>
      </c>
    </row>
    <row r="36" spans="1:36" x14ac:dyDescent="0.45">
      <c r="A36" s="290">
        <v>42799</v>
      </c>
      <c r="B36">
        <v>1459.6875</v>
      </c>
      <c r="C36" t="s">
        <v>687</v>
      </c>
      <c r="D36">
        <v>209</v>
      </c>
      <c r="E36">
        <v>1</v>
      </c>
      <c r="F36">
        <v>1</v>
      </c>
      <c r="I36" t="s">
        <v>688</v>
      </c>
      <c r="J36">
        <v>192</v>
      </c>
      <c r="K36">
        <v>2</v>
      </c>
      <c r="L36">
        <v>2</v>
      </c>
      <c r="O36">
        <v>200.5</v>
      </c>
      <c r="P36">
        <v>3</v>
      </c>
      <c r="Q36">
        <v>4.0564837905236906E-2</v>
      </c>
      <c r="R36">
        <v>73.955675775366558</v>
      </c>
      <c r="V36" s="290">
        <v>42799</v>
      </c>
      <c r="W36">
        <v>1459.6875</v>
      </c>
      <c r="X36" t="s">
        <v>687</v>
      </c>
      <c r="Y36">
        <v>209</v>
      </c>
      <c r="Z36">
        <v>0</v>
      </c>
      <c r="AC36" t="s">
        <v>688</v>
      </c>
      <c r="AD36">
        <v>192</v>
      </c>
      <c r="AE36">
        <v>0</v>
      </c>
      <c r="AJ36">
        <v>0</v>
      </c>
    </row>
    <row r="37" spans="1:36" x14ac:dyDescent="0.45">
      <c r="A37" s="290">
        <v>42800</v>
      </c>
      <c r="B37">
        <v>1360.4166666666667</v>
      </c>
      <c r="C37" t="s">
        <v>689</v>
      </c>
      <c r="D37">
        <v>222</v>
      </c>
      <c r="E37">
        <v>3</v>
      </c>
      <c r="F37">
        <v>3</v>
      </c>
      <c r="I37" t="s">
        <v>669</v>
      </c>
      <c r="J37">
        <v>173</v>
      </c>
      <c r="K37">
        <v>5</v>
      </c>
      <c r="L37">
        <v>5</v>
      </c>
      <c r="O37">
        <v>197.5</v>
      </c>
      <c r="P37">
        <v>8</v>
      </c>
      <c r="Q37">
        <v>4.0611392405063292E-2</v>
      </c>
      <c r="R37">
        <v>196.98905962659353</v>
      </c>
      <c r="V37" s="290">
        <v>42800</v>
      </c>
      <c r="W37">
        <v>1360.4166666666667</v>
      </c>
      <c r="X37" t="s">
        <v>689</v>
      </c>
      <c r="Y37">
        <v>222</v>
      </c>
      <c r="Z37">
        <v>0</v>
      </c>
      <c r="AC37" t="s">
        <v>669</v>
      </c>
      <c r="AD37">
        <v>173</v>
      </c>
      <c r="AE37">
        <v>0</v>
      </c>
      <c r="AJ37">
        <v>0</v>
      </c>
    </row>
    <row r="38" spans="1:36" x14ac:dyDescent="0.45">
      <c r="A38" s="290">
        <v>42801</v>
      </c>
      <c r="B38">
        <v>1395.1041666666667</v>
      </c>
      <c r="C38" t="s">
        <v>689</v>
      </c>
      <c r="D38">
        <v>124</v>
      </c>
      <c r="E38">
        <v>0</v>
      </c>
      <c r="F38">
        <v>0</v>
      </c>
      <c r="I38" t="s">
        <v>669</v>
      </c>
      <c r="J38">
        <v>132</v>
      </c>
      <c r="K38">
        <v>14</v>
      </c>
      <c r="L38">
        <v>14</v>
      </c>
      <c r="O38">
        <v>128</v>
      </c>
      <c r="P38">
        <v>14</v>
      </c>
      <c r="Q38">
        <v>4.2300781250000002E-2</v>
      </c>
      <c r="R38">
        <v>330.96315449256622</v>
      </c>
      <c r="V38" s="290">
        <v>42801</v>
      </c>
      <c r="W38">
        <v>1395.1041666666667</v>
      </c>
      <c r="X38" t="s">
        <v>689</v>
      </c>
      <c r="Y38">
        <v>124</v>
      </c>
      <c r="Z38">
        <v>0</v>
      </c>
      <c r="AC38" t="s">
        <v>669</v>
      </c>
      <c r="AD38">
        <v>132</v>
      </c>
      <c r="AE38">
        <v>0</v>
      </c>
      <c r="AJ38">
        <v>0</v>
      </c>
    </row>
    <row r="39" spans="1:36" x14ac:dyDescent="0.45">
      <c r="A39" s="290">
        <v>42802</v>
      </c>
      <c r="B39">
        <v>1783.3333333333333</v>
      </c>
      <c r="C39" t="s">
        <v>690</v>
      </c>
      <c r="D39">
        <v>155</v>
      </c>
      <c r="E39">
        <v>6</v>
      </c>
      <c r="F39">
        <v>6</v>
      </c>
      <c r="I39" t="s">
        <v>691</v>
      </c>
      <c r="J39">
        <v>155</v>
      </c>
      <c r="K39">
        <v>5</v>
      </c>
      <c r="L39">
        <v>5</v>
      </c>
      <c r="O39">
        <v>155</v>
      </c>
      <c r="P39">
        <v>11</v>
      </c>
      <c r="Q39">
        <v>4.1464516129032257E-2</v>
      </c>
      <c r="R39">
        <v>265.28707017270887</v>
      </c>
      <c r="V39" s="290">
        <v>42802</v>
      </c>
      <c r="W39">
        <v>1783.3333333333333</v>
      </c>
      <c r="X39" t="s">
        <v>690</v>
      </c>
      <c r="Y39">
        <v>155</v>
      </c>
      <c r="Z39">
        <v>0</v>
      </c>
      <c r="AC39" t="s">
        <v>691</v>
      </c>
      <c r="AD39">
        <v>155</v>
      </c>
      <c r="AE39">
        <v>0</v>
      </c>
      <c r="AJ39">
        <v>0</v>
      </c>
    </row>
    <row r="40" spans="1:36" x14ac:dyDescent="0.45">
      <c r="A40" s="290">
        <v>42803</v>
      </c>
      <c r="B40">
        <v>1926.6666666666667</v>
      </c>
      <c r="C40" t="s">
        <v>692</v>
      </c>
      <c r="D40">
        <v>115</v>
      </c>
      <c r="E40">
        <v>3</v>
      </c>
      <c r="F40">
        <v>3</v>
      </c>
      <c r="I40" t="s">
        <v>693</v>
      </c>
      <c r="J40">
        <v>66</v>
      </c>
      <c r="K40">
        <v>31</v>
      </c>
      <c r="L40">
        <v>31</v>
      </c>
      <c r="O40">
        <v>90.5</v>
      </c>
      <c r="P40">
        <v>34</v>
      </c>
      <c r="Q40">
        <v>4.4290055248618787E-2</v>
      </c>
      <c r="R40">
        <v>767.66668745711968</v>
      </c>
      <c r="V40" s="290">
        <v>42803</v>
      </c>
      <c r="W40">
        <v>1926.6666666666667</v>
      </c>
      <c r="X40" t="s">
        <v>692</v>
      </c>
      <c r="Y40">
        <v>115</v>
      </c>
      <c r="Z40">
        <v>0</v>
      </c>
      <c r="AC40" t="s">
        <v>693</v>
      </c>
      <c r="AD40">
        <v>66</v>
      </c>
      <c r="AE40">
        <v>0</v>
      </c>
      <c r="AJ40">
        <v>0</v>
      </c>
    </row>
    <row r="41" spans="1:36" x14ac:dyDescent="0.45">
      <c r="A41" s="290">
        <v>42804</v>
      </c>
      <c r="B41">
        <v>3145.9375</v>
      </c>
      <c r="C41" t="s">
        <v>694</v>
      </c>
      <c r="D41">
        <v>71</v>
      </c>
      <c r="E41">
        <v>88</v>
      </c>
      <c r="F41">
        <v>88</v>
      </c>
      <c r="I41" t="s">
        <v>695</v>
      </c>
      <c r="J41">
        <v>108</v>
      </c>
      <c r="K41">
        <v>57</v>
      </c>
      <c r="L41">
        <v>57</v>
      </c>
      <c r="O41">
        <v>89.5</v>
      </c>
      <c r="P41">
        <v>145</v>
      </c>
      <c r="Q41">
        <v>4.4365921787709497E-2</v>
      </c>
      <c r="R41">
        <v>3268.2742554932947</v>
      </c>
      <c r="V41" s="290">
        <v>42804</v>
      </c>
      <c r="W41">
        <v>3145.9375</v>
      </c>
      <c r="X41" t="s">
        <v>694</v>
      </c>
      <c r="Y41">
        <v>71</v>
      </c>
      <c r="Z41">
        <v>0</v>
      </c>
      <c r="AC41" t="s">
        <v>695</v>
      </c>
      <c r="AD41">
        <v>108</v>
      </c>
      <c r="AE41">
        <v>0</v>
      </c>
      <c r="AJ41">
        <v>0</v>
      </c>
    </row>
    <row r="42" spans="1:36" x14ac:dyDescent="0.45">
      <c r="A42" s="290">
        <v>42805</v>
      </c>
      <c r="B42">
        <v>2682.8125</v>
      </c>
      <c r="C42" t="s">
        <v>696</v>
      </c>
      <c r="D42">
        <v>111</v>
      </c>
      <c r="E42">
        <v>17</v>
      </c>
      <c r="F42">
        <v>17</v>
      </c>
      <c r="I42" t="s">
        <v>697</v>
      </c>
      <c r="J42">
        <v>112</v>
      </c>
      <c r="K42">
        <v>12</v>
      </c>
      <c r="L42">
        <v>12</v>
      </c>
      <c r="O42">
        <v>111.5</v>
      </c>
      <c r="P42">
        <v>29</v>
      </c>
      <c r="Q42">
        <v>4.3011210762331838E-2</v>
      </c>
      <c r="R42">
        <v>674.2428191628004</v>
      </c>
      <c r="V42" s="290">
        <v>42805</v>
      </c>
      <c r="W42">
        <v>2682.8125</v>
      </c>
      <c r="X42" t="s">
        <v>696</v>
      </c>
      <c r="Y42">
        <v>111</v>
      </c>
      <c r="Z42">
        <v>0</v>
      </c>
      <c r="AC42" t="s">
        <v>697</v>
      </c>
      <c r="AD42">
        <v>112</v>
      </c>
      <c r="AE42">
        <v>0</v>
      </c>
      <c r="AJ42">
        <v>0</v>
      </c>
    </row>
    <row r="43" spans="1:36" x14ac:dyDescent="0.45">
      <c r="A43" s="290">
        <v>42806</v>
      </c>
      <c r="B43">
        <v>2461.6304347826085</v>
      </c>
      <c r="C43" t="s">
        <v>698</v>
      </c>
      <c r="D43">
        <v>120</v>
      </c>
      <c r="E43">
        <v>8</v>
      </c>
      <c r="F43">
        <v>8</v>
      </c>
      <c r="I43" t="s">
        <v>699</v>
      </c>
      <c r="J43">
        <v>141</v>
      </c>
      <c r="K43">
        <v>10</v>
      </c>
      <c r="L43">
        <v>10</v>
      </c>
      <c r="O43">
        <v>130.5</v>
      </c>
      <c r="P43">
        <v>18</v>
      </c>
      <c r="Q43">
        <v>4.2208812260536396E-2</v>
      </c>
      <c r="R43">
        <v>426.4512322425453</v>
      </c>
      <c r="V43" s="290">
        <v>42806</v>
      </c>
      <c r="W43">
        <v>2461.6304347826085</v>
      </c>
      <c r="X43" t="s">
        <v>698</v>
      </c>
      <c r="Y43">
        <v>120</v>
      </c>
      <c r="Z43">
        <v>0</v>
      </c>
      <c r="AC43" t="s">
        <v>699</v>
      </c>
      <c r="AD43">
        <v>141</v>
      </c>
      <c r="AE43">
        <v>0</v>
      </c>
      <c r="AJ43">
        <v>0</v>
      </c>
    </row>
    <row r="44" spans="1:36" x14ac:dyDescent="0.45">
      <c r="A44" s="290">
        <v>42807</v>
      </c>
      <c r="B44">
        <v>2964.0625</v>
      </c>
      <c r="C44" t="s">
        <v>700</v>
      </c>
      <c r="D44">
        <v>131</v>
      </c>
      <c r="E44">
        <v>5</v>
      </c>
      <c r="F44">
        <v>5</v>
      </c>
      <c r="I44" t="s">
        <v>40</v>
      </c>
      <c r="K44">
        <v>21</v>
      </c>
      <c r="L44">
        <v>21</v>
      </c>
      <c r="O44">
        <v>131</v>
      </c>
      <c r="P44">
        <v>26</v>
      </c>
      <c r="Q44">
        <v>4.2190839694656486E-2</v>
      </c>
      <c r="R44">
        <v>616.2475122127737</v>
      </c>
      <c r="V44" s="290">
        <v>42807</v>
      </c>
      <c r="W44">
        <v>2964.0625</v>
      </c>
      <c r="X44" t="s">
        <v>700</v>
      </c>
      <c r="Y44">
        <v>131</v>
      </c>
      <c r="Z44">
        <v>0</v>
      </c>
      <c r="AC44" t="s">
        <v>40</v>
      </c>
      <c r="AD44">
        <v>0</v>
      </c>
      <c r="AE44">
        <v>0</v>
      </c>
      <c r="AJ44">
        <v>0</v>
      </c>
    </row>
    <row r="45" spans="1:36" x14ac:dyDescent="0.45">
      <c r="A45" s="290">
        <v>42808</v>
      </c>
      <c r="B45">
        <v>5286.145833333333</v>
      </c>
      <c r="C45" t="s">
        <v>40</v>
      </c>
      <c r="D45" t="s">
        <v>14</v>
      </c>
      <c r="E45">
        <v>23</v>
      </c>
      <c r="F45">
        <v>23</v>
      </c>
      <c r="I45" t="s">
        <v>40</v>
      </c>
      <c r="K45">
        <v>21</v>
      </c>
      <c r="L45">
        <v>21</v>
      </c>
      <c r="O45">
        <v>95.5</v>
      </c>
      <c r="P45">
        <v>44</v>
      </c>
      <c r="Q45">
        <v>4.3934554973821989E-2</v>
      </c>
      <c r="R45">
        <v>1001.4896025740333</v>
      </c>
      <c r="V45" s="290">
        <v>42808</v>
      </c>
      <c r="W45">
        <v>5286.145833333333</v>
      </c>
      <c r="X45" t="s">
        <v>40</v>
      </c>
      <c r="Y45" t="s">
        <v>14</v>
      </c>
      <c r="Z45">
        <v>0</v>
      </c>
      <c r="AC45" t="s">
        <v>40</v>
      </c>
      <c r="AD45">
        <v>0</v>
      </c>
      <c r="AE45">
        <v>0</v>
      </c>
      <c r="AJ45">
        <v>0</v>
      </c>
    </row>
    <row r="46" spans="1:36" x14ac:dyDescent="0.45">
      <c r="A46" s="290">
        <v>42809</v>
      </c>
      <c r="B46">
        <v>7915.416666666667</v>
      </c>
      <c r="C46" t="s">
        <v>40</v>
      </c>
      <c r="D46" t="s">
        <v>14</v>
      </c>
      <c r="E46">
        <v>23</v>
      </c>
      <c r="F46">
        <v>23</v>
      </c>
      <c r="I46" t="s">
        <v>40</v>
      </c>
      <c r="K46">
        <v>21</v>
      </c>
      <c r="L46">
        <v>21</v>
      </c>
      <c r="O46">
        <v>95.5</v>
      </c>
      <c r="P46">
        <v>44</v>
      </c>
      <c r="Q46">
        <v>4.3934554973821989E-2</v>
      </c>
      <c r="R46">
        <v>1001.4896025740333</v>
      </c>
      <c r="V46" s="290">
        <v>42809</v>
      </c>
      <c r="W46">
        <v>7915.416666666667</v>
      </c>
      <c r="X46" t="s">
        <v>40</v>
      </c>
      <c r="Y46" t="s">
        <v>14</v>
      </c>
      <c r="Z46">
        <v>0</v>
      </c>
      <c r="AC46" t="s">
        <v>40</v>
      </c>
      <c r="AD46">
        <v>0</v>
      </c>
      <c r="AE46">
        <v>0</v>
      </c>
      <c r="AJ46">
        <v>0</v>
      </c>
    </row>
    <row r="47" spans="1:36" x14ac:dyDescent="0.45">
      <c r="A47" s="290">
        <v>42810</v>
      </c>
      <c r="B47">
        <v>6893.645833333333</v>
      </c>
      <c r="C47" t="s">
        <v>40</v>
      </c>
      <c r="D47" t="s">
        <v>14</v>
      </c>
      <c r="E47">
        <v>23</v>
      </c>
      <c r="F47">
        <v>23</v>
      </c>
      <c r="I47" t="s">
        <v>40</v>
      </c>
      <c r="K47">
        <v>21</v>
      </c>
      <c r="L47">
        <v>21</v>
      </c>
      <c r="O47">
        <v>95.5</v>
      </c>
      <c r="P47">
        <v>44</v>
      </c>
      <c r="Q47">
        <v>4.3934554973821989E-2</v>
      </c>
      <c r="R47">
        <v>1001.4896025740333</v>
      </c>
      <c r="V47" s="290">
        <v>42810</v>
      </c>
      <c r="W47">
        <v>6893.645833333333</v>
      </c>
      <c r="X47" t="s">
        <v>40</v>
      </c>
      <c r="Y47" t="s">
        <v>14</v>
      </c>
      <c r="Z47">
        <v>0</v>
      </c>
      <c r="AC47" t="s">
        <v>40</v>
      </c>
      <c r="AD47">
        <v>0</v>
      </c>
      <c r="AE47">
        <v>0</v>
      </c>
      <c r="AJ47">
        <v>0</v>
      </c>
    </row>
    <row r="48" spans="1:36" x14ac:dyDescent="0.45">
      <c r="A48" s="290">
        <v>42811</v>
      </c>
      <c r="B48">
        <v>4269.791666666667</v>
      </c>
      <c r="C48" t="s">
        <v>701</v>
      </c>
      <c r="D48">
        <v>60</v>
      </c>
      <c r="E48">
        <v>40</v>
      </c>
      <c r="F48">
        <v>40</v>
      </c>
      <c r="I48" t="s">
        <v>702</v>
      </c>
      <c r="J48">
        <v>63</v>
      </c>
      <c r="K48">
        <v>32</v>
      </c>
      <c r="L48">
        <v>32</v>
      </c>
      <c r="O48">
        <v>61.5</v>
      </c>
      <c r="P48">
        <v>72</v>
      </c>
      <c r="Q48">
        <v>4.7491869918699185E-2</v>
      </c>
      <c r="R48">
        <v>1516.0489600273902</v>
      </c>
      <c r="V48" s="290">
        <v>42811</v>
      </c>
      <c r="W48">
        <v>4269.791666666667</v>
      </c>
      <c r="X48" t="s">
        <v>701</v>
      </c>
      <c r="Y48">
        <v>60</v>
      </c>
      <c r="Z48">
        <v>0</v>
      </c>
      <c r="AC48" t="s">
        <v>702</v>
      </c>
      <c r="AD48">
        <v>63</v>
      </c>
      <c r="AE48">
        <v>0</v>
      </c>
      <c r="AJ48">
        <v>0</v>
      </c>
    </row>
    <row r="49" spans="1:36" x14ac:dyDescent="0.45">
      <c r="A49" s="290">
        <v>42812</v>
      </c>
      <c r="B49">
        <v>5674.791666666667</v>
      </c>
      <c r="C49" t="s">
        <v>40</v>
      </c>
      <c r="D49" t="s">
        <v>14</v>
      </c>
      <c r="E49">
        <v>26</v>
      </c>
      <c r="F49">
        <v>26</v>
      </c>
      <c r="I49" t="s">
        <v>40</v>
      </c>
      <c r="J49" t="s">
        <v>14</v>
      </c>
      <c r="K49">
        <v>32</v>
      </c>
      <c r="L49">
        <v>32</v>
      </c>
      <c r="O49">
        <v>60.5</v>
      </c>
      <c r="P49">
        <v>58</v>
      </c>
      <c r="Q49">
        <v>4.7657024793388431E-2</v>
      </c>
      <c r="R49">
        <v>1217.0293939131188</v>
      </c>
      <c r="V49" s="290">
        <v>42812</v>
      </c>
      <c r="W49">
        <v>5674.791666666667</v>
      </c>
      <c r="X49" t="s">
        <v>40</v>
      </c>
      <c r="Y49" t="s">
        <v>14</v>
      </c>
      <c r="Z49">
        <v>0</v>
      </c>
      <c r="AC49" t="s">
        <v>40</v>
      </c>
      <c r="AD49" t="s">
        <v>14</v>
      </c>
      <c r="AE49">
        <v>0</v>
      </c>
      <c r="AJ49">
        <v>0</v>
      </c>
    </row>
    <row r="50" spans="1:36" x14ac:dyDescent="0.45">
      <c r="A50" s="290">
        <v>42813</v>
      </c>
      <c r="B50">
        <v>5141.354166666667</v>
      </c>
      <c r="C50" t="s">
        <v>703</v>
      </c>
      <c r="D50">
        <v>58</v>
      </c>
      <c r="E50">
        <v>11</v>
      </c>
      <c r="F50">
        <v>11</v>
      </c>
      <c r="I50" t="s">
        <v>704</v>
      </c>
      <c r="J50">
        <v>64</v>
      </c>
      <c r="K50">
        <v>31</v>
      </c>
      <c r="L50">
        <v>31</v>
      </c>
      <c r="O50">
        <v>61</v>
      </c>
      <c r="P50">
        <v>42</v>
      </c>
      <c r="Q50">
        <v>4.757377049180328E-2</v>
      </c>
      <c r="R50">
        <v>882.83942108890415</v>
      </c>
      <c r="V50" s="290">
        <v>42813</v>
      </c>
      <c r="W50">
        <v>5141.354166666667</v>
      </c>
      <c r="X50" t="s">
        <v>703</v>
      </c>
      <c r="Y50">
        <v>58</v>
      </c>
      <c r="Z50">
        <v>0</v>
      </c>
      <c r="AC50" t="s">
        <v>704</v>
      </c>
      <c r="AD50">
        <v>64</v>
      </c>
      <c r="AE50">
        <v>0</v>
      </c>
      <c r="AJ50">
        <v>0</v>
      </c>
    </row>
    <row r="51" spans="1:36" x14ac:dyDescent="0.45">
      <c r="A51" s="290">
        <v>42814</v>
      </c>
      <c r="B51">
        <v>3656.0416666666665</v>
      </c>
      <c r="C51" t="s">
        <v>705</v>
      </c>
      <c r="D51">
        <v>188</v>
      </c>
      <c r="E51">
        <v>7</v>
      </c>
      <c r="F51">
        <v>7</v>
      </c>
      <c r="I51" t="s">
        <v>706</v>
      </c>
      <c r="J51">
        <v>153</v>
      </c>
      <c r="K51">
        <v>15</v>
      </c>
      <c r="L51">
        <v>15</v>
      </c>
      <c r="O51">
        <v>170.5</v>
      </c>
      <c r="P51">
        <v>22</v>
      </c>
      <c r="Q51">
        <v>4.1104105571847509E-2</v>
      </c>
      <c r="R51">
        <v>535.2263403845468</v>
      </c>
      <c r="V51" s="290">
        <v>42814</v>
      </c>
      <c r="W51">
        <v>3656.0416666666665</v>
      </c>
      <c r="X51" t="s">
        <v>705</v>
      </c>
      <c r="Y51">
        <v>188</v>
      </c>
      <c r="Z51">
        <v>0</v>
      </c>
      <c r="AC51" t="s">
        <v>706</v>
      </c>
      <c r="AD51">
        <v>153</v>
      </c>
      <c r="AE51">
        <v>0</v>
      </c>
      <c r="AJ51">
        <v>0</v>
      </c>
    </row>
    <row r="52" spans="1:36" x14ac:dyDescent="0.45">
      <c r="A52" s="290">
        <v>42815</v>
      </c>
      <c r="B52">
        <v>3175.625</v>
      </c>
      <c r="C52" t="s">
        <v>707</v>
      </c>
      <c r="D52">
        <v>97</v>
      </c>
      <c r="E52">
        <v>6</v>
      </c>
      <c r="F52">
        <v>6</v>
      </c>
      <c r="I52" t="s">
        <v>708</v>
      </c>
      <c r="J52">
        <v>95</v>
      </c>
      <c r="K52">
        <v>4</v>
      </c>
      <c r="L52">
        <v>4</v>
      </c>
      <c r="O52">
        <v>96</v>
      </c>
      <c r="P52">
        <v>10</v>
      </c>
      <c r="Q52">
        <v>4.3901041666666668E-2</v>
      </c>
      <c r="R52">
        <v>227.7850278799383</v>
      </c>
      <c r="V52" s="290">
        <v>42815</v>
      </c>
      <c r="W52">
        <v>3175.625</v>
      </c>
      <c r="X52" t="s">
        <v>707</v>
      </c>
      <c r="Y52">
        <v>97</v>
      </c>
      <c r="Z52">
        <v>0</v>
      </c>
      <c r="AC52" t="s">
        <v>708</v>
      </c>
      <c r="AD52">
        <v>95</v>
      </c>
      <c r="AE52">
        <v>0</v>
      </c>
      <c r="AJ52">
        <v>0</v>
      </c>
    </row>
    <row r="53" spans="1:36" x14ac:dyDescent="0.45">
      <c r="A53" s="290">
        <v>42816</v>
      </c>
      <c r="B53">
        <v>2937.3958333333335</v>
      </c>
      <c r="C53" t="s">
        <v>709</v>
      </c>
      <c r="D53">
        <v>116</v>
      </c>
      <c r="E53">
        <v>2</v>
      </c>
      <c r="F53">
        <v>2</v>
      </c>
      <c r="I53" t="s">
        <v>702</v>
      </c>
      <c r="J53" t="s">
        <v>14</v>
      </c>
      <c r="K53">
        <v>21</v>
      </c>
      <c r="L53">
        <v>21</v>
      </c>
      <c r="O53">
        <v>116</v>
      </c>
      <c r="P53">
        <v>23</v>
      </c>
      <c r="Q53">
        <v>4.279741379310345E-2</v>
      </c>
      <c r="R53">
        <v>537.41565112297303</v>
      </c>
      <c r="V53" s="290">
        <v>42816</v>
      </c>
      <c r="W53">
        <v>2937.3958333333335</v>
      </c>
      <c r="X53" t="s">
        <v>709</v>
      </c>
      <c r="Y53">
        <v>116</v>
      </c>
      <c r="Z53">
        <v>0</v>
      </c>
      <c r="AC53" t="s">
        <v>702</v>
      </c>
      <c r="AD53" t="s">
        <v>14</v>
      </c>
      <c r="AE53">
        <v>0</v>
      </c>
      <c r="AJ53">
        <v>0</v>
      </c>
    </row>
    <row r="54" spans="1:36" x14ac:dyDescent="0.45">
      <c r="A54" s="290">
        <v>42817</v>
      </c>
      <c r="B54">
        <v>2604.7916666666665</v>
      </c>
      <c r="C54" t="s">
        <v>710</v>
      </c>
      <c r="D54">
        <v>120</v>
      </c>
      <c r="E54">
        <v>5</v>
      </c>
      <c r="F54">
        <v>5</v>
      </c>
      <c r="I54" t="s">
        <v>711</v>
      </c>
      <c r="J54" t="s">
        <v>14</v>
      </c>
      <c r="K54">
        <v>5</v>
      </c>
      <c r="L54">
        <v>5</v>
      </c>
      <c r="O54">
        <v>120</v>
      </c>
      <c r="P54">
        <v>10</v>
      </c>
      <c r="Q54">
        <v>4.262083333333333E-2</v>
      </c>
      <c r="R54">
        <v>234.62704076644835</v>
      </c>
      <c r="V54" s="290">
        <v>42817</v>
      </c>
      <c r="W54">
        <v>2604.7916666666665</v>
      </c>
      <c r="X54" t="s">
        <v>710</v>
      </c>
      <c r="Y54">
        <v>120</v>
      </c>
      <c r="Z54">
        <v>0</v>
      </c>
      <c r="AC54" t="s">
        <v>711</v>
      </c>
      <c r="AD54" t="s">
        <v>14</v>
      </c>
      <c r="AE54">
        <v>0</v>
      </c>
      <c r="AJ54">
        <v>0</v>
      </c>
    </row>
    <row r="55" spans="1:36" x14ac:dyDescent="0.45">
      <c r="A55" s="290">
        <v>42818</v>
      </c>
      <c r="B55">
        <v>2429.0625</v>
      </c>
      <c r="C55" t="s">
        <v>712</v>
      </c>
      <c r="D55" t="s">
        <v>14</v>
      </c>
      <c r="E55">
        <v>0</v>
      </c>
      <c r="F55">
        <v>0</v>
      </c>
      <c r="I55" t="s">
        <v>713</v>
      </c>
      <c r="J55" t="s">
        <v>14</v>
      </c>
      <c r="K55">
        <v>8</v>
      </c>
      <c r="L55">
        <v>8</v>
      </c>
      <c r="O55">
        <v>147.5</v>
      </c>
      <c r="P55">
        <v>8</v>
      </c>
      <c r="Q55">
        <v>4.1666101694915254E-2</v>
      </c>
      <c r="R55">
        <v>192.00260342513118</v>
      </c>
      <c r="V55" s="290">
        <v>42818</v>
      </c>
      <c r="W55">
        <v>2429.0625</v>
      </c>
      <c r="X55" t="s">
        <v>712</v>
      </c>
      <c r="Y55" t="s">
        <v>14</v>
      </c>
      <c r="Z55">
        <v>0</v>
      </c>
      <c r="AC55" t="s">
        <v>713</v>
      </c>
      <c r="AD55" t="s">
        <v>14</v>
      </c>
      <c r="AE55">
        <v>0</v>
      </c>
      <c r="AJ55">
        <v>0</v>
      </c>
    </row>
    <row r="56" spans="1:36" x14ac:dyDescent="0.45">
      <c r="A56" s="290">
        <v>42819</v>
      </c>
      <c r="B56">
        <v>2339.8958333333335</v>
      </c>
      <c r="C56" t="s">
        <v>714</v>
      </c>
      <c r="D56">
        <v>175</v>
      </c>
      <c r="E56">
        <v>0</v>
      </c>
      <c r="F56">
        <v>0</v>
      </c>
      <c r="I56" t="s">
        <v>715</v>
      </c>
      <c r="J56">
        <v>160</v>
      </c>
      <c r="K56">
        <v>4</v>
      </c>
      <c r="L56">
        <v>4</v>
      </c>
      <c r="O56">
        <v>167.5</v>
      </c>
      <c r="P56">
        <v>4</v>
      </c>
      <c r="Q56">
        <v>4.1168656716417909E-2</v>
      </c>
      <c r="R56">
        <v>97.161295000543817</v>
      </c>
      <c r="V56" s="290">
        <v>42819</v>
      </c>
      <c r="W56">
        <v>2339.8958333333335</v>
      </c>
      <c r="X56" t="s">
        <v>714</v>
      </c>
      <c r="Y56">
        <v>175</v>
      </c>
      <c r="Z56">
        <v>0</v>
      </c>
      <c r="AC56" t="s">
        <v>715</v>
      </c>
      <c r="AD56">
        <v>160</v>
      </c>
      <c r="AE56">
        <v>0</v>
      </c>
      <c r="AJ56">
        <v>0</v>
      </c>
    </row>
    <row r="57" spans="1:36" x14ac:dyDescent="0.45">
      <c r="A57" s="290">
        <v>42820</v>
      </c>
      <c r="B57">
        <v>2210.9375</v>
      </c>
      <c r="C57" t="s">
        <v>716</v>
      </c>
      <c r="D57" t="s">
        <v>14</v>
      </c>
      <c r="E57">
        <v>0</v>
      </c>
      <c r="F57">
        <v>0</v>
      </c>
      <c r="I57" t="s">
        <v>717</v>
      </c>
      <c r="J57">
        <v>110</v>
      </c>
      <c r="K57">
        <v>1</v>
      </c>
      <c r="L57">
        <v>1</v>
      </c>
      <c r="O57">
        <v>110</v>
      </c>
      <c r="P57">
        <v>1</v>
      </c>
      <c r="Q57">
        <v>4.3086363636363638E-2</v>
      </c>
      <c r="R57">
        <v>23.209199282624748</v>
      </c>
      <c r="V57" s="290">
        <v>42820</v>
      </c>
      <c r="W57">
        <v>2210.9375</v>
      </c>
      <c r="X57" t="s">
        <v>716</v>
      </c>
      <c r="Y57" t="s">
        <v>14</v>
      </c>
      <c r="Z57">
        <v>0</v>
      </c>
      <c r="AC57" t="s">
        <v>717</v>
      </c>
      <c r="AD57">
        <v>110</v>
      </c>
      <c r="AE57">
        <v>0</v>
      </c>
      <c r="AJ57">
        <v>0</v>
      </c>
    </row>
    <row r="58" spans="1:36" x14ac:dyDescent="0.45">
      <c r="A58" s="290">
        <v>42821</v>
      </c>
      <c r="B58">
        <v>2471.9791666666665</v>
      </c>
      <c r="C58" t="s">
        <v>718</v>
      </c>
      <c r="D58">
        <v>142</v>
      </c>
      <c r="E58">
        <v>0</v>
      </c>
      <c r="F58">
        <v>0</v>
      </c>
      <c r="I58" t="s">
        <v>719</v>
      </c>
      <c r="J58">
        <v>160</v>
      </c>
      <c r="K58">
        <v>2</v>
      </c>
      <c r="L58">
        <v>2</v>
      </c>
      <c r="O58">
        <v>151</v>
      </c>
      <c r="P58">
        <v>2</v>
      </c>
      <c r="Q58">
        <v>4.1569536423841057E-2</v>
      </c>
      <c r="R58">
        <v>48.11215548829059</v>
      </c>
      <c r="V58" s="290">
        <v>42821</v>
      </c>
      <c r="W58">
        <v>2471.9791666666665</v>
      </c>
      <c r="X58" t="s">
        <v>718</v>
      </c>
      <c r="Y58">
        <v>142</v>
      </c>
      <c r="Z58">
        <v>0</v>
      </c>
      <c r="AC58" t="s">
        <v>719</v>
      </c>
      <c r="AD58">
        <v>160</v>
      </c>
      <c r="AE58">
        <v>0</v>
      </c>
      <c r="AJ58">
        <v>0</v>
      </c>
    </row>
    <row r="59" spans="1:36" x14ac:dyDescent="0.45">
      <c r="A59" s="290">
        <v>42822</v>
      </c>
      <c r="B59">
        <v>2289.4791666666665</v>
      </c>
      <c r="C59" t="s">
        <v>720</v>
      </c>
      <c r="D59" t="s">
        <v>14</v>
      </c>
      <c r="E59">
        <v>0</v>
      </c>
      <c r="F59">
        <v>0</v>
      </c>
      <c r="I59" t="s">
        <v>721</v>
      </c>
      <c r="J59" t="s">
        <v>14</v>
      </c>
      <c r="K59">
        <v>4</v>
      </c>
      <c r="L59">
        <v>4</v>
      </c>
      <c r="O59">
        <v>135</v>
      </c>
      <c r="P59">
        <v>4</v>
      </c>
      <c r="Q59">
        <v>4.2051851851851854E-2</v>
      </c>
      <c r="R59">
        <v>95.120662321648751</v>
      </c>
      <c r="V59" s="290">
        <v>42822</v>
      </c>
      <c r="W59">
        <v>2289.4791666666665</v>
      </c>
      <c r="X59" t="s">
        <v>720</v>
      </c>
      <c r="Y59" t="s">
        <v>14</v>
      </c>
      <c r="Z59">
        <v>0</v>
      </c>
      <c r="AC59" t="s">
        <v>721</v>
      </c>
      <c r="AD59" t="s">
        <v>14</v>
      </c>
      <c r="AE59">
        <v>0</v>
      </c>
      <c r="AJ59">
        <v>0</v>
      </c>
    </row>
    <row r="60" spans="1:36" x14ac:dyDescent="0.45">
      <c r="A60" s="290">
        <v>42823</v>
      </c>
      <c r="B60">
        <v>2823.75</v>
      </c>
      <c r="C60" t="s">
        <v>40</v>
      </c>
      <c r="D60" t="s">
        <v>14</v>
      </c>
      <c r="E60">
        <v>8</v>
      </c>
      <c r="F60">
        <v>8</v>
      </c>
      <c r="I60" t="s">
        <v>722</v>
      </c>
      <c r="J60">
        <v>110</v>
      </c>
      <c r="K60">
        <v>13</v>
      </c>
      <c r="L60">
        <v>13</v>
      </c>
      <c r="O60">
        <v>110</v>
      </c>
      <c r="P60">
        <v>21</v>
      </c>
      <c r="Q60">
        <v>4.3086363636363638E-2</v>
      </c>
      <c r="R60">
        <v>487.39318493511973</v>
      </c>
      <c r="V60" s="290">
        <v>42823</v>
      </c>
      <c r="W60">
        <v>2823.75</v>
      </c>
      <c r="X60" t="s">
        <v>40</v>
      </c>
      <c r="Y60" t="s">
        <v>14</v>
      </c>
      <c r="Z60">
        <v>0</v>
      </c>
      <c r="AC60" t="s">
        <v>722</v>
      </c>
      <c r="AD60">
        <v>110</v>
      </c>
      <c r="AE60">
        <v>0</v>
      </c>
      <c r="AJ60">
        <v>0</v>
      </c>
    </row>
    <row r="61" spans="1:36" x14ac:dyDescent="0.45">
      <c r="A61" s="290">
        <v>42824</v>
      </c>
      <c r="B61">
        <v>3291.6666666666665</v>
      </c>
      <c r="C61" t="s">
        <v>723</v>
      </c>
      <c r="D61">
        <v>121</v>
      </c>
      <c r="E61">
        <v>15</v>
      </c>
      <c r="F61">
        <v>15</v>
      </c>
      <c r="I61" t="s">
        <v>724</v>
      </c>
      <c r="J61">
        <v>118</v>
      </c>
      <c r="K61">
        <v>8</v>
      </c>
      <c r="L61">
        <v>8</v>
      </c>
      <c r="O61">
        <v>119.5</v>
      </c>
      <c r="P61">
        <v>23</v>
      </c>
      <c r="Q61">
        <v>4.264225941422594E-2</v>
      </c>
      <c r="R61">
        <v>539.37104449786591</v>
      </c>
      <c r="V61" s="290">
        <v>42824</v>
      </c>
      <c r="W61">
        <v>3291.6666666666665</v>
      </c>
      <c r="X61" t="s">
        <v>723</v>
      </c>
      <c r="Y61">
        <v>121</v>
      </c>
      <c r="Z61">
        <v>0</v>
      </c>
      <c r="AC61" t="s">
        <v>724</v>
      </c>
      <c r="AD61">
        <v>118</v>
      </c>
      <c r="AE61">
        <v>0</v>
      </c>
      <c r="AJ61">
        <v>0</v>
      </c>
    </row>
    <row r="62" spans="1:36" x14ac:dyDescent="0.45">
      <c r="A62" s="290">
        <v>42825</v>
      </c>
      <c r="B62">
        <v>2709.4791666666665</v>
      </c>
      <c r="C62" t="s">
        <v>725</v>
      </c>
      <c r="D62">
        <v>198</v>
      </c>
      <c r="E62">
        <v>4</v>
      </c>
      <c r="F62">
        <v>4</v>
      </c>
      <c r="I62" t="s">
        <v>726</v>
      </c>
      <c r="J62">
        <v>219</v>
      </c>
      <c r="K62">
        <v>4</v>
      </c>
      <c r="L62">
        <v>4</v>
      </c>
      <c r="O62">
        <v>208.5</v>
      </c>
      <c r="P62">
        <v>8</v>
      </c>
      <c r="Q62">
        <v>4.044724220623501E-2</v>
      </c>
      <c r="R62">
        <v>197.78851569679543</v>
      </c>
      <c r="V62" s="290">
        <v>42825</v>
      </c>
      <c r="W62">
        <v>2709.4791666666665</v>
      </c>
      <c r="X62" t="s">
        <v>725</v>
      </c>
      <c r="Y62">
        <v>198</v>
      </c>
      <c r="Z62">
        <v>0</v>
      </c>
      <c r="AC62" t="s">
        <v>726</v>
      </c>
      <c r="AD62">
        <v>219</v>
      </c>
      <c r="AE62">
        <v>0</v>
      </c>
      <c r="AJ62">
        <v>0</v>
      </c>
    </row>
    <row r="63" spans="1:36" x14ac:dyDescent="0.45">
      <c r="A63" s="290">
        <v>42826</v>
      </c>
      <c r="B63">
        <v>2393.0208333333335</v>
      </c>
      <c r="C63" t="s">
        <v>727</v>
      </c>
      <c r="D63">
        <v>211</v>
      </c>
      <c r="E63">
        <v>0</v>
      </c>
      <c r="F63">
        <v>0</v>
      </c>
      <c r="I63" t="s">
        <v>728</v>
      </c>
      <c r="J63">
        <v>220</v>
      </c>
      <c r="K63">
        <v>4</v>
      </c>
      <c r="L63">
        <v>4</v>
      </c>
      <c r="O63">
        <v>215.5</v>
      </c>
      <c r="P63">
        <v>4</v>
      </c>
      <c r="Q63">
        <v>4.0351508120649651E-2</v>
      </c>
      <c r="R63">
        <v>99.128884800045995</v>
      </c>
      <c r="V63" s="290">
        <v>42826</v>
      </c>
      <c r="W63">
        <v>2393.0208333333335</v>
      </c>
      <c r="X63" t="s">
        <v>727</v>
      </c>
      <c r="Y63">
        <v>211</v>
      </c>
      <c r="Z63">
        <v>0</v>
      </c>
      <c r="AC63" t="s">
        <v>728</v>
      </c>
      <c r="AD63">
        <v>220</v>
      </c>
      <c r="AE63">
        <v>0</v>
      </c>
      <c r="AJ63">
        <v>0</v>
      </c>
    </row>
    <row r="64" spans="1:36" x14ac:dyDescent="0.45">
      <c r="A64" s="290">
        <v>42827</v>
      </c>
      <c r="B64">
        <v>2378.75</v>
      </c>
      <c r="C64" t="s">
        <v>729</v>
      </c>
      <c r="D64">
        <v>204</v>
      </c>
      <c r="E64">
        <v>0</v>
      </c>
      <c r="F64">
        <v>0</v>
      </c>
      <c r="I64" t="s">
        <v>730</v>
      </c>
      <c r="J64" t="s">
        <v>14</v>
      </c>
      <c r="K64">
        <v>5</v>
      </c>
      <c r="L64">
        <v>5</v>
      </c>
      <c r="O64">
        <v>204</v>
      </c>
      <c r="P64">
        <v>5</v>
      </c>
      <c r="Q64">
        <v>4.0512254901960781E-2</v>
      </c>
      <c r="R64">
        <v>123.41944461249925</v>
      </c>
      <c r="V64" s="290">
        <v>42827</v>
      </c>
      <c r="W64">
        <v>2378.75</v>
      </c>
      <c r="X64" t="s">
        <v>729</v>
      </c>
      <c r="Y64">
        <v>204</v>
      </c>
      <c r="Z64">
        <v>0</v>
      </c>
      <c r="AC64" t="s">
        <v>730</v>
      </c>
      <c r="AD64" t="s">
        <v>14</v>
      </c>
      <c r="AE64">
        <v>0</v>
      </c>
      <c r="AJ64">
        <v>0</v>
      </c>
    </row>
    <row r="65" spans="1:36" x14ac:dyDescent="0.45">
      <c r="A65" s="290">
        <v>42828</v>
      </c>
      <c r="B65">
        <v>2108.2291666666665</v>
      </c>
      <c r="C65" t="s">
        <v>731</v>
      </c>
      <c r="D65">
        <v>238</v>
      </c>
      <c r="E65">
        <v>4</v>
      </c>
      <c r="F65">
        <v>4</v>
      </c>
      <c r="I65" t="s">
        <v>732</v>
      </c>
      <c r="J65">
        <v>234</v>
      </c>
      <c r="K65">
        <v>1</v>
      </c>
      <c r="L65">
        <v>1</v>
      </c>
      <c r="O65">
        <v>236</v>
      </c>
      <c r="P65">
        <v>5</v>
      </c>
      <c r="Q65">
        <v>4.0103813559322035E-2</v>
      </c>
      <c r="R65">
        <v>124.67642242062443</v>
      </c>
      <c r="V65" s="290">
        <v>42828</v>
      </c>
      <c r="W65">
        <v>2108.2291666666665</v>
      </c>
      <c r="X65" t="s">
        <v>731</v>
      </c>
      <c r="Y65">
        <v>238</v>
      </c>
      <c r="Z65">
        <v>1</v>
      </c>
      <c r="AC65" t="s">
        <v>732</v>
      </c>
      <c r="AD65">
        <v>234</v>
      </c>
      <c r="AE65">
        <v>0</v>
      </c>
      <c r="AJ65">
        <v>1</v>
      </c>
    </row>
    <row r="66" spans="1:36" x14ac:dyDescent="0.45">
      <c r="A66" s="290">
        <v>42829</v>
      </c>
      <c r="B66">
        <v>1909.2708333333333</v>
      </c>
      <c r="C66" t="s">
        <v>733</v>
      </c>
      <c r="D66">
        <v>209</v>
      </c>
      <c r="E66">
        <v>0</v>
      </c>
      <c r="F66">
        <v>0</v>
      </c>
      <c r="I66" t="s">
        <v>721</v>
      </c>
      <c r="J66">
        <v>212</v>
      </c>
      <c r="K66">
        <v>2</v>
      </c>
      <c r="L66">
        <v>2</v>
      </c>
      <c r="O66">
        <v>210.5</v>
      </c>
      <c r="P66">
        <v>2</v>
      </c>
      <c r="Q66">
        <v>4.0419239904988122E-2</v>
      </c>
      <c r="R66">
        <v>49.481385713865954</v>
      </c>
      <c r="V66" s="290">
        <v>42829</v>
      </c>
      <c r="W66">
        <v>1909.2708333333333</v>
      </c>
      <c r="X66" t="s">
        <v>733</v>
      </c>
      <c r="Y66">
        <v>209</v>
      </c>
      <c r="Z66">
        <v>0</v>
      </c>
      <c r="AC66" t="s">
        <v>721</v>
      </c>
      <c r="AD66">
        <v>212</v>
      </c>
      <c r="AE66">
        <v>0</v>
      </c>
      <c r="AJ66">
        <v>0</v>
      </c>
    </row>
    <row r="67" spans="1:36" x14ac:dyDescent="0.45">
      <c r="A67" s="290">
        <v>42830</v>
      </c>
      <c r="B67">
        <v>1893.2291666666667</v>
      </c>
      <c r="C67" t="s">
        <v>734</v>
      </c>
      <c r="D67">
        <v>185</v>
      </c>
      <c r="E67">
        <v>0</v>
      </c>
      <c r="F67">
        <v>0</v>
      </c>
      <c r="I67" t="s">
        <v>735</v>
      </c>
      <c r="J67">
        <v>87</v>
      </c>
      <c r="K67">
        <v>1</v>
      </c>
      <c r="L67">
        <v>1</v>
      </c>
      <c r="O67">
        <v>136</v>
      </c>
      <c r="P67">
        <v>1</v>
      </c>
      <c r="Q67">
        <v>4.2018382352941176E-2</v>
      </c>
      <c r="R67">
        <v>23.799107533467495</v>
      </c>
      <c r="V67" s="290">
        <v>42830</v>
      </c>
      <c r="W67">
        <v>1893.2291666666667</v>
      </c>
      <c r="X67" t="s">
        <v>734</v>
      </c>
      <c r="Y67">
        <v>185</v>
      </c>
      <c r="Z67">
        <v>0</v>
      </c>
      <c r="AC67" t="s">
        <v>735</v>
      </c>
      <c r="AD67">
        <v>87</v>
      </c>
      <c r="AE67">
        <v>0</v>
      </c>
      <c r="AJ67">
        <v>0</v>
      </c>
    </row>
    <row r="68" spans="1:36" x14ac:dyDescent="0.45">
      <c r="A68" s="290">
        <v>42831</v>
      </c>
      <c r="B68">
        <v>1872.3958333333333</v>
      </c>
      <c r="C68" t="s">
        <v>736</v>
      </c>
      <c r="D68">
        <v>152</v>
      </c>
      <c r="E68">
        <v>0</v>
      </c>
      <c r="F68">
        <v>0</v>
      </c>
      <c r="I68" t="s">
        <v>735</v>
      </c>
      <c r="J68">
        <v>192</v>
      </c>
      <c r="K68">
        <v>2</v>
      </c>
      <c r="L68">
        <v>2</v>
      </c>
      <c r="O68">
        <v>172</v>
      </c>
      <c r="P68">
        <v>2</v>
      </c>
      <c r="Q68">
        <v>4.1072674418604647E-2</v>
      </c>
      <c r="R68">
        <v>48.694175100856398</v>
      </c>
      <c r="V68" s="290">
        <v>42831</v>
      </c>
      <c r="W68">
        <v>1872.3958333333333</v>
      </c>
      <c r="X68" t="s">
        <v>736</v>
      </c>
      <c r="Y68">
        <v>152</v>
      </c>
      <c r="Z68">
        <v>0</v>
      </c>
      <c r="AC68" t="s">
        <v>735</v>
      </c>
      <c r="AD68">
        <v>192</v>
      </c>
      <c r="AE68">
        <v>0</v>
      </c>
      <c r="AJ68">
        <v>0</v>
      </c>
    </row>
    <row r="69" spans="1:36" x14ac:dyDescent="0.45">
      <c r="A69" s="290">
        <v>42832</v>
      </c>
      <c r="B69">
        <v>1937.9166666666667</v>
      </c>
      <c r="C69" t="s">
        <v>731</v>
      </c>
      <c r="D69">
        <v>150</v>
      </c>
      <c r="E69">
        <v>0</v>
      </c>
      <c r="F69">
        <v>0</v>
      </c>
      <c r="I69" t="s">
        <v>737</v>
      </c>
      <c r="J69" t="s">
        <v>14</v>
      </c>
      <c r="K69">
        <v>4</v>
      </c>
      <c r="L69">
        <v>4</v>
      </c>
      <c r="O69">
        <v>150</v>
      </c>
      <c r="P69">
        <v>4</v>
      </c>
      <c r="Q69">
        <v>4.1596666666666664E-2</v>
      </c>
      <c r="R69">
        <v>96.16155140636269</v>
      </c>
      <c r="V69" s="290">
        <v>42832</v>
      </c>
      <c r="W69">
        <v>1937.9166666666667</v>
      </c>
      <c r="X69" t="s">
        <v>731</v>
      </c>
      <c r="Y69">
        <v>150</v>
      </c>
      <c r="Z69">
        <v>0</v>
      </c>
      <c r="AC69" t="s">
        <v>737</v>
      </c>
      <c r="AD69" t="s">
        <v>14</v>
      </c>
      <c r="AE69">
        <v>0</v>
      </c>
      <c r="AJ69">
        <v>0</v>
      </c>
    </row>
    <row r="70" spans="1:36" x14ac:dyDescent="0.45">
      <c r="A70" s="290">
        <v>42833</v>
      </c>
      <c r="B70">
        <v>1893.75</v>
      </c>
      <c r="C70" t="s">
        <v>738</v>
      </c>
      <c r="D70">
        <v>177</v>
      </c>
      <c r="E70">
        <v>0</v>
      </c>
      <c r="F70">
        <v>0</v>
      </c>
      <c r="I70" t="s">
        <v>739</v>
      </c>
      <c r="J70">
        <v>186</v>
      </c>
      <c r="K70">
        <v>4</v>
      </c>
      <c r="L70">
        <v>4</v>
      </c>
      <c r="O70">
        <v>181.5</v>
      </c>
      <c r="P70">
        <v>4</v>
      </c>
      <c r="Q70">
        <v>4.0885674931129476E-2</v>
      </c>
      <c r="R70">
        <v>97.833776909342049</v>
      </c>
      <c r="V70" s="290">
        <v>42833</v>
      </c>
      <c r="W70">
        <v>1893.75</v>
      </c>
      <c r="X70" t="s">
        <v>738</v>
      </c>
      <c r="Y70">
        <v>177</v>
      </c>
      <c r="Z70">
        <v>0</v>
      </c>
      <c r="AC70" t="s">
        <v>739</v>
      </c>
      <c r="AD70">
        <v>186</v>
      </c>
      <c r="AE70">
        <v>0</v>
      </c>
      <c r="AJ70">
        <v>0</v>
      </c>
    </row>
    <row r="71" spans="1:36" x14ac:dyDescent="0.45">
      <c r="A71" s="290">
        <v>42834</v>
      </c>
      <c r="B71">
        <v>1724.7916666666667</v>
      </c>
      <c r="C71" t="s">
        <v>740</v>
      </c>
      <c r="D71" t="s">
        <v>14</v>
      </c>
      <c r="E71">
        <v>0</v>
      </c>
      <c r="F71">
        <v>0</v>
      </c>
      <c r="I71" t="s">
        <v>741</v>
      </c>
      <c r="J71">
        <v>206</v>
      </c>
      <c r="K71">
        <v>3</v>
      </c>
      <c r="L71">
        <v>3</v>
      </c>
      <c r="O71">
        <v>206</v>
      </c>
      <c r="P71">
        <v>3</v>
      </c>
      <c r="Q71">
        <v>4.048300970873786E-2</v>
      </c>
      <c r="R71">
        <v>74.10516217998682</v>
      </c>
      <c r="V71" s="290">
        <v>42834</v>
      </c>
      <c r="W71">
        <v>1724.7916666666667</v>
      </c>
      <c r="X71" t="s">
        <v>740</v>
      </c>
      <c r="Y71" t="s">
        <v>14</v>
      </c>
      <c r="Z71">
        <v>0</v>
      </c>
      <c r="AC71" t="s">
        <v>741</v>
      </c>
      <c r="AD71">
        <v>206</v>
      </c>
      <c r="AE71">
        <v>0</v>
      </c>
      <c r="AJ71">
        <v>0</v>
      </c>
    </row>
    <row r="72" spans="1:36" x14ac:dyDescent="0.45">
      <c r="A72" s="290">
        <v>42835</v>
      </c>
      <c r="B72">
        <v>1573.75</v>
      </c>
      <c r="C72" t="s">
        <v>742</v>
      </c>
      <c r="D72" t="s">
        <v>14</v>
      </c>
      <c r="E72">
        <v>2</v>
      </c>
      <c r="F72">
        <v>2</v>
      </c>
      <c r="I72" t="s">
        <v>743</v>
      </c>
      <c r="J72">
        <v>230</v>
      </c>
      <c r="K72">
        <v>2</v>
      </c>
      <c r="L72">
        <v>2</v>
      </c>
      <c r="O72">
        <v>230</v>
      </c>
      <c r="P72">
        <v>4</v>
      </c>
      <c r="Q72">
        <v>4.0171739130434779E-2</v>
      </c>
      <c r="R72">
        <v>99.572487688727747</v>
      </c>
      <c r="V72" s="290">
        <v>42835</v>
      </c>
      <c r="W72">
        <v>1573.75</v>
      </c>
      <c r="X72" t="s">
        <v>742</v>
      </c>
      <c r="Y72" t="s">
        <v>14</v>
      </c>
      <c r="Z72">
        <v>0</v>
      </c>
      <c r="AC72" t="s">
        <v>743</v>
      </c>
      <c r="AD72">
        <v>230</v>
      </c>
      <c r="AE72">
        <v>0</v>
      </c>
      <c r="AJ72">
        <v>0</v>
      </c>
    </row>
    <row r="73" spans="1:36" x14ac:dyDescent="0.45">
      <c r="A73" s="290">
        <v>42836</v>
      </c>
      <c r="B73">
        <v>1455.1041666666667</v>
      </c>
      <c r="C73" t="s">
        <v>725</v>
      </c>
      <c r="D73" t="s">
        <v>14</v>
      </c>
      <c r="E73">
        <v>3</v>
      </c>
      <c r="F73">
        <v>3</v>
      </c>
      <c r="I73" t="s">
        <v>40</v>
      </c>
      <c r="J73" t="s">
        <v>14</v>
      </c>
      <c r="K73">
        <v>1</v>
      </c>
      <c r="L73">
        <v>1</v>
      </c>
      <c r="O73">
        <v>216</v>
      </c>
      <c r="P73">
        <v>4</v>
      </c>
      <c r="Q73">
        <v>4.0344907407407406E-2</v>
      </c>
      <c r="R73">
        <v>99.145102989270754</v>
      </c>
      <c r="V73" s="290">
        <v>42836</v>
      </c>
      <c r="W73">
        <v>1455.1041666666667</v>
      </c>
      <c r="X73" t="s">
        <v>725</v>
      </c>
      <c r="Y73" t="s">
        <v>14</v>
      </c>
      <c r="Z73">
        <v>0</v>
      </c>
      <c r="AC73" t="s">
        <v>40</v>
      </c>
      <c r="AD73" t="s">
        <v>14</v>
      </c>
      <c r="AE73">
        <v>0</v>
      </c>
      <c r="AJ73">
        <v>0</v>
      </c>
    </row>
    <row r="74" spans="1:36" x14ac:dyDescent="0.45">
      <c r="A74" s="290">
        <v>42837</v>
      </c>
      <c r="B74">
        <v>1525.1041666666667</v>
      </c>
      <c r="C74" t="s">
        <v>725</v>
      </c>
      <c r="D74">
        <v>202</v>
      </c>
      <c r="E74">
        <v>0</v>
      </c>
      <c r="F74">
        <v>0</v>
      </c>
      <c r="I74" t="s">
        <v>744</v>
      </c>
      <c r="J74">
        <v>238</v>
      </c>
      <c r="K74">
        <v>0</v>
      </c>
      <c r="L74">
        <v>0</v>
      </c>
      <c r="O74">
        <v>220</v>
      </c>
      <c r="P74">
        <v>0</v>
      </c>
      <c r="Q74">
        <v>4.0293181818181818E-2</v>
      </c>
      <c r="R74">
        <v>0</v>
      </c>
      <c r="V74" s="290">
        <v>42837</v>
      </c>
      <c r="W74">
        <v>1525.1041666666667</v>
      </c>
      <c r="X74" t="s">
        <v>725</v>
      </c>
      <c r="Y74">
        <v>202</v>
      </c>
      <c r="Z74">
        <v>0</v>
      </c>
      <c r="AC74" t="s">
        <v>744</v>
      </c>
      <c r="AD74">
        <v>238</v>
      </c>
      <c r="AE74">
        <v>0</v>
      </c>
      <c r="AJ74">
        <v>0</v>
      </c>
    </row>
    <row r="75" spans="1:36" x14ac:dyDescent="0.45">
      <c r="A75" s="290">
        <v>42838</v>
      </c>
      <c r="B75">
        <v>1717.5</v>
      </c>
      <c r="C75" t="s">
        <v>745</v>
      </c>
      <c r="D75">
        <v>161</v>
      </c>
      <c r="E75">
        <v>2</v>
      </c>
      <c r="F75">
        <v>2</v>
      </c>
      <c r="I75" t="s">
        <v>40</v>
      </c>
      <c r="J75">
        <v>236</v>
      </c>
      <c r="K75">
        <v>0</v>
      </c>
      <c r="L75">
        <v>0</v>
      </c>
      <c r="O75">
        <v>198.5</v>
      </c>
      <c r="P75">
        <v>2</v>
      </c>
      <c r="Q75">
        <v>4.059571788413098E-2</v>
      </c>
      <c r="R75">
        <v>49.266279899481901</v>
      </c>
      <c r="V75" s="290">
        <v>42838</v>
      </c>
      <c r="W75">
        <v>1717.5</v>
      </c>
      <c r="X75" t="s">
        <v>745</v>
      </c>
      <c r="Y75">
        <v>161</v>
      </c>
      <c r="Z75">
        <v>0</v>
      </c>
      <c r="AC75" t="s">
        <v>40</v>
      </c>
      <c r="AD75">
        <v>236</v>
      </c>
      <c r="AE75">
        <v>0</v>
      </c>
      <c r="AJ75">
        <v>0</v>
      </c>
    </row>
    <row r="76" spans="1:36" x14ac:dyDescent="0.45">
      <c r="A76" s="290">
        <v>42839</v>
      </c>
      <c r="B76">
        <v>1644.7916666666667</v>
      </c>
      <c r="C76" t="s">
        <v>40</v>
      </c>
      <c r="D76" t="s">
        <v>14</v>
      </c>
      <c r="E76">
        <v>1</v>
      </c>
      <c r="F76">
        <v>1</v>
      </c>
      <c r="I76" t="s">
        <v>40</v>
      </c>
      <c r="J76" t="s">
        <v>14</v>
      </c>
      <c r="K76">
        <v>0</v>
      </c>
      <c r="L76">
        <v>0</v>
      </c>
      <c r="O76">
        <v>239.5</v>
      </c>
      <c r="P76">
        <v>1</v>
      </c>
      <c r="Q76">
        <v>4.0065762004175366E-2</v>
      </c>
      <c r="R76">
        <v>24.958966208998774</v>
      </c>
      <c r="V76" s="290">
        <v>42839</v>
      </c>
      <c r="W76">
        <v>1644.7916666666667</v>
      </c>
      <c r="X76" t="s">
        <v>40</v>
      </c>
      <c r="Y76" t="s">
        <v>14</v>
      </c>
      <c r="Z76">
        <v>0</v>
      </c>
      <c r="AC76" t="s">
        <v>40</v>
      </c>
      <c r="AD76" t="s">
        <v>14</v>
      </c>
      <c r="AE76">
        <v>0</v>
      </c>
      <c r="AJ76">
        <v>0</v>
      </c>
    </row>
    <row r="77" spans="1:36" x14ac:dyDescent="0.45">
      <c r="A77" s="290">
        <v>42840</v>
      </c>
      <c r="B77">
        <v>1703.5416666666667</v>
      </c>
      <c r="C77" t="s">
        <v>40</v>
      </c>
      <c r="D77" t="s">
        <v>14</v>
      </c>
      <c r="E77">
        <v>1</v>
      </c>
      <c r="F77">
        <v>1</v>
      </c>
      <c r="I77" t="s">
        <v>40</v>
      </c>
      <c r="J77" t="s">
        <v>14</v>
      </c>
      <c r="K77">
        <v>0</v>
      </c>
      <c r="L77">
        <v>0</v>
      </c>
      <c r="O77">
        <v>239.5</v>
      </c>
      <c r="P77">
        <v>1</v>
      </c>
      <c r="Q77">
        <v>4.0065762004175366E-2</v>
      </c>
      <c r="R77">
        <v>24.958966208998774</v>
      </c>
      <c r="V77" s="290">
        <v>42840</v>
      </c>
      <c r="W77">
        <v>1703.5416666666667</v>
      </c>
      <c r="X77" t="s">
        <v>40</v>
      </c>
      <c r="Y77" t="s">
        <v>14</v>
      </c>
      <c r="Z77">
        <v>0</v>
      </c>
      <c r="AC77" t="s">
        <v>40</v>
      </c>
      <c r="AD77" t="s">
        <v>14</v>
      </c>
      <c r="AE77">
        <v>0</v>
      </c>
      <c r="AJ77">
        <v>0</v>
      </c>
    </row>
    <row r="78" spans="1:36" x14ac:dyDescent="0.45">
      <c r="A78" s="290">
        <v>42841</v>
      </c>
      <c r="B78">
        <v>1521.9791666666667</v>
      </c>
      <c r="C78" t="s">
        <v>746</v>
      </c>
      <c r="D78">
        <v>243</v>
      </c>
      <c r="E78">
        <v>0</v>
      </c>
      <c r="F78">
        <v>0</v>
      </c>
      <c r="I78" t="s">
        <v>747</v>
      </c>
      <c r="J78">
        <v>243</v>
      </c>
      <c r="K78">
        <v>0</v>
      </c>
      <c r="L78">
        <v>0</v>
      </c>
      <c r="O78">
        <v>243</v>
      </c>
      <c r="P78">
        <v>0</v>
      </c>
      <c r="Q78">
        <v>4.0028806584362142E-2</v>
      </c>
      <c r="R78">
        <v>0</v>
      </c>
      <c r="V78" s="290">
        <v>42841</v>
      </c>
      <c r="W78">
        <v>1521.9791666666667</v>
      </c>
      <c r="X78" t="s">
        <v>746</v>
      </c>
      <c r="Y78">
        <v>243</v>
      </c>
      <c r="Z78">
        <v>0</v>
      </c>
      <c r="AC78" t="s">
        <v>747</v>
      </c>
      <c r="AD78">
        <v>243</v>
      </c>
      <c r="AE78">
        <v>3</v>
      </c>
      <c r="AJ78">
        <v>3</v>
      </c>
    </row>
    <row r="79" spans="1:36" x14ac:dyDescent="0.45">
      <c r="A79" s="290">
        <v>42842</v>
      </c>
      <c r="B79">
        <v>1445.8333333333333</v>
      </c>
      <c r="C79" t="s">
        <v>239</v>
      </c>
      <c r="D79">
        <v>235</v>
      </c>
      <c r="E79">
        <v>0</v>
      </c>
      <c r="F79">
        <v>0</v>
      </c>
      <c r="I79" t="s">
        <v>748</v>
      </c>
      <c r="J79">
        <v>235</v>
      </c>
      <c r="K79">
        <v>0</v>
      </c>
      <c r="L79">
        <v>0</v>
      </c>
      <c r="O79">
        <v>235</v>
      </c>
      <c r="P79">
        <v>0</v>
      </c>
      <c r="Q79">
        <v>4.0114893617021273E-2</v>
      </c>
      <c r="R79">
        <v>0</v>
      </c>
      <c r="V79" s="290">
        <v>42842</v>
      </c>
      <c r="W79">
        <v>1445.8333333333333</v>
      </c>
      <c r="X79" t="s">
        <v>239</v>
      </c>
      <c r="Y79">
        <v>235</v>
      </c>
      <c r="Z79">
        <v>0</v>
      </c>
      <c r="AC79" t="s">
        <v>748</v>
      </c>
      <c r="AD79">
        <v>235</v>
      </c>
      <c r="AE79">
        <v>0</v>
      </c>
      <c r="AJ79">
        <v>0</v>
      </c>
    </row>
    <row r="80" spans="1:36" x14ac:dyDescent="0.45">
      <c r="A80" s="290">
        <v>42843</v>
      </c>
      <c r="B80">
        <v>1480.5208333333333</v>
      </c>
      <c r="C80" t="s">
        <v>749</v>
      </c>
      <c r="D80">
        <v>229</v>
      </c>
      <c r="E80">
        <v>0</v>
      </c>
      <c r="F80">
        <v>0</v>
      </c>
      <c r="I80" t="s">
        <v>750</v>
      </c>
      <c r="J80">
        <v>230</v>
      </c>
      <c r="K80">
        <v>3</v>
      </c>
      <c r="L80">
        <v>3</v>
      </c>
      <c r="O80">
        <v>229.5</v>
      </c>
      <c r="P80">
        <v>3</v>
      </c>
      <c r="Q80">
        <v>4.017755991285403E-2</v>
      </c>
      <c r="R80">
        <v>74.668546484830415</v>
      </c>
      <c r="V80" s="290">
        <v>42843</v>
      </c>
      <c r="W80">
        <v>1480.5208333333333</v>
      </c>
      <c r="X80" t="s">
        <v>749</v>
      </c>
      <c r="Y80">
        <v>229</v>
      </c>
      <c r="Z80">
        <v>0</v>
      </c>
      <c r="AC80" t="s">
        <v>750</v>
      </c>
      <c r="AD80">
        <v>230</v>
      </c>
      <c r="AE80">
        <v>0</v>
      </c>
      <c r="AJ80">
        <v>0</v>
      </c>
    </row>
    <row r="81" spans="1:36" x14ac:dyDescent="0.45">
      <c r="A81" s="290">
        <v>42844</v>
      </c>
      <c r="B81">
        <v>1479.6875</v>
      </c>
      <c r="C81" t="s">
        <v>698</v>
      </c>
      <c r="D81">
        <v>237</v>
      </c>
      <c r="E81">
        <v>0</v>
      </c>
      <c r="F81">
        <v>0</v>
      </c>
      <c r="I81" t="s">
        <v>751</v>
      </c>
      <c r="J81">
        <v>237</v>
      </c>
      <c r="K81">
        <v>0</v>
      </c>
      <c r="L81">
        <v>0</v>
      </c>
      <c r="O81">
        <v>237</v>
      </c>
      <c r="P81">
        <v>0</v>
      </c>
      <c r="Q81">
        <v>4.0092827004219407E-2</v>
      </c>
      <c r="R81">
        <v>0</v>
      </c>
      <c r="V81" s="290">
        <v>42844</v>
      </c>
      <c r="W81">
        <v>1479.6875</v>
      </c>
      <c r="X81" t="s">
        <v>698</v>
      </c>
      <c r="Y81">
        <v>237</v>
      </c>
      <c r="Z81">
        <v>0</v>
      </c>
      <c r="AC81" t="s">
        <v>751</v>
      </c>
      <c r="AD81">
        <v>237</v>
      </c>
      <c r="AE81">
        <v>0</v>
      </c>
      <c r="AJ81">
        <v>0</v>
      </c>
    </row>
    <row r="82" spans="1:36" x14ac:dyDescent="0.45">
      <c r="A82" s="290">
        <v>42845</v>
      </c>
      <c r="B82">
        <v>1604.2708333333333</v>
      </c>
      <c r="C82" t="s">
        <v>752</v>
      </c>
      <c r="D82">
        <v>237</v>
      </c>
      <c r="E82">
        <v>0</v>
      </c>
      <c r="F82">
        <v>0</v>
      </c>
      <c r="I82" t="s">
        <v>753</v>
      </c>
      <c r="J82" t="s">
        <v>14</v>
      </c>
      <c r="K82">
        <v>0</v>
      </c>
      <c r="L82">
        <v>0</v>
      </c>
      <c r="O82">
        <v>237</v>
      </c>
      <c r="P82">
        <v>0</v>
      </c>
      <c r="Q82">
        <v>4.0092827004219407E-2</v>
      </c>
      <c r="R82">
        <v>0</v>
      </c>
      <c r="V82" s="290">
        <v>42845</v>
      </c>
      <c r="W82">
        <v>1604.2708333333333</v>
      </c>
      <c r="X82" t="s">
        <v>752</v>
      </c>
      <c r="Y82">
        <v>237</v>
      </c>
      <c r="Z82">
        <v>0</v>
      </c>
      <c r="AC82" t="s">
        <v>753</v>
      </c>
      <c r="AD82" t="s">
        <v>14</v>
      </c>
      <c r="AE82">
        <v>0</v>
      </c>
      <c r="AJ82">
        <v>0</v>
      </c>
    </row>
    <row r="83" spans="1:36" x14ac:dyDescent="0.45">
      <c r="A83" s="290">
        <v>42846</v>
      </c>
      <c r="B83">
        <v>1665.4166666666667</v>
      </c>
      <c r="C83" t="s">
        <v>40</v>
      </c>
      <c r="D83" t="s">
        <v>14</v>
      </c>
      <c r="E83">
        <v>0</v>
      </c>
      <c r="F83">
        <v>0</v>
      </c>
      <c r="I83" t="s">
        <v>40</v>
      </c>
      <c r="J83" t="s">
        <v>14</v>
      </c>
      <c r="K83">
        <v>3</v>
      </c>
      <c r="L83">
        <v>3</v>
      </c>
      <c r="O83">
        <v>235</v>
      </c>
      <c r="P83">
        <v>3</v>
      </c>
      <c r="Q83">
        <v>4.0114893617021273E-2</v>
      </c>
      <c r="R83">
        <v>74.785191471305836</v>
      </c>
      <c r="V83" s="290">
        <v>42846</v>
      </c>
      <c r="W83">
        <v>1665.4166666666667</v>
      </c>
      <c r="X83" t="s">
        <v>40</v>
      </c>
      <c r="Y83" t="s">
        <v>14</v>
      </c>
      <c r="Z83">
        <v>0</v>
      </c>
      <c r="AC83" t="s">
        <v>40</v>
      </c>
      <c r="AD83" t="s">
        <v>14</v>
      </c>
      <c r="AE83">
        <v>0</v>
      </c>
      <c r="AJ83">
        <v>0</v>
      </c>
    </row>
    <row r="84" spans="1:36" x14ac:dyDescent="0.45">
      <c r="A84" s="290">
        <v>42847</v>
      </c>
      <c r="B84">
        <v>1574.2708333333333</v>
      </c>
      <c r="C84" t="s">
        <v>754</v>
      </c>
      <c r="D84">
        <v>233</v>
      </c>
      <c r="E84">
        <v>0</v>
      </c>
      <c r="F84">
        <v>0</v>
      </c>
      <c r="I84" t="s">
        <v>755</v>
      </c>
      <c r="J84">
        <v>225</v>
      </c>
      <c r="K84">
        <v>5</v>
      </c>
      <c r="L84">
        <v>5</v>
      </c>
      <c r="O84">
        <v>229</v>
      </c>
      <c r="P84">
        <v>5</v>
      </c>
      <c r="Q84">
        <v>4.0183406113537115E-2</v>
      </c>
      <c r="R84">
        <v>124.4294718539448</v>
      </c>
      <c r="V84" s="290">
        <v>42847</v>
      </c>
      <c r="W84">
        <v>1574.2708333333333</v>
      </c>
      <c r="X84" t="s">
        <v>754</v>
      </c>
      <c r="Y84">
        <v>233</v>
      </c>
      <c r="Z84">
        <v>0</v>
      </c>
      <c r="AC84" t="s">
        <v>755</v>
      </c>
      <c r="AD84">
        <v>225</v>
      </c>
      <c r="AE84">
        <v>0</v>
      </c>
      <c r="AJ84">
        <v>0</v>
      </c>
    </row>
    <row r="85" spans="1:36" x14ac:dyDescent="0.45">
      <c r="A85" s="290">
        <v>42848</v>
      </c>
      <c r="B85">
        <v>1864.8958333333333</v>
      </c>
      <c r="C85" t="s">
        <v>756</v>
      </c>
      <c r="D85">
        <v>177</v>
      </c>
      <c r="E85">
        <v>4</v>
      </c>
      <c r="F85">
        <v>4</v>
      </c>
      <c r="I85" t="s">
        <v>757</v>
      </c>
      <c r="J85">
        <v>149</v>
      </c>
      <c r="K85">
        <v>6</v>
      </c>
      <c r="L85">
        <v>6</v>
      </c>
      <c r="O85">
        <v>163</v>
      </c>
      <c r="P85">
        <v>10</v>
      </c>
      <c r="Q85">
        <v>4.1269938650306745E-2</v>
      </c>
      <c r="R85">
        <v>242.30712055894159</v>
      </c>
      <c r="V85" s="290">
        <v>42848</v>
      </c>
      <c r="W85">
        <v>1864.8958333333333</v>
      </c>
      <c r="X85" t="s">
        <v>756</v>
      </c>
      <c r="Y85">
        <v>177</v>
      </c>
      <c r="Z85">
        <v>0</v>
      </c>
      <c r="AC85" t="s">
        <v>757</v>
      </c>
      <c r="AD85">
        <v>149</v>
      </c>
      <c r="AE85">
        <v>0</v>
      </c>
      <c r="AJ85">
        <v>0</v>
      </c>
    </row>
    <row r="86" spans="1:36" x14ac:dyDescent="0.45">
      <c r="A86" s="290">
        <v>42849</v>
      </c>
      <c r="B86">
        <v>2139.6875</v>
      </c>
      <c r="C86" t="s">
        <v>758</v>
      </c>
      <c r="D86">
        <v>174</v>
      </c>
      <c r="E86">
        <v>4</v>
      </c>
      <c r="F86">
        <v>4</v>
      </c>
      <c r="I86" t="s">
        <v>311</v>
      </c>
      <c r="J86">
        <v>110</v>
      </c>
      <c r="K86">
        <v>15</v>
      </c>
      <c r="L86">
        <v>15</v>
      </c>
      <c r="O86">
        <v>142</v>
      </c>
      <c r="P86">
        <v>19</v>
      </c>
      <c r="Q86">
        <v>4.1827464788732394E-2</v>
      </c>
      <c r="R86">
        <v>454.24699048741479</v>
      </c>
      <c r="V86" s="290">
        <v>42849</v>
      </c>
      <c r="W86">
        <v>2139.6875</v>
      </c>
      <c r="X86" t="s">
        <v>758</v>
      </c>
      <c r="Y86">
        <v>174</v>
      </c>
      <c r="Z86">
        <v>0</v>
      </c>
      <c r="AC86" t="s">
        <v>311</v>
      </c>
      <c r="AD86">
        <v>110</v>
      </c>
      <c r="AE86">
        <v>0</v>
      </c>
      <c r="AJ86">
        <v>0</v>
      </c>
    </row>
    <row r="87" spans="1:36" x14ac:dyDescent="0.45">
      <c r="A87" s="290">
        <v>42850</v>
      </c>
      <c r="B87">
        <v>2349.6875</v>
      </c>
      <c r="C87" t="s">
        <v>759</v>
      </c>
      <c r="D87">
        <v>152</v>
      </c>
      <c r="E87">
        <v>6</v>
      </c>
      <c r="F87">
        <v>6</v>
      </c>
      <c r="I87" t="s">
        <v>650</v>
      </c>
      <c r="J87">
        <v>178</v>
      </c>
      <c r="K87">
        <v>3</v>
      </c>
      <c r="L87">
        <v>3</v>
      </c>
      <c r="O87">
        <v>165</v>
      </c>
      <c r="P87">
        <v>9</v>
      </c>
      <c r="Q87">
        <v>4.122424242424242E-2</v>
      </c>
      <c r="R87">
        <v>218.31814172302265</v>
      </c>
      <c r="V87" s="290">
        <v>42850</v>
      </c>
      <c r="W87">
        <v>2349.6875</v>
      </c>
      <c r="X87" t="s">
        <v>759</v>
      </c>
      <c r="Y87">
        <v>152</v>
      </c>
      <c r="Z87">
        <v>0</v>
      </c>
      <c r="AC87" t="s">
        <v>650</v>
      </c>
      <c r="AD87">
        <v>178</v>
      </c>
      <c r="AE87">
        <v>0</v>
      </c>
      <c r="AJ87">
        <v>0</v>
      </c>
    </row>
    <row r="88" spans="1:36" x14ac:dyDescent="0.45">
      <c r="A88" s="290">
        <v>42851</v>
      </c>
      <c r="B88">
        <v>2240</v>
      </c>
      <c r="C88" t="s">
        <v>405</v>
      </c>
      <c r="D88">
        <v>160</v>
      </c>
      <c r="E88">
        <v>3</v>
      </c>
      <c r="F88">
        <v>3</v>
      </c>
      <c r="I88" t="s">
        <v>147</v>
      </c>
      <c r="J88">
        <v>165</v>
      </c>
      <c r="K88">
        <v>9</v>
      </c>
      <c r="L88">
        <v>9</v>
      </c>
      <c r="O88">
        <v>162.5</v>
      </c>
      <c r="P88">
        <v>12</v>
      </c>
      <c r="Q88">
        <v>4.128153846153846E-2</v>
      </c>
      <c r="R88">
        <v>290.68684083032088</v>
      </c>
      <c r="V88" s="290">
        <v>42851</v>
      </c>
      <c r="W88">
        <v>2240</v>
      </c>
      <c r="X88" t="s">
        <v>405</v>
      </c>
      <c r="Y88">
        <v>160</v>
      </c>
      <c r="Z88">
        <v>0</v>
      </c>
      <c r="AC88" t="s">
        <v>147</v>
      </c>
      <c r="AD88">
        <v>165</v>
      </c>
      <c r="AE88">
        <v>0</v>
      </c>
      <c r="AJ88">
        <v>0</v>
      </c>
    </row>
    <row r="89" spans="1:36" x14ac:dyDescent="0.45">
      <c r="A89" s="290">
        <v>42852</v>
      </c>
      <c r="B89">
        <v>2186.3541666666665</v>
      </c>
      <c r="C89" t="s">
        <v>159</v>
      </c>
      <c r="D89" t="s">
        <v>14</v>
      </c>
      <c r="E89">
        <v>3</v>
      </c>
      <c r="F89">
        <v>3</v>
      </c>
      <c r="I89" t="s">
        <v>724</v>
      </c>
      <c r="J89">
        <v>176</v>
      </c>
      <c r="K89">
        <v>5</v>
      </c>
      <c r="L89">
        <v>5</v>
      </c>
      <c r="O89">
        <v>176</v>
      </c>
      <c r="P89">
        <v>8</v>
      </c>
      <c r="Q89">
        <v>4.099147727272727E-2</v>
      </c>
      <c r="R89">
        <v>195.16251992515075</v>
      </c>
      <c r="V89" s="290">
        <v>42852</v>
      </c>
      <c r="W89">
        <v>2186.3541666666665</v>
      </c>
      <c r="X89" t="s">
        <v>159</v>
      </c>
      <c r="Y89" t="s">
        <v>14</v>
      </c>
      <c r="Z89">
        <v>0</v>
      </c>
      <c r="AC89" t="s">
        <v>724</v>
      </c>
      <c r="AD89">
        <v>176</v>
      </c>
      <c r="AE89">
        <v>0</v>
      </c>
      <c r="AJ89">
        <v>0</v>
      </c>
    </row>
    <row r="90" spans="1:36" x14ac:dyDescent="0.45">
      <c r="A90" s="290">
        <v>42853</v>
      </c>
      <c r="B90">
        <v>2109.7916666666665</v>
      </c>
      <c r="C90" t="s">
        <v>760</v>
      </c>
      <c r="D90">
        <v>242</v>
      </c>
      <c r="E90">
        <v>3</v>
      </c>
      <c r="F90">
        <v>3</v>
      </c>
      <c r="I90" t="s">
        <v>184</v>
      </c>
      <c r="J90">
        <v>246</v>
      </c>
      <c r="K90">
        <v>7</v>
      </c>
      <c r="L90">
        <v>7</v>
      </c>
      <c r="O90">
        <v>244</v>
      </c>
      <c r="P90">
        <v>10</v>
      </c>
      <c r="Q90">
        <v>4.0018442622950817E-2</v>
      </c>
      <c r="R90">
        <v>249.88478672743102</v>
      </c>
      <c r="V90" s="290">
        <v>42853</v>
      </c>
      <c r="W90">
        <v>2109.7916666666665</v>
      </c>
      <c r="X90" t="s">
        <v>760</v>
      </c>
      <c r="Y90">
        <v>242</v>
      </c>
      <c r="Z90">
        <v>0</v>
      </c>
      <c r="AC90" t="s">
        <v>184</v>
      </c>
      <c r="AD90">
        <v>246</v>
      </c>
      <c r="AE90">
        <v>0</v>
      </c>
      <c r="AJ90">
        <v>0</v>
      </c>
    </row>
    <row r="91" spans="1:36" x14ac:dyDescent="0.45">
      <c r="A91" s="290">
        <v>42854</v>
      </c>
      <c r="B91">
        <v>1887.3958333333333</v>
      </c>
      <c r="C91" t="s">
        <v>761</v>
      </c>
      <c r="D91" t="s">
        <v>14</v>
      </c>
      <c r="E91">
        <v>3</v>
      </c>
      <c r="F91">
        <v>3</v>
      </c>
      <c r="I91" t="s">
        <v>762</v>
      </c>
      <c r="J91">
        <v>249</v>
      </c>
      <c r="K91">
        <v>5</v>
      </c>
      <c r="L91">
        <v>5</v>
      </c>
      <c r="O91">
        <v>249</v>
      </c>
      <c r="P91">
        <v>8</v>
      </c>
      <c r="Q91">
        <v>3.9967871485943773E-2</v>
      </c>
      <c r="R91">
        <v>200.16077170418006</v>
      </c>
      <c r="V91" s="290">
        <v>42854</v>
      </c>
      <c r="W91">
        <v>1887.3958333333333</v>
      </c>
      <c r="X91" t="s">
        <v>761</v>
      </c>
      <c r="Y91" t="s">
        <v>14</v>
      </c>
      <c r="Z91">
        <v>0</v>
      </c>
      <c r="AC91" t="s">
        <v>762</v>
      </c>
      <c r="AD91">
        <v>249</v>
      </c>
      <c r="AE91">
        <v>0</v>
      </c>
      <c r="AJ91">
        <v>0</v>
      </c>
    </row>
    <row r="92" spans="1:36" x14ac:dyDescent="0.45">
      <c r="A92" s="290">
        <v>42855</v>
      </c>
      <c r="B92">
        <v>1962.8125</v>
      </c>
      <c r="C92" t="s">
        <v>763</v>
      </c>
      <c r="D92">
        <v>205</v>
      </c>
      <c r="E92">
        <v>5</v>
      </c>
      <c r="F92">
        <v>5</v>
      </c>
      <c r="I92" t="s">
        <v>724</v>
      </c>
      <c r="J92">
        <v>210</v>
      </c>
      <c r="K92">
        <v>4</v>
      </c>
      <c r="L92">
        <v>4</v>
      </c>
      <c r="O92">
        <v>207.5</v>
      </c>
      <c r="P92">
        <v>9</v>
      </c>
      <c r="Q92">
        <v>4.046144578313253E-2</v>
      </c>
      <c r="R92">
        <v>222.43396956793617</v>
      </c>
      <c r="V92" s="290">
        <v>42855</v>
      </c>
      <c r="W92">
        <v>1962.8125</v>
      </c>
      <c r="X92" t="s">
        <v>763</v>
      </c>
      <c r="Y92">
        <v>205</v>
      </c>
      <c r="Z92">
        <v>0</v>
      </c>
      <c r="AC92" t="s">
        <v>724</v>
      </c>
      <c r="AD92">
        <v>210</v>
      </c>
      <c r="AE92">
        <v>0</v>
      </c>
      <c r="AJ92">
        <v>0</v>
      </c>
    </row>
    <row r="93" spans="1:36" x14ac:dyDescent="0.45">
      <c r="A93" s="290">
        <v>42856</v>
      </c>
      <c r="B93">
        <v>1989.2708333333333</v>
      </c>
      <c r="C93" t="s">
        <v>156</v>
      </c>
      <c r="D93">
        <v>243</v>
      </c>
      <c r="E93">
        <v>1</v>
      </c>
      <c r="F93">
        <v>1</v>
      </c>
      <c r="I93" t="s">
        <v>147</v>
      </c>
      <c r="J93">
        <v>249</v>
      </c>
      <c r="K93">
        <v>3</v>
      </c>
      <c r="L93">
        <v>3</v>
      </c>
      <c r="O93">
        <v>246</v>
      </c>
      <c r="P93">
        <v>4</v>
      </c>
      <c r="Q93">
        <v>3.9997967479674795E-2</v>
      </c>
      <c r="R93">
        <v>100.00508155902232</v>
      </c>
      <c r="V93" s="290">
        <v>42856</v>
      </c>
      <c r="W93">
        <v>1989.2708333333333</v>
      </c>
      <c r="X93" t="s">
        <v>156</v>
      </c>
      <c r="Y93">
        <v>243</v>
      </c>
      <c r="Z93">
        <v>0</v>
      </c>
      <c r="AC93" t="s">
        <v>147</v>
      </c>
      <c r="AD93">
        <v>249</v>
      </c>
      <c r="AE93">
        <v>0</v>
      </c>
      <c r="AJ93">
        <v>0</v>
      </c>
    </row>
    <row r="94" spans="1:36" x14ac:dyDescent="0.45">
      <c r="A94" s="290">
        <v>42857</v>
      </c>
      <c r="B94">
        <v>1882.9166666666667</v>
      </c>
      <c r="C94" t="s">
        <v>156</v>
      </c>
      <c r="D94" t="s">
        <v>14</v>
      </c>
      <c r="E94">
        <v>2</v>
      </c>
      <c r="F94">
        <v>2</v>
      </c>
      <c r="I94" t="s">
        <v>147</v>
      </c>
      <c r="J94" t="s">
        <v>14</v>
      </c>
      <c r="K94">
        <v>1</v>
      </c>
      <c r="L94">
        <v>1</v>
      </c>
      <c r="O94">
        <v>247.5</v>
      </c>
      <c r="P94">
        <v>3</v>
      </c>
      <c r="Q94">
        <v>3.998282828282828E-2</v>
      </c>
      <c r="R94">
        <v>75.032210797564616</v>
      </c>
      <c r="V94" s="290">
        <v>42857</v>
      </c>
      <c r="W94">
        <v>1882.9166666666667</v>
      </c>
      <c r="X94" t="s">
        <v>156</v>
      </c>
      <c r="Y94" t="s">
        <v>14</v>
      </c>
      <c r="Z94">
        <v>0</v>
      </c>
      <c r="AC94" t="s">
        <v>147</v>
      </c>
      <c r="AD94" t="s">
        <v>14</v>
      </c>
      <c r="AE94">
        <v>0</v>
      </c>
      <c r="AJ94">
        <v>0</v>
      </c>
    </row>
    <row r="95" spans="1:36" x14ac:dyDescent="0.45">
      <c r="A95" s="290">
        <v>42858</v>
      </c>
      <c r="B95">
        <v>1934.4791666666667</v>
      </c>
      <c r="C95" t="s">
        <v>409</v>
      </c>
      <c r="D95">
        <v>246</v>
      </c>
      <c r="E95">
        <v>1</v>
      </c>
      <c r="F95">
        <v>1</v>
      </c>
      <c r="I95" t="s">
        <v>764</v>
      </c>
      <c r="J95">
        <v>71</v>
      </c>
      <c r="K95">
        <v>17</v>
      </c>
      <c r="L95">
        <v>17</v>
      </c>
      <c r="O95">
        <v>158.5</v>
      </c>
      <c r="P95">
        <v>18</v>
      </c>
      <c r="Q95">
        <v>4.1376971608832809E-2</v>
      </c>
      <c r="R95">
        <v>435.02458735180875</v>
      </c>
      <c r="V95" s="290">
        <v>42858</v>
      </c>
      <c r="W95">
        <v>1934.4791666666667</v>
      </c>
      <c r="X95" t="s">
        <v>409</v>
      </c>
      <c r="Y95">
        <v>246</v>
      </c>
      <c r="Z95">
        <v>0</v>
      </c>
      <c r="AC95" t="s">
        <v>764</v>
      </c>
      <c r="AD95">
        <v>71</v>
      </c>
      <c r="AE95">
        <v>0</v>
      </c>
      <c r="AJ95">
        <v>0</v>
      </c>
    </row>
    <row r="96" spans="1:36" x14ac:dyDescent="0.45">
      <c r="A96" s="290">
        <v>42859</v>
      </c>
      <c r="B96">
        <v>2742.0833333333335</v>
      </c>
      <c r="C96" t="s">
        <v>765</v>
      </c>
      <c r="D96" t="s">
        <v>14</v>
      </c>
      <c r="E96">
        <v>18</v>
      </c>
      <c r="F96">
        <v>18</v>
      </c>
      <c r="I96" t="s">
        <v>40</v>
      </c>
      <c r="J96" t="s">
        <v>14</v>
      </c>
      <c r="K96">
        <v>10</v>
      </c>
      <c r="L96">
        <v>10</v>
      </c>
      <c r="O96">
        <v>89.5</v>
      </c>
      <c r="P96">
        <v>28</v>
      </c>
      <c r="Q96">
        <v>4.4365921787709497E-2</v>
      </c>
      <c r="R96">
        <v>631.11502864698105</v>
      </c>
      <c r="V96" s="290">
        <v>42859</v>
      </c>
      <c r="W96">
        <v>2742.0833333333335</v>
      </c>
      <c r="X96" t="s">
        <v>765</v>
      </c>
      <c r="Y96" t="s">
        <v>14</v>
      </c>
      <c r="Z96">
        <v>0</v>
      </c>
      <c r="AC96" t="s">
        <v>40</v>
      </c>
      <c r="AD96" t="s">
        <v>14</v>
      </c>
      <c r="AE96">
        <v>0</v>
      </c>
      <c r="AJ96">
        <v>0</v>
      </c>
    </row>
    <row r="97" spans="1:36" x14ac:dyDescent="0.45">
      <c r="A97" s="290">
        <v>42860</v>
      </c>
      <c r="B97">
        <v>4781.458333333333</v>
      </c>
      <c r="C97" t="s">
        <v>40</v>
      </c>
      <c r="D97" t="s">
        <v>14</v>
      </c>
      <c r="E97">
        <v>9</v>
      </c>
      <c r="F97">
        <v>9</v>
      </c>
      <c r="I97" t="s">
        <v>40</v>
      </c>
      <c r="J97" t="s">
        <v>14</v>
      </c>
      <c r="K97">
        <v>10</v>
      </c>
      <c r="L97">
        <v>10</v>
      </c>
      <c r="O97">
        <v>89.5</v>
      </c>
      <c r="P97">
        <v>19</v>
      </c>
      <c r="Q97">
        <v>4.4365921787709497E-2</v>
      </c>
      <c r="R97">
        <v>428.25662658187997</v>
      </c>
      <c r="V97" s="290">
        <v>42860</v>
      </c>
      <c r="W97">
        <v>4781.458333333333</v>
      </c>
      <c r="X97" t="s">
        <v>40</v>
      </c>
      <c r="Y97" t="s">
        <v>14</v>
      </c>
      <c r="Z97">
        <v>0</v>
      </c>
      <c r="AC97" t="s">
        <v>40</v>
      </c>
      <c r="AD97" t="s">
        <v>14</v>
      </c>
      <c r="AE97">
        <v>0</v>
      </c>
      <c r="AJ97">
        <v>0</v>
      </c>
    </row>
    <row r="98" spans="1:36" x14ac:dyDescent="0.45">
      <c r="A98" s="290">
        <v>42861</v>
      </c>
      <c r="B98">
        <v>4000.625</v>
      </c>
      <c r="C98" t="s">
        <v>40</v>
      </c>
      <c r="D98" t="s">
        <v>14</v>
      </c>
      <c r="E98">
        <v>9</v>
      </c>
      <c r="F98">
        <v>9</v>
      </c>
      <c r="I98" t="s">
        <v>40</v>
      </c>
      <c r="J98">
        <v>108</v>
      </c>
      <c r="K98">
        <v>10</v>
      </c>
      <c r="L98">
        <v>10</v>
      </c>
      <c r="O98">
        <v>108</v>
      </c>
      <c r="P98">
        <v>19</v>
      </c>
      <c r="Q98">
        <v>4.3189814814814813E-2</v>
      </c>
      <c r="R98">
        <v>439.91853360488801</v>
      </c>
      <c r="V98" s="290">
        <v>42861</v>
      </c>
      <c r="W98">
        <v>4000.625</v>
      </c>
      <c r="X98" t="s">
        <v>40</v>
      </c>
      <c r="Y98" t="s">
        <v>14</v>
      </c>
      <c r="Z98">
        <v>0</v>
      </c>
      <c r="AC98" t="s">
        <v>40</v>
      </c>
      <c r="AD98">
        <v>108</v>
      </c>
      <c r="AE98">
        <v>0</v>
      </c>
      <c r="AJ98">
        <v>0</v>
      </c>
    </row>
    <row r="99" spans="1:36" x14ac:dyDescent="0.45">
      <c r="A99" s="290">
        <v>42862</v>
      </c>
      <c r="B99">
        <v>2783.6458333333335</v>
      </c>
      <c r="C99" t="s">
        <v>766</v>
      </c>
      <c r="D99">
        <v>106</v>
      </c>
      <c r="E99">
        <v>0</v>
      </c>
      <c r="F99">
        <v>0</v>
      </c>
      <c r="I99" t="s">
        <v>767</v>
      </c>
      <c r="J99">
        <v>162</v>
      </c>
      <c r="K99">
        <v>3</v>
      </c>
      <c r="L99">
        <v>3</v>
      </c>
      <c r="O99">
        <v>134</v>
      </c>
      <c r="P99">
        <v>3</v>
      </c>
      <c r="Q99">
        <v>4.2085820895522388E-2</v>
      </c>
      <c r="R99">
        <v>71.282915152052482</v>
      </c>
      <c r="V99" s="290">
        <v>42862</v>
      </c>
      <c r="W99">
        <v>2783.6458333333335</v>
      </c>
      <c r="X99" t="s">
        <v>766</v>
      </c>
      <c r="Y99">
        <v>106</v>
      </c>
      <c r="Z99">
        <v>0</v>
      </c>
      <c r="AC99" t="s">
        <v>767</v>
      </c>
      <c r="AD99">
        <v>162</v>
      </c>
      <c r="AE99">
        <v>0</v>
      </c>
      <c r="AJ99">
        <v>0</v>
      </c>
    </row>
    <row r="100" spans="1:36" x14ac:dyDescent="0.45">
      <c r="A100" s="290">
        <v>42863</v>
      </c>
      <c r="B100">
        <v>2274.6875</v>
      </c>
      <c r="C100" t="s">
        <v>768</v>
      </c>
      <c r="D100">
        <v>168</v>
      </c>
      <c r="E100">
        <v>0</v>
      </c>
      <c r="F100">
        <v>0</v>
      </c>
      <c r="I100" t="s">
        <v>769</v>
      </c>
      <c r="J100" t="s">
        <v>14</v>
      </c>
      <c r="K100">
        <v>7</v>
      </c>
      <c r="L100">
        <v>7</v>
      </c>
      <c r="O100">
        <v>168</v>
      </c>
      <c r="P100">
        <v>7</v>
      </c>
      <c r="Q100">
        <v>4.1157738095238094E-2</v>
      </c>
      <c r="R100">
        <v>170.07737363511461</v>
      </c>
      <c r="V100" s="290">
        <v>42863</v>
      </c>
      <c r="W100">
        <v>2274.6875</v>
      </c>
      <c r="X100" t="s">
        <v>768</v>
      </c>
      <c r="Y100">
        <v>168</v>
      </c>
      <c r="Z100">
        <v>0</v>
      </c>
      <c r="AC100" t="s">
        <v>769</v>
      </c>
      <c r="AD100" t="s">
        <v>14</v>
      </c>
      <c r="AE100">
        <v>0</v>
      </c>
      <c r="AJ100">
        <v>0</v>
      </c>
    </row>
    <row r="101" spans="1:36" x14ac:dyDescent="0.45">
      <c r="A101" s="290">
        <v>42864</v>
      </c>
      <c r="B101">
        <v>2024.6875</v>
      </c>
      <c r="C101" t="s">
        <v>180</v>
      </c>
      <c r="D101">
        <v>190</v>
      </c>
      <c r="E101">
        <v>0</v>
      </c>
      <c r="F101">
        <v>0</v>
      </c>
      <c r="I101" t="s">
        <v>770</v>
      </c>
      <c r="J101">
        <v>200</v>
      </c>
      <c r="K101">
        <v>4</v>
      </c>
      <c r="L101">
        <v>4</v>
      </c>
      <c r="O101">
        <v>195</v>
      </c>
      <c r="P101">
        <v>4</v>
      </c>
      <c r="Q101">
        <v>4.0651282051282052E-2</v>
      </c>
      <c r="R101">
        <v>98.39788066103192</v>
      </c>
      <c r="V101" s="290">
        <v>42864</v>
      </c>
      <c r="W101">
        <v>2024.6875</v>
      </c>
      <c r="X101" t="s">
        <v>180</v>
      </c>
      <c r="Y101">
        <v>190</v>
      </c>
      <c r="Z101">
        <v>0</v>
      </c>
      <c r="AC101" t="s">
        <v>770</v>
      </c>
      <c r="AD101">
        <v>200</v>
      </c>
      <c r="AE101">
        <v>0</v>
      </c>
      <c r="AJ101">
        <v>0</v>
      </c>
    </row>
    <row r="102" spans="1:36" x14ac:dyDescent="0.45">
      <c r="A102" s="290">
        <v>42865</v>
      </c>
      <c r="B102">
        <v>1931.4583333333333</v>
      </c>
      <c r="C102" t="s">
        <v>771</v>
      </c>
      <c r="D102">
        <v>182</v>
      </c>
      <c r="E102">
        <v>2</v>
      </c>
      <c r="F102">
        <v>1.9010144674355722</v>
      </c>
      <c r="I102" t="s">
        <v>772</v>
      </c>
      <c r="J102">
        <v>160</v>
      </c>
      <c r="K102">
        <v>1</v>
      </c>
      <c r="L102">
        <v>0.95050723371778612</v>
      </c>
      <c r="O102">
        <v>171</v>
      </c>
      <c r="P102">
        <v>2.8515217011533585</v>
      </c>
      <c r="Q102">
        <v>4.1093567251461988E-2</v>
      </c>
      <c r="R102">
        <v>69.390950746723249</v>
      </c>
      <c r="V102" s="290">
        <v>42865</v>
      </c>
      <c r="W102">
        <v>1931.4583333333333</v>
      </c>
      <c r="X102" t="s">
        <v>771</v>
      </c>
      <c r="Y102">
        <v>182</v>
      </c>
      <c r="Z102">
        <v>0</v>
      </c>
      <c r="AC102" t="s">
        <v>772</v>
      </c>
      <c r="AD102">
        <v>160</v>
      </c>
      <c r="AE102">
        <v>1</v>
      </c>
      <c r="AJ102">
        <v>1</v>
      </c>
    </row>
    <row r="103" spans="1:36" x14ac:dyDescent="0.45">
      <c r="A103" s="290">
        <v>42866</v>
      </c>
      <c r="B103">
        <v>2182.0833333333335</v>
      </c>
      <c r="C103" t="s">
        <v>773</v>
      </c>
      <c r="D103" t="s">
        <v>14</v>
      </c>
      <c r="E103">
        <v>1</v>
      </c>
      <c r="F103">
        <v>0.95050723371778612</v>
      </c>
      <c r="I103" t="s">
        <v>774</v>
      </c>
      <c r="J103">
        <v>165</v>
      </c>
      <c r="K103">
        <v>13</v>
      </c>
      <c r="L103">
        <v>12.35659403833122</v>
      </c>
      <c r="O103">
        <v>165</v>
      </c>
      <c r="P103">
        <v>13.307101272049007</v>
      </c>
      <c r="Q103">
        <v>4.122424242424242E-2</v>
      </c>
      <c r="R103">
        <v>322.79795793709002</v>
      </c>
      <c r="V103" s="290">
        <v>42866</v>
      </c>
      <c r="W103">
        <v>2182.0833333333335</v>
      </c>
      <c r="X103" t="s">
        <v>773</v>
      </c>
      <c r="Y103" t="s">
        <v>14</v>
      </c>
      <c r="Z103">
        <v>0</v>
      </c>
      <c r="AC103" t="s">
        <v>774</v>
      </c>
      <c r="AD103">
        <v>165</v>
      </c>
      <c r="AE103">
        <v>0</v>
      </c>
      <c r="AJ103">
        <v>0</v>
      </c>
    </row>
    <row r="104" spans="1:36" x14ac:dyDescent="0.45">
      <c r="A104" s="290">
        <v>42867</v>
      </c>
      <c r="B104">
        <v>2235.3125</v>
      </c>
      <c r="C104" t="s">
        <v>611</v>
      </c>
      <c r="D104" t="s">
        <v>14</v>
      </c>
      <c r="E104">
        <v>1</v>
      </c>
      <c r="F104">
        <v>0.95050723371778612</v>
      </c>
      <c r="I104" t="s">
        <v>203</v>
      </c>
      <c r="J104">
        <v>230</v>
      </c>
      <c r="K104">
        <v>1</v>
      </c>
      <c r="L104">
        <v>0.95050723371778612</v>
      </c>
      <c r="O104">
        <v>230</v>
      </c>
      <c r="P104">
        <v>1.9010144674355722</v>
      </c>
      <c r="Q104">
        <v>4.0171739130434779E-2</v>
      </c>
      <c r="R104">
        <v>47.322184913705463</v>
      </c>
      <c r="V104" s="290">
        <v>42867</v>
      </c>
      <c r="W104">
        <v>2235.3125</v>
      </c>
      <c r="X104" t="s">
        <v>611</v>
      </c>
      <c r="Y104" t="s">
        <v>14</v>
      </c>
      <c r="Z104">
        <v>0</v>
      </c>
      <c r="AC104" t="s">
        <v>203</v>
      </c>
      <c r="AD104">
        <v>230</v>
      </c>
      <c r="AE104">
        <v>2</v>
      </c>
      <c r="AJ104">
        <v>2</v>
      </c>
    </row>
    <row r="105" spans="1:36" x14ac:dyDescent="0.45">
      <c r="A105" s="290">
        <v>42868</v>
      </c>
      <c r="B105">
        <v>1920.1041666666667</v>
      </c>
      <c r="C105" t="s">
        <v>348</v>
      </c>
      <c r="D105" t="s">
        <v>14</v>
      </c>
      <c r="E105">
        <v>0</v>
      </c>
      <c r="F105">
        <v>0</v>
      </c>
      <c r="I105" t="s">
        <v>243</v>
      </c>
      <c r="J105">
        <v>261</v>
      </c>
      <c r="K105">
        <v>2</v>
      </c>
      <c r="L105">
        <v>1.9010144674355722</v>
      </c>
      <c r="O105">
        <v>261</v>
      </c>
      <c r="P105">
        <v>1.9010144674355722</v>
      </c>
      <c r="Q105">
        <v>3.9854406130268201E-2</v>
      </c>
      <c r="R105">
        <v>47.698978658016181</v>
      </c>
      <c r="V105" s="290">
        <v>42868</v>
      </c>
      <c r="W105">
        <v>1920.1041666666667</v>
      </c>
      <c r="X105" t="s">
        <v>348</v>
      </c>
      <c r="Y105" t="s">
        <v>14</v>
      </c>
      <c r="Z105">
        <v>0</v>
      </c>
      <c r="AC105" t="s">
        <v>243</v>
      </c>
      <c r="AD105">
        <v>261</v>
      </c>
      <c r="AE105">
        <v>1</v>
      </c>
      <c r="AJ105">
        <v>1</v>
      </c>
    </row>
    <row r="106" spans="1:36" x14ac:dyDescent="0.45">
      <c r="A106" s="290">
        <v>42869</v>
      </c>
      <c r="B106">
        <v>1785.9375</v>
      </c>
      <c r="C106" t="s">
        <v>155</v>
      </c>
      <c r="D106">
        <v>220</v>
      </c>
      <c r="E106">
        <v>0</v>
      </c>
      <c r="F106">
        <v>0</v>
      </c>
      <c r="I106" t="s">
        <v>775</v>
      </c>
      <c r="J106">
        <v>222</v>
      </c>
      <c r="K106">
        <v>0</v>
      </c>
      <c r="L106">
        <v>0</v>
      </c>
      <c r="O106">
        <v>221</v>
      </c>
      <c r="P106">
        <v>0</v>
      </c>
      <c r="Q106">
        <v>4.028054298642534E-2</v>
      </c>
      <c r="R106">
        <v>0</v>
      </c>
      <c r="V106" s="290">
        <v>42869</v>
      </c>
      <c r="W106">
        <v>1785.9375</v>
      </c>
      <c r="X106" t="s">
        <v>155</v>
      </c>
      <c r="Y106">
        <v>220</v>
      </c>
      <c r="Z106">
        <v>0</v>
      </c>
      <c r="AC106" t="s">
        <v>775</v>
      </c>
      <c r="AD106">
        <v>222</v>
      </c>
      <c r="AE106">
        <v>1</v>
      </c>
      <c r="AJ106">
        <v>1</v>
      </c>
    </row>
    <row r="107" spans="1:36" x14ac:dyDescent="0.45">
      <c r="A107" s="290">
        <v>42870</v>
      </c>
      <c r="B107">
        <v>1727.9166666666667</v>
      </c>
      <c r="C107" t="s">
        <v>776</v>
      </c>
      <c r="D107">
        <v>207</v>
      </c>
      <c r="E107">
        <v>0</v>
      </c>
      <c r="F107">
        <v>0</v>
      </c>
      <c r="I107" t="s">
        <v>162</v>
      </c>
      <c r="J107" t="s">
        <v>14</v>
      </c>
      <c r="K107">
        <v>5</v>
      </c>
      <c r="L107">
        <v>4.7525361685889305</v>
      </c>
      <c r="O107">
        <v>207</v>
      </c>
      <c r="P107">
        <v>4.7525361685889305</v>
      </c>
      <c r="Q107">
        <v>4.0468599033816423E-2</v>
      </c>
      <c r="R107">
        <v>117.43762527132728</v>
      </c>
      <c r="V107" s="290">
        <v>42870</v>
      </c>
      <c r="W107">
        <v>1727.9166666666667</v>
      </c>
      <c r="X107" t="s">
        <v>776</v>
      </c>
      <c r="Y107">
        <v>207</v>
      </c>
      <c r="Z107">
        <v>0</v>
      </c>
      <c r="AC107" t="s">
        <v>162</v>
      </c>
      <c r="AD107" t="s">
        <v>14</v>
      </c>
      <c r="AE107">
        <v>1</v>
      </c>
      <c r="AJ107">
        <v>1</v>
      </c>
    </row>
    <row r="108" spans="1:36" x14ac:dyDescent="0.45">
      <c r="A108" s="290">
        <v>42871</v>
      </c>
      <c r="B108">
        <v>2139.4791666666665</v>
      </c>
      <c r="C108" t="s">
        <v>777</v>
      </c>
      <c r="D108">
        <v>130</v>
      </c>
      <c r="E108">
        <v>13</v>
      </c>
      <c r="F108">
        <v>12.35659403833122</v>
      </c>
      <c r="I108" t="s">
        <v>778</v>
      </c>
      <c r="J108">
        <v>122</v>
      </c>
      <c r="K108">
        <v>10</v>
      </c>
      <c r="L108">
        <v>9.5050723371778609</v>
      </c>
      <c r="O108">
        <v>126</v>
      </c>
      <c r="P108">
        <v>21.861666375509081</v>
      </c>
      <c r="Q108">
        <v>4.2376984126984124E-2</v>
      </c>
      <c r="R108">
        <v>515.88537565580009</v>
      </c>
      <c r="V108" s="290">
        <v>42871</v>
      </c>
      <c r="W108">
        <v>2139.4791666666665</v>
      </c>
      <c r="X108" t="s">
        <v>777</v>
      </c>
      <c r="Y108">
        <v>130</v>
      </c>
      <c r="Z108">
        <v>1</v>
      </c>
      <c r="AC108" t="s">
        <v>778</v>
      </c>
      <c r="AD108">
        <v>122</v>
      </c>
      <c r="AE108">
        <v>1</v>
      </c>
      <c r="AJ108">
        <v>2</v>
      </c>
    </row>
    <row r="109" spans="1:36" x14ac:dyDescent="0.45">
      <c r="A109" s="290">
        <v>42872</v>
      </c>
      <c r="B109">
        <v>2389.0625</v>
      </c>
      <c r="C109" t="s">
        <v>779</v>
      </c>
      <c r="D109">
        <v>140</v>
      </c>
      <c r="E109">
        <v>3</v>
      </c>
      <c r="F109">
        <v>2.8515217011533585</v>
      </c>
      <c r="I109" t="s">
        <v>780</v>
      </c>
      <c r="J109">
        <v>206</v>
      </c>
      <c r="K109">
        <v>13</v>
      </c>
      <c r="L109">
        <v>12.35659403833122</v>
      </c>
      <c r="O109">
        <v>173</v>
      </c>
      <c r="P109">
        <v>15.20811573948458</v>
      </c>
      <c r="Q109">
        <v>4.1052023121387282E-2</v>
      </c>
      <c r="R109">
        <v>370.45959207699696</v>
      </c>
      <c r="V109" s="290">
        <v>42872</v>
      </c>
      <c r="W109">
        <v>2389.0625</v>
      </c>
      <c r="X109" t="s">
        <v>779</v>
      </c>
      <c r="Y109">
        <v>140</v>
      </c>
      <c r="Z109">
        <v>0</v>
      </c>
      <c r="AC109" t="s">
        <v>780</v>
      </c>
      <c r="AD109">
        <v>206</v>
      </c>
      <c r="AE109">
        <v>1</v>
      </c>
      <c r="AJ109">
        <v>1</v>
      </c>
    </row>
    <row r="110" spans="1:36" x14ac:dyDescent="0.45">
      <c r="A110" s="290">
        <v>42873</v>
      </c>
      <c r="B110">
        <v>2238.4375</v>
      </c>
      <c r="C110" t="s">
        <v>781</v>
      </c>
      <c r="D110">
        <v>200</v>
      </c>
      <c r="E110">
        <v>1</v>
      </c>
      <c r="F110">
        <v>0.95050723371778612</v>
      </c>
      <c r="I110" t="s">
        <v>782</v>
      </c>
      <c r="J110">
        <v>236</v>
      </c>
      <c r="K110">
        <v>3</v>
      </c>
      <c r="L110">
        <v>2.8515217011533585</v>
      </c>
      <c r="O110">
        <v>218</v>
      </c>
      <c r="P110">
        <v>3.8020289348711445</v>
      </c>
      <c r="Q110">
        <v>4.0318807339449543E-2</v>
      </c>
      <c r="R110">
        <v>94.299141908175599</v>
      </c>
      <c r="V110" s="290">
        <v>42873</v>
      </c>
      <c r="W110">
        <v>2238.4375</v>
      </c>
      <c r="X110" t="s">
        <v>781</v>
      </c>
      <c r="Y110">
        <v>200</v>
      </c>
      <c r="Z110">
        <v>0</v>
      </c>
      <c r="AC110" t="s">
        <v>782</v>
      </c>
      <c r="AD110">
        <v>236</v>
      </c>
      <c r="AE110">
        <v>0</v>
      </c>
      <c r="AJ110">
        <v>0</v>
      </c>
    </row>
    <row r="111" spans="1:36" x14ac:dyDescent="0.45">
      <c r="A111" s="290">
        <v>42874</v>
      </c>
      <c r="B111">
        <v>2111.4583333333335</v>
      </c>
      <c r="C111" t="s">
        <v>760</v>
      </c>
      <c r="D111">
        <v>218</v>
      </c>
      <c r="E111">
        <v>2</v>
      </c>
      <c r="F111">
        <v>1.9010144674355722</v>
      </c>
      <c r="I111" t="s">
        <v>783</v>
      </c>
      <c r="J111">
        <v>270</v>
      </c>
      <c r="K111">
        <v>0</v>
      </c>
      <c r="L111">
        <v>0</v>
      </c>
      <c r="O111">
        <v>244</v>
      </c>
      <c r="P111">
        <v>1.9010144674355722</v>
      </c>
      <c r="Q111">
        <v>4.0018442622950817E-2</v>
      </c>
      <c r="R111">
        <v>47.50345947608988</v>
      </c>
      <c r="V111" s="290">
        <v>42874</v>
      </c>
      <c r="W111">
        <v>2111.4583333333335</v>
      </c>
      <c r="X111" t="s">
        <v>760</v>
      </c>
      <c r="Y111">
        <v>218</v>
      </c>
      <c r="Z111">
        <v>0</v>
      </c>
      <c r="AC111" t="s">
        <v>783</v>
      </c>
      <c r="AD111">
        <v>270</v>
      </c>
      <c r="AE111">
        <v>0</v>
      </c>
      <c r="AJ111">
        <v>0</v>
      </c>
    </row>
    <row r="112" spans="1:36" x14ac:dyDescent="0.45">
      <c r="A112" s="290">
        <v>42875</v>
      </c>
      <c r="B112">
        <v>2102.7083333333335</v>
      </c>
      <c r="C112" t="s">
        <v>784</v>
      </c>
      <c r="D112">
        <v>206</v>
      </c>
      <c r="E112">
        <v>2</v>
      </c>
      <c r="F112">
        <v>1.9010144674355722</v>
      </c>
      <c r="I112" t="s">
        <v>785</v>
      </c>
      <c r="J112">
        <v>245</v>
      </c>
      <c r="K112">
        <v>2</v>
      </c>
      <c r="L112">
        <v>1.9010144674355722</v>
      </c>
      <c r="O112">
        <v>225.5</v>
      </c>
      <c r="P112">
        <v>3.8020289348711445</v>
      </c>
      <c r="Q112">
        <v>4.0225055432372502E-2</v>
      </c>
      <c r="R112">
        <v>94.518923442211857</v>
      </c>
      <c r="V112" s="290">
        <v>42875</v>
      </c>
      <c r="W112">
        <v>2102.7083333333335</v>
      </c>
      <c r="X112" t="s">
        <v>784</v>
      </c>
      <c r="Y112">
        <v>206</v>
      </c>
      <c r="Z112">
        <v>0</v>
      </c>
      <c r="AC112" t="s">
        <v>785</v>
      </c>
      <c r="AD112">
        <v>245</v>
      </c>
      <c r="AE112">
        <v>0</v>
      </c>
      <c r="AJ112">
        <v>0</v>
      </c>
    </row>
    <row r="113" spans="1:36" x14ac:dyDescent="0.45">
      <c r="A113" s="290">
        <v>42876</v>
      </c>
      <c r="B113">
        <v>2129.375</v>
      </c>
      <c r="C113" t="s">
        <v>786</v>
      </c>
      <c r="D113" t="s">
        <v>14</v>
      </c>
      <c r="E113">
        <v>0</v>
      </c>
      <c r="F113">
        <v>0</v>
      </c>
      <c r="I113" t="s">
        <v>787</v>
      </c>
      <c r="J113">
        <v>162</v>
      </c>
      <c r="K113">
        <v>3</v>
      </c>
      <c r="L113">
        <v>2.8515217011533585</v>
      </c>
      <c r="O113">
        <v>162</v>
      </c>
      <c r="P113">
        <v>2.8515217011533585</v>
      </c>
      <c r="Q113">
        <v>4.129320987654321E-2</v>
      </c>
      <c r="R113">
        <v>69.055462379377246</v>
      </c>
      <c r="V113" s="290">
        <v>42876</v>
      </c>
      <c r="W113">
        <v>2129.375</v>
      </c>
      <c r="X113" t="s">
        <v>786</v>
      </c>
      <c r="Y113" t="s">
        <v>14</v>
      </c>
      <c r="Z113">
        <v>0</v>
      </c>
      <c r="AC113" t="s">
        <v>787</v>
      </c>
      <c r="AD113">
        <v>162</v>
      </c>
      <c r="AE113">
        <v>1</v>
      </c>
      <c r="AJ113">
        <v>1</v>
      </c>
    </row>
    <row r="114" spans="1:36" x14ac:dyDescent="0.45">
      <c r="A114" s="290">
        <v>42877</v>
      </c>
      <c r="B114">
        <v>2438.3333333333335</v>
      </c>
      <c r="C114" t="s">
        <v>788</v>
      </c>
      <c r="D114">
        <v>160</v>
      </c>
      <c r="E114">
        <v>4</v>
      </c>
      <c r="F114">
        <v>3.8020289348711445</v>
      </c>
      <c r="I114" t="s">
        <v>789</v>
      </c>
      <c r="J114">
        <v>104</v>
      </c>
      <c r="K114">
        <v>7</v>
      </c>
      <c r="L114">
        <v>6.6535506360245034</v>
      </c>
      <c r="O114">
        <v>132</v>
      </c>
      <c r="P114">
        <v>10.455579570895647</v>
      </c>
      <c r="Q114">
        <v>4.2155303030303029E-2</v>
      </c>
      <c r="R114">
        <v>248.02524995205778</v>
      </c>
      <c r="V114" s="290">
        <v>42877</v>
      </c>
      <c r="W114">
        <v>2438.3333333333335</v>
      </c>
      <c r="X114" t="s">
        <v>788</v>
      </c>
      <c r="Y114">
        <v>160</v>
      </c>
      <c r="Z114">
        <v>0</v>
      </c>
      <c r="AC114" t="s">
        <v>789</v>
      </c>
      <c r="AD114">
        <v>104</v>
      </c>
      <c r="AE114">
        <v>1</v>
      </c>
      <c r="AJ114">
        <v>1</v>
      </c>
    </row>
    <row r="115" spans="1:36" x14ac:dyDescent="0.45">
      <c r="A115" s="290">
        <v>42878</v>
      </c>
      <c r="B115">
        <v>2804.1666666666665</v>
      </c>
      <c r="C115" t="s">
        <v>790</v>
      </c>
      <c r="D115">
        <v>120</v>
      </c>
      <c r="E115">
        <v>14</v>
      </c>
      <c r="F115">
        <v>13.307101272049007</v>
      </c>
      <c r="I115" t="s">
        <v>40</v>
      </c>
      <c r="J115" t="s">
        <v>14</v>
      </c>
      <c r="K115">
        <v>10</v>
      </c>
      <c r="L115">
        <v>9.5050723371778609</v>
      </c>
      <c r="O115">
        <v>120</v>
      </c>
      <c r="P115">
        <v>22.812173609226868</v>
      </c>
      <c r="Q115">
        <v>4.262083333333333E-2</v>
      </c>
      <c r="R115">
        <v>535.235278738337</v>
      </c>
      <c r="V115" s="290">
        <v>42878</v>
      </c>
      <c r="W115">
        <v>2804.1666666666665</v>
      </c>
      <c r="X115" t="s">
        <v>790</v>
      </c>
      <c r="Y115">
        <v>120</v>
      </c>
      <c r="Z115">
        <v>0</v>
      </c>
      <c r="AC115" t="s">
        <v>40</v>
      </c>
      <c r="AD115" t="s">
        <v>14</v>
      </c>
      <c r="AE115">
        <v>2.5</v>
      </c>
      <c r="AJ115">
        <v>2.5</v>
      </c>
    </row>
    <row r="116" spans="1:36" x14ac:dyDescent="0.45">
      <c r="A116" s="290">
        <v>42879</v>
      </c>
      <c r="B116">
        <v>2808.0208333333335</v>
      </c>
      <c r="C116" t="s">
        <v>791</v>
      </c>
      <c r="D116">
        <v>125</v>
      </c>
      <c r="E116">
        <v>0</v>
      </c>
      <c r="F116">
        <v>0</v>
      </c>
      <c r="I116" t="s">
        <v>792</v>
      </c>
      <c r="J116">
        <v>190</v>
      </c>
      <c r="K116">
        <v>13</v>
      </c>
      <c r="L116">
        <v>12.35659403833122</v>
      </c>
      <c r="O116">
        <v>157.5</v>
      </c>
      <c r="P116">
        <v>12.35659403833122</v>
      </c>
      <c r="Q116">
        <v>4.14015873015873E-2</v>
      </c>
      <c r="R116">
        <v>298.45701200585319</v>
      </c>
      <c r="V116" s="290">
        <v>42879</v>
      </c>
      <c r="W116">
        <v>2808.0208333333335</v>
      </c>
      <c r="X116" t="s">
        <v>791</v>
      </c>
      <c r="Y116">
        <v>125</v>
      </c>
      <c r="Z116">
        <v>0</v>
      </c>
      <c r="AC116" t="s">
        <v>792</v>
      </c>
      <c r="AD116">
        <v>190</v>
      </c>
      <c r="AE116">
        <v>4</v>
      </c>
      <c r="AJ116">
        <v>4</v>
      </c>
    </row>
    <row r="117" spans="1:36" x14ac:dyDescent="0.45">
      <c r="A117" s="290">
        <v>42880</v>
      </c>
      <c r="B117">
        <v>2081.0416666666665</v>
      </c>
      <c r="C117" t="s">
        <v>777</v>
      </c>
      <c r="D117">
        <v>160</v>
      </c>
      <c r="E117">
        <v>0</v>
      </c>
      <c r="F117">
        <v>0</v>
      </c>
      <c r="I117" t="s">
        <v>739</v>
      </c>
      <c r="J117">
        <v>221</v>
      </c>
      <c r="K117">
        <v>8</v>
      </c>
      <c r="L117">
        <v>7.6040578697422889</v>
      </c>
      <c r="O117">
        <v>190.5</v>
      </c>
      <c r="P117">
        <v>7.6040578697422889</v>
      </c>
      <c r="Q117">
        <v>4.0725721784776903E-2</v>
      </c>
      <c r="R117">
        <v>186.71388833640395</v>
      </c>
      <c r="V117" s="290">
        <v>42880</v>
      </c>
      <c r="W117">
        <v>2081.0416666666665</v>
      </c>
      <c r="X117" t="s">
        <v>777</v>
      </c>
      <c r="Y117">
        <v>160</v>
      </c>
      <c r="Z117">
        <v>5</v>
      </c>
      <c r="AC117" t="s">
        <v>739</v>
      </c>
      <c r="AD117">
        <v>221</v>
      </c>
      <c r="AE117">
        <v>741</v>
      </c>
      <c r="AJ117">
        <v>746</v>
      </c>
    </row>
    <row r="118" spans="1:36" x14ac:dyDescent="0.45">
      <c r="A118" s="290">
        <v>42881</v>
      </c>
      <c r="B118">
        <v>1835.2083333333333</v>
      </c>
      <c r="C118" t="s">
        <v>40</v>
      </c>
      <c r="D118" t="s">
        <v>14</v>
      </c>
      <c r="E118">
        <v>0</v>
      </c>
      <c r="F118">
        <v>0</v>
      </c>
      <c r="I118" t="s">
        <v>40</v>
      </c>
      <c r="J118" t="s">
        <v>14</v>
      </c>
      <c r="K118">
        <v>8</v>
      </c>
      <c r="L118">
        <v>7.6040578697422889</v>
      </c>
      <c r="O118">
        <v>192.5</v>
      </c>
      <c r="P118">
        <v>7.6040578697422889</v>
      </c>
      <c r="Q118">
        <v>4.0692207792207793E-2</v>
      </c>
      <c r="R118">
        <v>186.86766539117104</v>
      </c>
      <c r="V118" s="290">
        <v>42881</v>
      </c>
      <c r="W118">
        <v>1835.2083333333333</v>
      </c>
      <c r="X118" t="s">
        <v>40</v>
      </c>
      <c r="Y118" t="s">
        <v>14</v>
      </c>
      <c r="Z118">
        <v>94.5</v>
      </c>
      <c r="AC118" t="s">
        <v>40</v>
      </c>
      <c r="AD118" t="s">
        <v>14</v>
      </c>
      <c r="AE118">
        <v>741</v>
      </c>
      <c r="AJ118">
        <v>835.5</v>
      </c>
    </row>
    <row r="119" spans="1:36" x14ac:dyDescent="0.45">
      <c r="A119" s="290">
        <v>42882</v>
      </c>
      <c r="B119">
        <v>1884.6875</v>
      </c>
      <c r="C119" t="s">
        <v>40</v>
      </c>
      <c r="D119" t="s">
        <v>14</v>
      </c>
      <c r="E119">
        <v>0</v>
      </c>
      <c r="F119">
        <v>0</v>
      </c>
      <c r="I119" t="s">
        <v>793</v>
      </c>
      <c r="J119">
        <v>164</v>
      </c>
      <c r="K119">
        <v>3</v>
      </c>
      <c r="L119">
        <v>2.8515217011533585</v>
      </c>
      <c r="O119">
        <v>164</v>
      </c>
      <c r="P119">
        <v>2.8515217011533585</v>
      </c>
      <c r="Q119">
        <v>4.1246951219512197E-2</v>
      </c>
      <c r="R119">
        <v>69.132908417348034</v>
      </c>
      <c r="V119" s="290">
        <v>42882</v>
      </c>
      <c r="W119">
        <v>1884.6875</v>
      </c>
      <c r="X119" t="s">
        <v>40</v>
      </c>
      <c r="Y119" t="s">
        <v>14</v>
      </c>
      <c r="Z119">
        <v>95</v>
      </c>
      <c r="AC119" t="s">
        <v>793</v>
      </c>
      <c r="AD119">
        <v>164</v>
      </c>
      <c r="AE119">
        <v>1477</v>
      </c>
      <c r="AJ119">
        <v>1572</v>
      </c>
    </row>
    <row r="120" spans="1:36" x14ac:dyDescent="0.45">
      <c r="A120" s="290">
        <v>42883</v>
      </c>
      <c r="B120">
        <v>2111.875</v>
      </c>
      <c r="C120" t="s">
        <v>794</v>
      </c>
      <c r="D120">
        <v>148</v>
      </c>
      <c r="E120">
        <v>0</v>
      </c>
      <c r="F120">
        <v>0</v>
      </c>
      <c r="I120" t="s">
        <v>795</v>
      </c>
      <c r="J120">
        <v>69</v>
      </c>
      <c r="K120">
        <v>34</v>
      </c>
      <c r="L120">
        <v>32.317245946404732</v>
      </c>
      <c r="O120">
        <v>108.5</v>
      </c>
      <c r="P120">
        <v>32.317245946404732</v>
      </c>
      <c r="Q120">
        <v>4.3163594470046085E-2</v>
      </c>
      <c r="R120">
        <v>748.71535476109818</v>
      </c>
      <c r="V120" s="290">
        <v>42883</v>
      </c>
      <c r="W120">
        <v>2111.875</v>
      </c>
      <c r="X120" t="s">
        <v>794</v>
      </c>
      <c r="Y120">
        <v>148</v>
      </c>
      <c r="Z120">
        <v>184</v>
      </c>
      <c r="AC120" t="s">
        <v>795</v>
      </c>
      <c r="AD120">
        <v>69</v>
      </c>
      <c r="AE120">
        <v>2623</v>
      </c>
      <c r="AJ120">
        <v>2807</v>
      </c>
    </row>
    <row r="121" spans="1:36" x14ac:dyDescent="0.45">
      <c r="A121" s="290">
        <v>42884</v>
      </c>
      <c r="B121">
        <v>2447.3958333333335</v>
      </c>
      <c r="C121" t="s">
        <v>796</v>
      </c>
      <c r="D121">
        <v>103</v>
      </c>
      <c r="E121">
        <v>14</v>
      </c>
      <c r="F121">
        <v>13.307101272049007</v>
      </c>
      <c r="I121" t="s">
        <v>797</v>
      </c>
      <c r="J121" t="s">
        <v>14</v>
      </c>
      <c r="K121">
        <v>4</v>
      </c>
      <c r="L121">
        <v>3.8020289348711445</v>
      </c>
      <c r="O121">
        <v>103</v>
      </c>
      <c r="P121">
        <v>17.109130206920153</v>
      </c>
      <c r="Q121">
        <v>4.3466019417475729E-2</v>
      </c>
      <c r="R121">
        <v>393.62082003859183</v>
      </c>
      <c r="V121" s="290">
        <v>42884</v>
      </c>
      <c r="W121">
        <v>2447.3958333333335</v>
      </c>
      <c r="X121" t="s">
        <v>796</v>
      </c>
      <c r="Y121">
        <v>103</v>
      </c>
      <c r="Z121">
        <v>391</v>
      </c>
      <c r="AC121" t="s">
        <v>797</v>
      </c>
      <c r="AD121" t="s">
        <v>14</v>
      </c>
      <c r="AE121">
        <v>770</v>
      </c>
      <c r="AJ121">
        <v>1161</v>
      </c>
    </row>
    <row r="122" spans="1:36" x14ac:dyDescent="0.45">
      <c r="A122" s="290">
        <v>42885</v>
      </c>
      <c r="B122">
        <v>2677.2916666666665</v>
      </c>
      <c r="C122" t="s">
        <v>798</v>
      </c>
      <c r="D122">
        <v>60</v>
      </c>
      <c r="E122">
        <v>15</v>
      </c>
      <c r="F122">
        <v>14.257608505766793</v>
      </c>
      <c r="I122" t="s">
        <v>799</v>
      </c>
      <c r="J122">
        <v>51</v>
      </c>
      <c r="K122">
        <v>4</v>
      </c>
      <c r="L122">
        <v>3.8020289348711445</v>
      </c>
      <c r="O122">
        <v>55.5</v>
      </c>
      <c r="P122">
        <v>18.059637440637939</v>
      </c>
      <c r="Q122">
        <v>4.8572072072072071E-2</v>
      </c>
      <c r="R122">
        <v>371.81113899857394</v>
      </c>
      <c r="V122" s="290">
        <v>42885</v>
      </c>
      <c r="W122">
        <v>2677.2916666666665</v>
      </c>
      <c r="X122" t="s">
        <v>798</v>
      </c>
      <c r="Y122">
        <v>60</v>
      </c>
      <c r="Z122">
        <v>551</v>
      </c>
      <c r="AC122" t="s">
        <v>799</v>
      </c>
      <c r="AD122">
        <v>51</v>
      </c>
      <c r="AE122">
        <v>985</v>
      </c>
      <c r="AJ122">
        <v>1536</v>
      </c>
    </row>
    <row r="123" spans="1:36" x14ac:dyDescent="0.45">
      <c r="A123" s="290">
        <v>42886</v>
      </c>
      <c r="B123">
        <v>2356.7708333333335</v>
      </c>
      <c r="C123" t="s">
        <v>800</v>
      </c>
      <c r="D123">
        <v>27</v>
      </c>
      <c r="E123">
        <v>0</v>
      </c>
      <c r="F123">
        <v>0</v>
      </c>
      <c r="I123" t="s">
        <v>801</v>
      </c>
      <c r="J123">
        <v>53</v>
      </c>
      <c r="K123">
        <v>9</v>
      </c>
      <c r="L123">
        <v>8.5545651034600763</v>
      </c>
      <c r="O123">
        <v>40</v>
      </c>
      <c r="P123">
        <v>8.5545651034600763</v>
      </c>
      <c r="Q123">
        <v>5.28625E-2</v>
      </c>
      <c r="R123">
        <v>161.82672222199247</v>
      </c>
      <c r="V123" s="290">
        <v>42886</v>
      </c>
      <c r="W123">
        <v>2356.7708333333335</v>
      </c>
      <c r="X123" t="s">
        <v>800</v>
      </c>
      <c r="Y123">
        <v>27</v>
      </c>
      <c r="Z123">
        <v>263</v>
      </c>
      <c r="AC123" t="s">
        <v>801</v>
      </c>
      <c r="AD123">
        <v>53</v>
      </c>
      <c r="AE123">
        <v>309</v>
      </c>
      <c r="AJ123">
        <v>572</v>
      </c>
    </row>
    <row r="124" spans="1:36" x14ac:dyDescent="0.45">
      <c r="A124" s="290">
        <v>42887</v>
      </c>
      <c r="B124">
        <v>2266.1458333333335</v>
      </c>
      <c r="C124" t="s">
        <v>802</v>
      </c>
      <c r="D124">
        <v>53</v>
      </c>
      <c r="E124">
        <v>19</v>
      </c>
      <c r="F124">
        <v>18.059637440637935</v>
      </c>
      <c r="I124" t="s">
        <v>803</v>
      </c>
      <c r="J124" t="s">
        <v>14</v>
      </c>
      <c r="K124">
        <v>2</v>
      </c>
      <c r="L124">
        <v>1.9010144674355722</v>
      </c>
      <c r="O124">
        <v>53</v>
      </c>
      <c r="P124">
        <v>19.960651908073508</v>
      </c>
      <c r="Q124">
        <v>4.9094339622641509E-2</v>
      </c>
      <c r="R124">
        <v>406.57746007989851</v>
      </c>
      <c r="V124" s="290">
        <v>42887</v>
      </c>
      <c r="W124">
        <v>2266.1458333333335</v>
      </c>
      <c r="X124" t="s">
        <v>802</v>
      </c>
      <c r="Y124">
        <v>53</v>
      </c>
      <c r="Z124">
        <v>377</v>
      </c>
      <c r="AC124" t="s">
        <v>803</v>
      </c>
      <c r="AD124" t="s">
        <v>14</v>
      </c>
      <c r="AE124">
        <v>502</v>
      </c>
      <c r="AJ124">
        <v>879</v>
      </c>
    </row>
    <row r="125" spans="1:36" x14ac:dyDescent="0.45">
      <c r="A125" s="290">
        <v>42888</v>
      </c>
      <c r="B125">
        <v>2358.8541666666665</v>
      </c>
      <c r="C125" t="s">
        <v>804</v>
      </c>
      <c r="D125">
        <v>62</v>
      </c>
      <c r="E125">
        <v>0</v>
      </c>
      <c r="F125">
        <v>0</v>
      </c>
      <c r="I125" t="s">
        <v>721</v>
      </c>
      <c r="J125">
        <v>76</v>
      </c>
      <c r="K125">
        <v>7</v>
      </c>
      <c r="L125">
        <v>6.6535506360245034</v>
      </c>
      <c r="O125">
        <v>69</v>
      </c>
      <c r="P125">
        <v>6.6535506360245034</v>
      </c>
      <c r="Q125">
        <v>4.6405797101449278E-2</v>
      </c>
      <c r="R125">
        <v>143.37757460515013</v>
      </c>
      <c r="V125" s="290">
        <v>42888</v>
      </c>
      <c r="W125">
        <v>2358.8541666666665</v>
      </c>
      <c r="X125" t="s">
        <v>804</v>
      </c>
      <c r="Y125">
        <v>62</v>
      </c>
      <c r="Z125">
        <v>76</v>
      </c>
      <c r="AC125" t="s">
        <v>721</v>
      </c>
      <c r="AD125">
        <v>76</v>
      </c>
      <c r="AE125">
        <v>103</v>
      </c>
      <c r="AJ125">
        <v>179</v>
      </c>
    </row>
    <row r="126" spans="1:36" x14ac:dyDescent="0.45">
      <c r="A126" s="290">
        <v>42889</v>
      </c>
      <c r="B126">
        <v>2030</v>
      </c>
      <c r="C126" t="s">
        <v>805</v>
      </c>
      <c r="D126">
        <v>82</v>
      </c>
      <c r="E126">
        <v>1</v>
      </c>
      <c r="F126">
        <v>0.95050723371778612</v>
      </c>
      <c r="I126" t="s">
        <v>806</v>
      </c>
      <c r="J126">
        <v>90</v>
      </c>
      <c r="K126">
        <v>0</v>
      </c>
      <c r="L126">
        <v>0</v>
      </c>
      <c r="O126">
        <v>86</v>
      </c>
      <c r="P126">
        <v>0.95050723371778612</v>
      </c>
      <c r="Q126">
        <v>4.4645348837209303E-2</v>
      </c>
      <c r="R126">
        <v>21.290173746511162</v>
      </c>
      <c r="V126" s="290">
        <v>42889</v>
      </c>
      <c r="W126">
        <v>2030</v>
      </c>
      <c r="X126" t="s">
        <v>805</v>
      </c>
      <c r="Y126">
        <v>82</v>
      </c>
      <c r="Z126">
        <v>47</v>
      </c>
      <c r="AC126" t="s">
        <v>806</v>
      </c>
      <c r="AD126">
        <v>90</v>
      </c>
      <c r="AE126">
        <v>45</v>
      </c>
      <c r="AJ126">
        <v>92</v>
      </c>
    </row>
    <row r="127" spans="1:36" x14ac:dyDescent="0.45">
      <c r="A127" s="290">
        <v>42890</v>
      </c>
      <c r="B127">
        <v>1813.75</v>
      </c>
      <c r="C127" t="s">
        <v>807</v>
      </c>
      <c r="D127">
        <v>92</v>
      </c>
      <c r="E127">
        <v>0</v>
      </c>
      <c r="F127">
        <v>0</v>
      </c>
      <c r="I127" t="s">
        <v>808</v>
      </c>
      <c r="J127">
        <v>94</v>
      </c>
      <c r="K127">
        <v>3</v>
      </c>
      <c r="L127">
        <v>2.8515217011533585</v>
      </c>
      <c r="O127">
        <v>93</v>
      </c>
      <c r="P127">
        <v>2.8515217011533585</v>
      </c>
      <c r="Q127">
        <v>4.4107526881720427E-2</v>
      </c>
      <c r="R127">
        <v>64.649321844773851</v>
      </c>
      <c r="V127" s="290">
        <v>42890</v>
      </c>
      <c r="W127">
        <v>1813.75</v>
      </c>
      <c r="X127" t="s">
        <v>807</v>
      </c>
      <c r="Y127">
        <v>92</v>
      </c>
      <c r="Z127">
        <v>10</v>
      </c>
      <c r="AC127" t="s">
        <v>808</v>
      </c>
      <c r="AD127">
        <v>94</v>
      </c>
      <c r="AE127">
        <v>11</v>
      </c>
      <c r="AJ127">
        <v>21</v>
      </c>
    </row>
    <row r="128" spans="1:36" x14ac:dyDescent="0.45">
      <c r="A128" s="290">
        <v>42891</v>
      </c>
      <c r="B128">
        <v>1608.6458333333333</v>
      </c>
      <c r="C128" t="s">
        <v>809</v>
      </c>
      <c r="D128" t="s">
        <v>14</v>
      </c>
      <c r="E128">
        <v>1</v>
      </c>
      <c r="F128">
        <v>0.95050723371778612</v>
      </c>
      <c r="I128" t="s">
        <v>810</v>
      </c>
      <c r="J128">
        <v>103</v>
      </c>
      <c r="K128">
        <v>0</v>
      </c>
      <c r="L128">
        <v>0</v>
      </c>
      <c r="O128">
        <v>103</v>
      </c>
      <c r="P128">
        <v>0.95050723371778612</v>
      </c>
      <c r="Q128">
        <v>4.3466019417475729E-2</v>
      </c>
      <c r="R128">
        <v>21.867823335477322</v>
      </c>
      <c r="V128" s="290">
        <v>42891</v>
      </c>
      <c r="W128">
        <v>1608.6458333333333</v>
      </c>
      <c r="X128" t="s">
        <v>809</v>
      </c>
      <c r="Y128" t="s">
        <v>14</v>
      </c>
      <c r="Z128">
        <v>3</v>
      </c>
      <c r="AC128" t="s">
        <v>810</v>
      </c>
      <c r="AD128">
        <v>103</v>
      </c>
      <c r="AE128">
        <v>6</v>
      </c>
      <c r="AJ128">
        <v>9</v>
      </c>
    </row>
    <row r="129" spans="1:36" x14ac:dyDescent="0.45">
      <c r="A129" s="290">
        <v>42892</v>
      </c>
      <c r="B129">
        <v>1548.5416666666667</v>
      </c>
      <c r="C129" t="s">
        <v>811</v>
      </c>
      <c r="D129">
        <v>119</v>
      </c>
      <c r="E129">
        <v>1</v>
      </c>
      <c r="F129">
        <v>0.95050723371778612</v>
      </c>
      <c r="I129" t="s">
        <v>812</v>
      </c>
      <c r="J129">
        <v>94</v>
      </c>
      <c r="K129">
        <v>4</v>
      </c>
      <c r="L129">
        <v>3.8020289348711445</v>
      </c>
      <c r="O129">
        <v>106.5</v>
      </c>
      <c r="P129">
        <v>4.7525361685889305</v>
      </c>
      <c r="Q129">
        <v>4.326995305164319E-2</v>
      </c>
      <c r="R129">
        <v>109.83455801111509</v>
      </c>
      <c r="V129" s="290">
        <v>42892</v>
      </c>
      <c r="W129">
        <v>1548.5416666666667</v>
      </c>
      <c r="X129" t="s">
        <v>811</v>
      </c>
      <c r="Y129">
        <v>119</v>
      </c>
      <c r="Z129">
        <v>2</v>
      </c>
      <c r="AC129" t="s">
        <v>812</v>
      </c>
      <c r="AD129">
        <v>94</v>
      </c>
      <c r="AE129">
        <v>0</v>
      </c>
      <c r="AJ129">
        <v>2</v>
      </c>
    </row>
    <row r="130" spans="1:36" x14ac:dyDescent="0.45">
      <c r="A130" s="290">
        <v>42893</v>
      </c>
      <c r="B130">
        <v>1659.4791666666667</v>
      </c>
      <c r="C130" t="s">
        <v>813</v>
      </c>
      <c r="D130">
        <v>96</v>
      </c>
      <c r="E130">
        <v>0</v>
      </c>
      <c r="F130">
        <v>0</v>
      </c>
      <c r="I130" t="s">
        <v>730</v>
      </c>
      <c r="J130">
        <v>47</v>
      </c>
      <c r="K130">
        <v>6</v>
      </c>
      <c r="L130">
        <v>5.7030434023067169</v>
      </c>
      <c r="O130">
        <v>71.5</v>
      </c>
      <c r="P130">
        <v>5.7030434023067169</v>
      </c>
      <c r="Q130">
        <v>4.6094405594405592E-2</v>
      </c>
      <c r="R130">
        <v>123.72528355152249</v>
      </c>
      <c r="V130" s="290">
        <v>42893</v>
      </c>
      <c r="W130">
        <v>1659.4791666666667</v>
      </c>
      <c r="X130" t="s">
        <v>813</v>
      </c>
      <c r="Y130">
        <v>96</v>
      </c>
      <c r="Z130">
        <v>2</v>
      </c>
      <c r="AC130" t="s">
        <v>730</v>
      </c>
      <c r="AD130">
        <v>47</v>
      </c>
      <c r="AE130">
        <v>20</v>
      </c>
      <c r="AJ130">
        <v>22</v>
      </c>
    </row>
    <row r="131" spans="1:36" x14ac:dyDescent="0.45">
      <c r="A131" s="290">
        <v>42894</v>
      </c>
      <c r="B131">
        <v>2241.7708333333335</v>
      </c>
      <c r="C131" t="s">
        <v>814</v>
      </c>
      <c r="D131" t="s">
        <v>14</v>
      </c>
      <c r="E131">
        <v>2</v>
      </c>
      <c r="F131">
        <v>1.9010144674355722</v>
      </c>
      <c r="I131" t="s">
        <v>815</v>
      </c>
      <c r="J131" t="s">
        <v>14</v>
      </c>
      <c r="K131">
        <v>73</v>
      </c>
      <c r="L131">
        <v>69.387028061398397</v>
      </c>
      <c r="O131">
        <v>41.5</v>
      </c>
      <c r="P131">
        <v>71.288042528833969</v>
      </c>
      <c r="Q131">
        <v>5.2307228915662654E-2</v>
      </c>
      <c r="R131">
        <v>1362.8717102138014</v>
      </c>
      <c r="V131" s="290">
        <v>42894</v>
      </c>
      <c r="W131">
        <v>2241.7708333333335</v>
      </c>
      <c r="X131" t="s">
        <v>814</v>
      </c>
      <c r="Y131" t="s">
        <v>14</v>
      </c>
      <c r="Z131">
        <v>133</v>
      </c>
      <c r="AC131" t="s">
        <v>815</v>
      </c>
      <c r="AD131" t="s">
        <v>14</v>
      </c>
      <c r="AE131">
        <v>2488</v>
      </c>
      <c r="AJ131">
        <v>2621</v>
      </c>
    </row>
    <row r="132" spans="1:36" x14ac:dyDescent="0.45">
      <c r="A132" s="290">
        <v>42895</v>
      </c>
      <c r="B132">
        <v>2767.6041666666665</v>
      </c>
      <c r="C132" t="s">
        <v>816</v>
      </c>
      <c r="D132">
        <v>36</v>
      </c>
      <c r="E132">
        <v>15</v>
      </c>
      <c r="F132">
        <v>14.257608505766793</v>
      </c>
      <c r="I132" t="s">
        <v>817</v>
      </c>
      <c r="J132">
        <v>40</v>
      </c>
      <c r="K132">
        <v>17</v>
      </c>
      <c r="L132">
        <v>16.158622973202366</v>
      </c>
      <c r="O132">
        <v>38</v>
      </c>
      <c r="P132">
        <v>30.416231478969159</v>
      </c>
      <c r="Q132">
        <v>5.3671052631578946E-2</v>
      </c>
      <c r="R132">
        <v>566.71576180476984</v>
      </c>
      <c r="V132" s="290">
        <v>42895</v>
      </c>
      <c r="W132">
        <v>2767.6041666666665</v>
      </c>
      <c r="X132" t="s">
        <v>816</v>
      </c>
      <c r="Y132">
        <v>36</v>
      </c>
      <c r="Z132">
        <v>152</v>
      </c>
      <c r="AC132" t="s">
        <v>817</v>
      </c>
      <c r="AD132">
        <v>40</v>
      </c>
      <c r="AE132">
        <v>41</v>
      </c>
      <c r="AJ132">
        <v>193</v>
      </c>
    </row>
    <row r="133" spans="1:36" x14ac:dyDescent="0.45">
      <c r="A133" s="290">
        <v>42896</v>
      </c>
      <c r="B133">
        <v>2092.2916666666665</v>
      </c>
      <c r="C133" t="s">
        <v>818</v>
      </c>
      <c r="D133">
        <v>45</v>
      </c>
      <c r="E133">
        <v>12</v>
      </c>
      <c r="F133">
        <v>11.406086804613434</v>
      </c>
      <c r="I133" t="s">
        <v>819</v>
      </c>
      <c r="J133">
        <v>69</v>
      </c>
      <c r="K133">
        <v>13</v>
      </c>
      <c r="L133">
        <v>12.35659403833122</v>
      </c>
      <c r="O133">
        <v>57</v>
      </c>
      <c r="P133">
        <v>23.762680842944654</v>
      </c>
      <c r="Q133">
        <v>4.8280701754385966E-2</v>
      </c>
      <c r="R133">
        <v>492.17761920343213</v>
      </c>
      <c r="V133" s="290">
        <v>42896</v>
      </c>
      <c r="W133">
        <v>2092.2916666666665</v>
      </c>
      <c r="X133" t="s">
        <v>818</v>
      </c>
      <c r="Y133">
        <v>45</v>
      </c>
      <c r="Z133">
        <v>10</v>
      </c>
      <c r="AC133" t="s">
        <v>819</v>
      </c>
      <c r="AD133">
        <v>69</v>
      </c>
      <c r="AE133">
        <v>10</v>
      </c>
      <c r="AJ133">
        <v>20</v>
      </c>
    </row>
    <row r="134" spans="1:36" x14ac:dyDescent="0.45">
      <c r="A134" s="290">
        <v>42897</v>
      </c>
      <c r="B134">
        <v>1655.3125</v>
      </c>
      <c r="C134" t="s">
        <v>820</v>
      </c>
      <c r="D134">
        <v>106</v>
      </c>
      <c r="E134">
        <v>2</v>
      </c>
      <c r="F134">
        <v>1.9010144674355722</v>
      </c>
      <c r="I134" t="s">
        <v>821</v>
      </c>
      <c r="J134">
        <v>115</v>
      </c>
      <c r="K134">
        <v>5</v>
      </c>
      <c r="L134">
        <v>4.7525361685889305</v>
      </c>
      <c r="O134">
        <v>110.5</v>
      </c>
      <c r="P134">
        <v>6.6535506360245025</v>
      </c>
      <c r="Q134">
        <v>4.3061085972850681E-2</v>
      </c>
      <c r="R134">
        <v>154.51423218214836</v>
      </c>
      <c r="V134" s="290">
        <v>42897</v>
      </c>
      <c r="W134">
        <v>1655.3125</v>
      </c>
      <c r="X134" t="s">
        <v>820</v>
      </c>
      <c r="Y134">
        <v>106</v>
      </c>
      <c r="Z134">
        <v>3</v>
      </c>
      <c r="AC134" t="s">
        <v>821</v>
      </c>
      <c r="AD134">
        <v>115</v>
      </c>
      <c r="AE134">
        <v>6</v>
      </c>
      <c r="AJ134">
        <v>9</v>
      </c>
    </row>
    <row r="135" spans="1:36" x14ac:dyDescent="0.45">
      <c r="A135" s="290">
        <v>42898</v>
      </c>
      <c r="B135">
        <v>1475.1041666666667</v>
      </c>
      <c r="C135" t="s">
        <v>809</v>
      </c>
      <c r="D135">
        <v>54</v>
      </c>
      <c r="E135">
        <v>2</v>
      </c>
      <c r="F135">
        <v>1.9010144674355722</v>
      </c>
      <c r="I135" t="s">
        <v>822</v>
      </c>
      <c r="J135">
        <v>105</v>
      </c>
      <c r="K135">
        <v>1</v>
      </c>
      <c r="L135">
        <v>0.95050723371778612</v>
      </c>
      <c r="O135">
        <v>79.5</v>
      </c>
      <c r="P135">
        <v>2.8515217011533585</v>
      </c>
      <c r="Q135">
        <v>4.522955974842767E-2</v>
      </c>
      <c r="R135">
        <v>63.045532988025315</v>
      </c>
      <c r="V135" s="290">
        <v>42898</v>
      </c>
      <c r="W135">
        <v>1475.1041666666667</v>
      </c>
      <c r="X135" t="s">
        <v>809</v>
      </c>
      <c r="Y135">
        <v>54</v>
      </c>
      <c r="Z135">
        <v>3</v>
      </c>
      <c r="AC135" t="s">
        <v>822</v>
      </c>
      <c r="AD135">
        <v>105</v>
      </c>
      <c r="AE135">
        <v>22</v>
      </c>
      <c r="AJ135">
        <v>25</v>
      </c>
    </row>
    <row r="136" spans="1:36" x14ac:dyDescent="0.45">
      <c r="A136" s="290">
        <v>42899</v>
      </c>
      <c r="B136">
        <v>1408.125</v>
      </c>
      <c r="C136" t="s">
        <v>647</v>
      </c>
      <c r="D136" t="s">
        <v>14</v>
      </c>
      <c r="E136">
        <v>0</v>
      </c>
      <c r="F136">
        <v>0</v>
      </c>
      <c r="I136" t="s">
        <v>823</v>
      </c>
      <c r="J136">
        <v>94</v>
      </c>
      <c r="K136">
        <v>4</v>
      </c>
      <c r="L136">
        <v>3.8020289348711445</v>
      </c>
      <c r="O136">
        <v>94</v>
      </c>
      <c r="P136">
        <v>3.8020289348711445</v>
      </c>
      <c r="Q136">
        <v>4.4037234042553192E-2</v>
      </c>
      <c r="R136">
        <v>86.336687976298478</v>
      </c>
      <c r="V136" s="290">
        <v>42899</v>
      </c>
      <c r="W136">
        <v>1408.125</v>
      </c>
      <c r="X136" t="s">
        <v>647</v>
      </c>
      <c r="Y136" t="s">
        <v>14</v>
      </c>
      <c r="AC136" t="s">
        <v>823</v>
      </c>
      <c r="AD136">
        <v>94</v>
      </c>
      <c r="AE136">
        <v>6</v>
      </c>
      <c r="AJ136">
        <v>6</v>
      </c>
    </row>
    <row r="137" spans="1:36" x14ac:dyDescent="0.45">
      <c r="A137" s="290">
        <v>42900</v>
      </c>
      <c r="B137">
        <v>1447.0833333333333</v>
      </c>
      <c r="C137" t="s">
        <v>647</v>
      </c>
      <c r="D137" t="s">
        <v>14</v>
      </c>
      <c r="E137">
        <v>0</v>
      </c>
      <c r="F137">
        <v>0</v>
      </c>
      <c r="I137" t="s">
        <v>824</v>
      </c>
      <c r="J137">
        <v>0</v>
      </c>
      <c r="K137">
        <v>0</v>
      </c>
      <c r="L137">
        <v>0</v>
      </c>
      <c r="O137">
        <v>95.5</v>
      </c>
      <c r="P137">
        <v>0</v>
      </c>
      <c r="Q137">
        <v>4.3934554973821989E-2</v>
      </c>
      <c r="R137">
        <v>0</v>
      </c>
      <c r="V137" s="290">
        <v>42900</v>
      </c>
      <c r="W137">
        <v>1447.0833333333333</v>
      </c>
      <c r="X137" t="s">
        <v>647</v>
      </c>
      <c r="Y137" t="s">
        <v>14</v>
      </c>
      <c r="AC137" t="s">
        <v>824</v>
      </c>
      <c r="AD137">
        <v>0</v>
      </c>
      <c r="AE137">
        <v>6</v>
      </c>
      <c r="AJ137">
        <v>6</v>
      </c>
    </row>
    <row r="138" spans="1:36" x14ac:dyDescent="0.45">
      <c r="A138" s="290">
        <v>42901</v>
      </c>
      <c r="B138">
        <v>1460.625</v>
      </c>
      <c r="C138" t="s">
        <v>825</v>
      </c>
      <c r="D138">
        <v>97</v>
      </c>
      <c r="E138">
        <v>0</v>
      </c>
      <c r="F138">
        <v>0</v>
      </c>
      <c r="I138" t="s">
        <v>826</v>
      </c>
      <c r="J138">
        <v>24</v>
      </c>
      <c r="K138">
        <v>82</v>
      </c>
      <c r="L138">
        <v>77.94159316485846</v>
      </c>
      <c r="O138">
        <v>60.5</v>
      </c>
      <c r="P138">
        <v>77.94159316485846</v>
      </c>
      <c r="Q138">
        <v>4.7657024793388431E-2</v>
      </c>
      <c r="R138">
        <v>1635.4691360353547</v>
      </c>
      <c r="V138" s="290">
        <v>42901</v>
      </c>
      <c r="W138">
        <v>1460.625</v>
      </c>
      <c r="X138" t="s">
        <v>825</v>
      </c>
      <c r="Y138">
        <v>97</v>
      </c>
      <c r="Z138">
        <v>0</v>
      </c>
      <c r="AC138" t="s">
        <v>826</v>
      </c>
      <c r="AD138">
        <v>24</v>
      </c>
      <c r="AE138">
        <v>279</v>
      </c>
      <c r="AJ138">
        <v>279</v>
      </c>
    </row>
    <row r="139" spans="1:36" x14ac:dyDescent="0.45">
      <c r="A139" s="290">
        <v>42902</v>
      </c>
      <c r="B139">
        <v>3386.4583333333335</v>
      </c>
      <c r="C139" t="s">
        <v>827</v>
      </c>
      <c r="D139" t="s">
        <v>14</v>
      </c>
      <c r="E139">
        <v>84</v>
      </c>
      <c r="F139">
        <v>79.842607632294033</v>
      </c>
      <c r="I139" t="s">
        <v>40</v>
      </c>
      <c r="J139" t="s">
        <v>14</v>
      </c>
      <c r="K139">
        <v>47</v>
      </c>
      <c r="L139">
        <v>44.673839984735949</v>
      </c>
      <c r="O139">
        <v>27</v>
      </c>
      <c r="P139">
        <v>124.51644761702998</v>
      </c>
      <c r="Q139">
        <v>6.0259259259259262E-2</v>
      </c>
      <c r="R139">
        <v>2066.3454736692129</v>
      </c>
      <c r="V139" s="290">
        <v>42902</v>
      </c>
      <c r="W139">
        <v>3386.4583333333335</v>
      </c>
      <c r="X139" t="s">
        <v>827</v>
      </c>
      <c r="Y139" t="s">
        <v>14</v>
      </c>
      <c r="Z139">
        <v>236</v>
      </c>
      <c r="AC139" t="s">
        <v>40</v>
      </c>
      <c r="AD139" t="s">
        <v>14</v>
      </c>
      <c r="AE139">
        <v>155.5</v>
      </c>
      <c r="AJ139">
        <v>391.5</v>
      </c>
    </row>
    <row r="140" spans="1:36" x14ac:dyDescent="0.45">
      <c r="A140" s="290">
        <v>42903</v>
      </c>
      <c r="B140">
        <v>3405</v>
      </c>
      <c r="C140" t="s">
        <v>828</v>
      </c>
      <c r="D140">
        <v>30</v>
      </c>
      <c r="E140">
        <v>37</v>
      </c>
      <c r="F140">
        <v>35.168767647558091</v>
      </c>
      <c r="I140" t="s">
        <v>829</v>
      </c>
      <c r="J140">
        <v>32</v>
      </c>
      <c r="K140">
        <v>12</v>
      </c>
      <c r="L140">
        <v>11.406086804613434</v>
      </c>
      <c r="O140">
        <v>31</v>
      </c>
      <c r="P140">
        <v>46.574854452171522</v>
      </c>
      <c r="Q140">
        <v>5.732258064516129E-2</v>
      </c>
      <c r="R140">
        <v>812.50449522640247</v>
      </c>
      <c r="V140" s="290">
        <v>42903</v>
      </c>
      <c r="W140">
        <v>3405</v>
      </c>
      <c r="X140" t="s">
        <v>828</v>
      </c>
      <c r="Y140">
        <v>30</v>
      </c>
      <c r="Z140">
        <v>60</v>
      </c>
      <c r="AC140" t="s">
        <v>829</v>
      </c>
      <c r="AD140">
        <v>32</v>
      </c>
      <c r="AE140">
        <v>32</v>
      </c>
      <c r="AJ140">
        <v>92</v>
      </c>
    </row>
    <row r="141" spans="1:36" x14ac:dyDescent="0.45">
      <c r="A141" s="290">
        <v>42904</v>
      </c>
      <c r="B141">
        <v>2717.3958333333335</v>
      </c>
      <c r="C141" t="s">
        <v>830</v>
      </c>
      <c r="D141">
        <v>38</v>
      </c>
      <c r="E141">
        <v>7</v>
      </c>
      <c r="F141">
        <v>6.6535506360245034</v>
      </c>
      <c r="I141" t="s">
        <v>810</v>
      </c>
      <c r="J141">
        <v>39</v>
      </c>
      <c r="K141">
        <v>35</v>
      </c>
      <c r="L141">
        <v>33.267753180122519</v>
      </c>
      <c r="O141">
        <v>38.5</v>
      </c>
      <c r="P141">
        <v>39.921303816147024</v>
      </c>
      <c r="Q141">
        <v>5.3461038961038959E-2</v>
      </c>
      <c r="R141">
        <v>746.7364007878831</v>
      </c>
      <c r="V141" s="290">
        <v>42904</v>
      </c>
      <c r="W141">
        <v>2717.3958333333335</v>
      </c>
      <c r="X141" t="s">
        <v>830</v>
      </c>
      <c r="Y141">
        <v>38</v>
      </c>
      <c r="Z141">
        <v>14</v>
      </c>
      <c r="AC141" t="s">
        <v>810</v>
      </c>
      <c r="AD141">
        <v>39</v>
      </c>
      <c r="AE141">
        <v>104</v>
      </c>
      <c r="AJ141">
        <v>118</v>
      </c>
    </row>
    <row r="142" spans="1:36" x14ac:dyDescent="0.45">
      <c r="A142" s="290">
        <v>42905</v>
      </c>
      <c r="B142">
        <v>2641.0416666666665</v>
      </c>
      <c r="C142" t="s">
        <v>831</v>
      </c>
      <c r="D142">
        <v>27</v>
      </c>
      <c r="E142">
        <v>2</v>
      </c>
      <c r="F142">
        <v>1.9010144674355722</v>
      </c>
      <c r="I142" t="s">
        <v>832</v>
      </c>
      <c r="J142">
        <v>24</v>
      </c>
      <c r="K142">
        <v>31</v>
      </c>
      <c r="L142">
        <v>29.465724245251373</v>
      </c>
      <c r="O142">
        <v>25.5</v>
      </c>
      <c r="P142">
        <v>31.366738712686946</v>
      </c>
      <c r="Q142">
        <v>6.1598039215686275E-2</v>
      </c>
      <c r="R142">
        <v>509.2165126044992</v>
      </c>
      <c r="V142" s="290">
        <v>42905</v>
      </c>
      <c r="W142">
        <v>2641.0416666666665</v>
      </c>
      <c r="X142" t="s">
        <v>831</v>
      </c>
      <c r="Y142">
        <v>27</v>
      </c>
      <c r="Z142">
        <v>25</v>
      </c>
      <c r="AC142" t="s">
        <v>832</v>
      </c>
      <c r="AD142">
        <v>24</v>
      </c>
      <c r="AE142">
        <v>245</v>
      </c>
      <c r="AJ142">
        <v>270</v>
      </c>
    </row>
    <row r="143" spans="1:36" x14ac:dyDescent="0.45">
      <c r="A143" s="290">
        <v>42906</v>
      </c>
      <c r="B143">
        <v>2475.8333333333335</v>
      </c>
      <c r="C143" t="s">
        <v>833</v>
      </c>
      <c r="D143">
        <v>37</v>
      </c>
      <c r="E143">
        <v>14</v>
      </c>
      <c r="F143">
        <v>13.307101272049007</v>
      </c>
      <c r="I143" t="s">
        <v>834</v>
      </c>
      <c r="J143">
        <v>30</v>
      </c>
      <c r="K143">
        <v>16</v>
      </c>
      <c r="L143">
        <v>15.208115739484578</v>
      </c>
      <c r="O143">
        <v>33.5</v>
      </c>
      <c r="P143">
        <v>28.515217011533586</v>
      </c>
      <c r="Q143">
        <v>5.5843283582089551E-2</v>
      </c>
      <c r="R143">
        <v>510.62930369444081</v>
      </c>
      <c r="V143" s="290">
        <v>42906</v>
      </c>
      <c r="W143">
        <v>2475.8333333333335</v>
      </c>
      <c r="X143" t="s">
        <v>833</v>
      </c>
      <c r="Y143">
        <v>37</v>
      </c>
      <c r="Z143">
        <v>51</v>
      </c>
      <c r="AC143" t="s">
        <v>834</v>
      </c>
      <c r="AD143">
        <v>30</v>
      </c>
      <c r="AE143">
        <v>39</v>
      </c>
      <c r="AJ143">
        <v>90</v>
      </c>
    </row>
    <row r="144" spans="1:36" x14ac:dyDescent="0.45">
      <c r="A144" s="290">
        <v>42907</v>
      </c>
      <c r="B144">
        <v>2205.8333333333335</v>
      </c>
      <c r="C144" t="s">
        <v>835</v>
      </c>
      <c r="D144">
        <v>31</v>
      </c>
      <c r="E144">
        <v>5</v>
      </c>
      <c r="F144">
        <v>4.7525361685889305</v>
      </c>
      <c r="I144" t="s">
        <v>198</v>
      </c>
      <c r="J144">
        <v>33</v>
      </c>
      <c r="K144">
        <v>11</v>
      </c>
      <c r="L144">
        <v>10.455579570895647</v>
      </c>
      <c r="O144">
        <v>32</v>
      </c>
      <c r="P144">
        <v>15.208115739484578</v>
      </c>
      <c r="Q144">
        <v>5.6703125E-2</v>
      </c>
      <c r="R144">
        <v>268.20595407192422</v>
      </c>
      <c r="V144" s="290">
        <v>42907</v>
      </c>
      <c r="W144">
        <v>2205.8333333333335</v>
      </c>
      <c r="X144" t="s">
        <v>835</v>
      </c>
      <c r="Y144">
        <v>31</v>
      </c>
      <c r="Z144">
        <v>8</v>
      </c>
      <c r="AC144" t="s">
        <v>198</v>
      </c>
      <c r="AD144">
        <v>33</v>
      </c>
      <c r="AE144">
        <v>20</v>
      </c>
      <c r="AJ144">
        <v>28</v>
      </c>
    </row>
    <row r="145" spans="1:36" x14ac:dyDescent="0.45">
      <c r="A145" s="290">
        <v>42908</v>
      </c>
      <c r="B145">
        <v>1898.75</v>
      </c>
      <c r="C145" t="s">
        <v>836</v>
      </c>
      <c r="D145">
        <v>31.5</v>
      </c>
      <c r="E145">
        <v>2</v>
      </c>
      <c r="F145">
        <v>1.9010144674355722</v>
      </c>
      <c r="I145" t="s">
        <v>837</v>
      </c>
      <c r="J145">
        <v>48</v>
      </c>
      <c r="K145">
        <v>4</v>
      </c>
      <c r="L145">
        <v>3.8020289348711445</v>
      </c>
      <c r="O145">
        <v>39.75</v>
      </c>
      <c r="P145">
        <v>5.7030434023067169</v>
      </c>
      <c r="Q145">
        <v>5.2959119496855347E-2</v>
      </c>
      <c r="R145">
        <v>107.68765524217896</v>
      </c>
      <c r="V145" s="290">
        <v>42908</v>
      </c>
      <c r="W145">
        <v>1898.75</v>
      </c>
      <c r="X145" t="s">
        <v>836</v>
      </c>
      <c r="Y145">
        <v>31.5</v>
      </c>
      <c r="Z145">
        <v>3</v>
      </c>
      <c r="AC145" t="s">
        <v>837</v>
      </c>
      <c r="AD145">
        <v>48</v>
      </c>
      <c r="AE145">
        <v>12</v>
      </c>
      <c r="AJ145">
        <v>15</v>
      </c>
    </row>
    <row r="146" spans="1:36" x14ac:dyDescent="0.45">
      <c r="A146" s="290">
        <v>42909</v>
      </c>
      <c r="B146">
        <v>1710.4166666666667</v>
      </c>
      <c r="C146" t="s">
        <v>838</v>
      </c>
      <c r="D146" t="s">
        <v>14</v>
      </c>
      <c r="E146">
        <v>0</v>
      </c>
      <c r="F146">
        <v>0</v>
      </c>
      <c r="I146" t="s">
        <v>839</v>
      </c>
      <c r="J146">
        <v>40</v>
      </c>
      <c r="K146">
        <v>1</v>
      </c>
      <c r="L146">
        <v>0.95050723371778612</v>
      </c>
      <c r="O146">
        <v>40</v>
      </c>
      <c r="P146">
        <v>0.95050723371778612</v>
      </c>
      <c r="Q146">
        <v>5.28625E-2</v>
      </c>
      <c r="R146">
        <v>17.980746913554714</v>
      </c>
      <c r="V146" s="290">
        <v>42909</v>
      </c>
      <c r="W146">
        <v>1710.4166666666667</v>
      </c>
      <c r="X146" t="s">
        <v>838</v>
      </c>
      <c r="Y146" t="s">
        <v>14</v>
      </c>
      <c r="Z146">
        <v>0</v>
      </c>
      <c r="AC146" t="s">
        <v>839</v>
      </c>
      <c r="AD146">
        <v>40</v>
      </c>
      <c r="AE146">
        <v>10</v>
      </c>
      <c r="AJ146">
        <v>10</v>
      </c>
    </row>
    <row r="147" spans="1:36" x14ac:dyDescent="0.45">
      <c r="A147" s="290">
        <v>42910</v>
      </c>
      <c r="B147">
        <v>1717.2916666666667</v>
      </c>
      <c r="C147" t="s">
        <v>840</v>
      </c>
      <c r="D147">
        <v>29</v>
      </c>
      <c r="E147">
        <v>5</v>
      </c>
      <c r="F147">
        <v>4.7525361685889305</v>
      </c>
      <c r="I147" t="s">
        <v>841</v>
      </c>
      <c r="J147">
        <v>27</v>
      </c>
      <c r="K147">
        <v>23</v>
      </c>
      <c r="L147">
        <v>21.861666375509081</v>
      </c>
      <c r="O147">
        <v>28</v>
      </c>
      <c r="P147">
        <v>26.614202544098013</v>
      </c>
      <c r="Q147">
        <v>5.9446428571428567E-2</v>
      </c>
      <c r="R147">
        <v>447.70061353844665</v>
      </c>
      <c r="V147" s="290">
        <v>42910</v>
      </c>
      <c r="W147">
        <v>1717.2916666666667</v>
      </c>
      <c r="X147" t="s">
        <v>840</v>
      </c>
      <c r="Y147">
        <v>29</v>
      </c>
      <c r="Z147">
        <v>7</v>
      </c>
      <c r="AC147" t="s">
        <v>841</v>
      </c>
      <c r="AD147">
        <v>27</v>
      </c>
      <c r="AE147">
        <v>47</v>
      </c>
      <c r="AJ147">
        <v>54</v>
      </c>
    </row>
    <row r="148" spans="1:36" x14ac:dyDescent="0.45">
      <c r="A148" s="290">
        <v>42911</v>
      </c>
      <c r="B148">
        <v>1827.7083333333333</v>
      </c>
      <c r="C148" t="s">
        <v>842</v>
      </c>
      <c r="D148">
        <v>19</v>
      </c>
      <c r="E148">
        <v>7</v>
      </c>
      <c r="F148">
        <v>6.6535506360245034</v>
      </c>
      <c r="I148" t="s">
        <v>843</v>
      </c>
      <c r="J148">
        <v>16</v>
      </c>
      <c r="K148">
        <v>44</v>
      </c>
      <c r="L148">
        <v>41.82231828358259</v>
      </c>
      <c r="O148">
        <v>17.5</v>
      </c>
      <c r="P148">
        <v>48.475868919607095</v>
      </c>
      <c r="Q148">
        <v>7.2614285714285715E-2</v>
      </c>
      <c r="R148">
        <v>667.58033137369603</v>
      </c>
      <c r="V148" s="290">
        <v>42911</v>
      </c>
      <c r="W148">
        <v>1827.7083333333333</v>
      </c>
      <c r="X148" t="s">
        <v>842</v>
      </c>
      <c r="Y148">
        <v>19</v>
      </c>
      <c r="Z148">
        <v>83</v>
      </c>
      <c r="AC148" t="s">
        <v>843</v>
      </c>
      <c r="AD148">
        <v>16</v>
      </c>
      <c r="AE148">
        <v>229</v>
      </c>
      <c r="AJ148">
        <v>312</v>
      </c>
    </row>
    <row r="149" spans="1:36" x14ac:dyDescent="0.45">
      <c r="A149" s="290">
        <v>42912</v>
      </c>
      <c r="B149">
        <v>1925</v>
      </c>
      <c r="C149" t="s">
        <v>758</v>
      </c>
      <c r="D149">
        <v>29</v>
      </c>
      <c r="E149">
        <v>6</v>
      </c>
      <c r="F149">
        <v>5.7030434023067169</v>
      </c>
      <c r="I149" t="s">
        <v>832</v>
      </c>
      <c r="J149">
        <v>28</v>
      </c>
      <c r="K149">
        <v>26</v>
      </c>
      <c r="L149">
        <v>24.713188076662441</v>
      </c>
      <c r="O149">
        <v>28.5</v>
      </c>
      <c r="P149">
        <v>30.416231478969159</v>
      </c>
      <c r="Q149">
        <v>5.9061403508771926E-2</v>
      </c>
      <c r="R149">
        <v>514.99337421691439</v>
      </c>
      <c r="V149" s="290">
        <v>42912</v>
      </c>
      <c r="W149">
        <v>1925</v>
      </c>
      <c r="X149" t="s">
        <v>758</v>
      </c>
      <c r="Y149">
        <v>29</v>
      </c>
      <c r="Z149">
        <v>37</v>
      </c>
      <c r="AC149" t="s">
        <v>832</v>
      </c>
      <c r="AD149">
        <v>28</v>
      </c>
      <c r="AE149">
        <v>29</v>
      </c>
      <c r="AJ149">
        <v>66</v>
      </c>
    </row>
    <row r="150" spans="1:36" x14ac:dyDescent="0.45">
      <c r="A150" s="290">
        <v>42913</v>
      </c>
      <c r="B150">
        <v>1818.3333333333333</v>
      </c>
      <c r="C150" t="s">
        <v>796</v>
      </c>
      <c r="D150">
        <v>29</v>
      </c>
      <c r="E150">
        <v>6</v>
      </c>
      <c r="F150">
        <v>5.7030434023067169</v>
      </c>
      <c r="I150" t="s">
        <v>844</v>
      </c>
      <c r="J150">
        <v>33</v>
      </c>
      <c r="K150">
        <v>14</v>
      </c>
      <c r="L150">
        <v>13.307101272049007</v>
      </c>
      <c r="O150">
        <v>31</v>
      </c>
      <c r="P150">
        <v>19.010144674355722</v>
      </c>
      <c r="Q150">
        <v>5.732258064516129E-2</v>
      </c>
      <c r="R150">
        <v>331.6344878475112</v>
      </c>
      <c r="V150" s="290">
        <v>42913</v>
      </c>
      <c r="W150">
        <v>1818.3333333333333</v>
      </c>
      <c r="X150" t="s">
        <v>796</v>
      </c>
      <c r="Y150">
        <v>29</v>
      </c>
      <c r="Z150">
        <v>14</v>
      </c>
      <c r="AC150" t="s">
        <v>844</v>
      </c>
      <c r="AD150">
        <v>33</v>
      </c>
      <c r="AE150">
        <v>25</v>
      </c>
      <c r="AJ150">
        <v>39</v>
      </c>
    </row>
    <row r="151" spans="1:36" x14ac:dyDescent="0.45">
      <c r="A151" s="290">
        <v>42914</v>
      </c>
      <c r="B151">
        <v>1616.875</v>
      </c>
      <c r="C151" t="s">
        <v>845</v>
      </c>
      <c r="D151" t="s">
        <v>14</v>
      </c>
      <c r="E151">
        <v>14</v>
      </c>
      <c r="F151">
        <v>13.307101272049007</v>
      </c>
      <c r="I151" t="s">
        <v>846</v>
      </c>
      <c r="J151">
        <v>30</v>
      </c>
      <c r="K151">
        <v>52</v>
      </c>
      <c r="L151">
        <v>49.426376153324881</v>
      </c>
      <c r="O151">
        <v>30</v>
      </c>
      <c r="P151">
        <v>62.733477425373891</v>
      </c>
      <c r="Q151">
        <v>5.7983333333333331E-2</v>
      </c>
      <c r="R151">
        <v>1081.9225770400787</v>
      </c>
      <c r="V151" s="290">
        <v>42914</v>
      </c>
      <c r="W151">
        <v>1616.875</v>
      </c>
      <c r="X151" t="s">
        <v>845</v>
      </c>
      <c r="Y151" t="s">
        <v>14</v>
      </c>
      <c r="Z151">
        <v>45</v>
      </c>
      <c r="AC151" t="s">
        <v>846</v>
      </c>
      <c r="AD151">
        <v>30</v>
      </c>
      <c r="AE151">
        <v>70</v>
      </c>
      <c r="AJ151">
        <v>115</v>
      </c>
    </row>
    <row r="152" spans="1:36" x14ac:dyDescent="0.45">
      <c r="A152" s="290">
        <v>42915</v>
      </c>
      <c r="B152">
        <v>1470.4166666666667</v>
      </c>
      <c r="C152" t="s">
        <v>707</v>
      </c>
      <c r="D152">
        <v>33</v>
      </c>
      <c r="E152">
        <v>2</v>
      </c>
      <c r="F152">
        <v>1.9010144674355722</v>
      </c>
      <c r="I152" t="s">
        <v>847</v>
      </c>
      <c r="J152">
        <v>24</v>
      </c>
      <c r="K152">
        <v>18</v>
      </c>
      <c r="L152">
        <v>17.109130206920153</v>
      </c>
      <c r="O152">
        <v>28.5</v>
      </c>
      <c r="P152">
        <v>19.010144674355725</v>
      </c>
      <c r="Q152">
        <v>5.9061403508771926E-2</v>
      </c>
      <c r="R152">
        <v>321.87085888557147</v>
      </c>
      <c r="V152" s="290">
        <v>42915</v>
      </c>
      <c r="W152">
        <v>1470.4166666666667</v>
      </c>
      <c r="X152" t="s">
        <v>707</v>
      </c>
      <c r="Y152">
        <v>33</v>
      </c>
      <c r="Z152">
        <v>11</v>
      </c>
      <c r="AC152" t="s">
        <v>847</v>
      </c>
      <c r="AD152">
        <v>24</v>
      </c>
      <c r="AE152">
        <v>15</v>
      </c>
      <c r="AJ152">
        <v>26</v>
      </c>
    </row>
    <row r="153" spans="1:36" x14ac:dyDescent="0.45">
      <c r="A153" s="290">
        <v>42916</v>
      </c>
      <c r="B153">
        <v>1459.375</v>
      </c>
      <c r="C153" t="s">
        <v>848</v>
      </c>
      <c r="D153" t="s">
        <v>14</v>
      </c>
      <c r="E153">
        <v>0</v>
      </c>
      <c r="F153">
        <v>0</v>
      </c>
      <c r="I153" t="s">
        <v>849</v>
      </c>
      <c r="J153">
        <v>26</v>
      </c>
      <c r="K153">
        <v>22</v>
      </c>
      <c r="L153">
        <v>20.911159141791295</v>
      </c>
      <c r="O153">
        <v>26</v>
      </c>
      <c r="P153">
        <v>20.911159141791295</v>
      </c>
      <c r="Q153">
        <v>6.1134615384615384E-2</v>
      </c>
      <c r="R153">
        <v>342.05104604377078</v>
      </c>
      <c r="V153" s="290">
        <v>42916</v>
      </c>
      <c r="W153">
        <v>1459.375</v>
      </c>
      <c r="X153" t="s">
        <v>848</v>
      </c>
      <c r="Y153" t="s">
        <v>14</v>
      </c>
      <c r="Z153">
        <v>0</v>
      </c>
      <c r="AC153" t="s">
        <v>849</v>
      </c>
      <c r="AD153">
        <v>26</v>
      </c>
      <c r="AE153">
        <v>58</v>
      </c>
      <c r="AJ153">
        <v>58</v>
      </c>
    </row>
    <row r="154" spans="1:36" x14ac:dyDescent="0.45">
      <c r="A154" s="290">
        <v>42917</v>
      </c>
      <c r="B154">
        <v>1521.4583333333333</v>
      </c>
      <c r="C154" t="s">
        <v>848</v>
      </c>
      <c r="D154" t="s">
        <v>14</v>
      </c>
      <c r="E154">
        <v>0</v>
      </c>
      <c r="F154">
        <v>0</v>
      </c>
      <c r="I154" t="s">
        <v>850</v>
      </c>
      <c r="J154">
        <v>25</v>
      </c>
      <c r="K154">
        <v>18</v>
      </c>
      <c r="L154">
        <v>17.109130206920153</v>
      </c>
      <c r="O154">
        <v>25</v>
      </c>
      <c r="P154">
        <v>17.109130206920153</v>
      </c>
      <c r="Q154">
        <v>6.2079999999999996E-2</v>
      </c>
      <c r="R154">
        <v>275.59810255992517</v>
      </c>
      <c r="V154" s="290">
        <v>42917</v>
      </c>
      <c r="W154">
        <v>1521.4583333333333</v>
      </c>
      <c r="X154" t="s">
        <v>848</v>
      </c>
      <c r="Y154" t="s">
        <v>14</v>
      </c>
      <c r="Z154">
        <v>0</v>
      </c>
      <c r="AC154" t="s">
        <v>850</v>
      </c>
      <c r="AD154">
        <v>25</v>
      </c>
      <c r="AE154">
        <v>48</v>
      </c>
      <c r="AJ154">
        <v>48</v>
      </c>
    </row>
    <row r="155" spans="1:36" x14ac:dyDescent="0.45">
      <c r="A155" s="290">
        <v>42918</v>
      </c>
      <c r="B155">
        <v>1480.9375</v>
      </c>
      <c r="C155" t="s">
        <v>851</v>
      </c>
      <c r="D155">
        <v>28</v>
      </c>
      <c r="E155">
        <v>9</v>
      </c>
      <c r="F155">
        <v>8.5545651034600763</v>
      </c>
      <c r="I155" t="s">
        <v>852</v>
      </c>
      <c r="J155">
        <v>24</v>
      </c>
      <c r="K155">
        <v>17</v>
      </c>
      <c r="L155">
        <v>16.158622973202366</v>
      </c>
      <c r="O155">
        <v>26</v>
      </c>
      <c r="P155">
        <v>24.713188076662441</v>
      </c>
      <c r="Q155">
        <v>6.1134615384615384E-2</v>
      </c>
      <c r="R155">
        <v>404.24214532445643</v>
      </c>
      <c r="V155" s="290">
        <v>42918</v>
      </c>
      <c r="W155">
        <v>1480.9375</v>
      </c>
      <c r="X155" t="s">
        <v>851</v>
      </c>
      <c r="Y155">
        <v>28</v>
      </c>
      <c r="Z155">
        <v>41</v>
      </c>
      <c r="AC155" t="s">
        <v>852</v>
      </c>
      <c r="AD155">
        <v>24</v>
      </c>
      <c r="AE155">
        <v>53</v>
      </c>
      <c r="AJ155">
        <v>94</v>
      </c>
    </row>
    <row r="156" spans="1:36" x14ac:dyDescent="0.45">
      <c r="A156" s="290">
        <v>42919</v>
      </c>
      <c r="B156">
        <v>1411.1458333333333</v>
      </c>
      <c r="C156" t="s">
        <v>853</v>
      </c>
      <c r="D156">
        <v>24</v>
      </c>
      <c r="E156">
        <v>8</v>
      </c>
      <c r="F156">
        <v>7.6040578697422889</v>
      </c>
      <c r="I156" t="s">
        <v>40</v>
      </c>
      <c r="J156" t="s">
        <v>14</v>
      </c>
      <c r="K156">
        <v>14</v>
      </c>
      <c r="L156">
        <v>13.307101272049007</v>
      </c>
      <c r="O156">
        <v>24</v>
      </c>
      <c r="P156">
        <v>20.911159141791295</v>
      </c>
      <c r="Q156">
        <v>6.310416666666667E-2</v>
      </c>
      <c r="R156">
        <v>331.3752521644048</v>
      </c>
      <c r="V156" s="290">
        <v>42919</v>
      </c>
      <c r="W156">
        <v>1411.1458333333333</v>
      </c>
      <c r="X156" t="s">
        <v>853</v>
      </c>
      <c r="Y156">
        <v>24</v>
      </c>
      <c r="Z156">
        <v>15</v>
      </c>
      <c r="AC156" t="s">
        <v>40</v>
      </c>
      <c r="AD156" t="s">
        <v>14</v>
      </c>
      <c r="AE156">
        <v>55</v>
      </c>
      <c r="AJ156">
        <v>70</v>
      </c>
    </row>
    <row r="157" spans="1:36" x14ac:dyDescent="0.45">
      <c r="A157" s="290">
        <v>42920</v>
      </c>
      <c r="B157">
        <v>1319.0625</v>
      </c>
      <c r="C157" t="s">
        <v>40</v>
      </c>
      <c r="D157" t="s">
        <v>14</v>
      </c>
      <c r="E157">
        <v>7</v>
      </c>
      <c r="F157">
        <v>6.6535506360245034</v>
      </c>
      <c r="I157" t="s">
        <v>40</v>
      </c>
      <c r="J157" t="s">
        <v>14</v>
      </c>
      <c r="K157">
        <v>14</v>
      </c>
      <c r="L157">
        <v>13.307101272049007</v>
      </c>
      <c r="O157">
        <v>23.5</v>
      </c>
      <c r="P157">
        <v>19.960651908073508</v>
      </c>
      <c r="Q157">
        <v>6.3648936170212764E-2</v>
      </c>
      <c r="R157">
        <v>313.60542860753969</v>
      </c>
      <c r="V157" s="290">
        <v>42920</v>
      </c>
      <c r="W157">
        <v>1319.0625</v>
      </c>
      <c r="X157" t="s">
        <v>40</v>
      </c>
      <c r="Y157" t="s">
        <v>14</v>
      </c>
      <c r="Z157">
        <v>17</v>
      </c>
      <c r="AC157" t="s">
        <v>40</v>
      </c>
      <c r="AD157" t="s">
        <v>14</v>
      </c>
      <c r="AE157">
        <v>55</v>
      </c>
      <c r="AJ157">
        <v>72</v>
      </c>
    </row>
    <row r="158" spans="1:36" x14ac:dyDescent="0.45">
      <c r="A158" s="290">
        <v>42921</v>
      </c>
      <c r="B158">
        <v>1262.5</v>
      </c>
      <c r="C158" t="s">
        <v>40</v>
      </c>
      <c r="D158" t="s">
        <v>14</v>
      </c>
      <c r="E158">
        <v>7</v>
      </c>
      <c r="F158">
        <v>6.6535506360245034</v>
      </c>
      <c r="I158" t="s">
        <v>40</v>
      </c>
      <c r="J158">
        <v>23</v>
      </c>
      <c r="K158">
        <v>14</v>
      </c>
      <c r="L158">
        <v>13.307101272049007</v>
      </c>
      <c r="O158">
        <v>23</v>
      </c>
      <c r="P158">
        <v>19.960651908073508</v>
      </c>
      <c r="Q158">
        <v>6.4217391304347823E-2</v>
      </c>
      <c r="R158">
        <v>310.8293797465746</v>
      </c>
      <c r="V158" s="290">
        <v>42921</v>
      </c>
      <c r="W158">
        <v>1262.5</v>
      </c>
      <c r="X158" t="s">
        <v>40</v>
      </c>
      <c r="Y158" t="s">
        <v>14</v>
      </c>
      <c r="Z158">
        <v>17</v>
      </c>
      <c r="AC158" t="s">
        <v>40</v>
      </c>
      <c r="AD158">
        <v>23</v>
      </c>
      <c r="AE158">
        <v>55</v>
      </c>
      <c r="AJ158">
        <v>72</v>
      </c>
    </row>
    <row r="159" spans="1:36" x14ac:dyDescent="0.45">
      <c r="A159" s="290">
        <v>42922</v>
      </c>
      <c r="B159">
        <v>1348.9583333333333</v>
      </c>
      <c r="C159" t="s">
        <v>854</v>
      </c>
      <c r="D159">
        <v>27</v>
      </c>
      <c r="E159">
        <v>6</v>
      </c>
      <c r="F159">
        <v>5.7030434023067169</v>
      </c>
      <c r="I159" t="s">
        <v>855</v>
      </c>
      <c r="J159">
        <v>16</v>
      </c>
      <c r="K159">
        <v>10</v>
      </c>
      <c r="L159">
        <v>9.5050723371778609</v>
      </c>
      <c r="O159">
        <v>21.5</v>
      </c>
      <c r="P159">
        <v>15.208115739484578</v>
      </c>
      <c r="Q159">
        <v>6.608139534883721E-2</v>
      </c>
      <c r="R159">
        <v>230.14217026142418</v>
      </c>
      <c r="V159" s="290">
        <v>42922</v>
      </c>
      <c r="W159">
        <v>1348.9583333333333</v>
      </c>
      <c r="X159" t="s">
        <v>854</v>
      </c>
      <c r="Y159">
        <v>27</v>
      </c>
      <c r="Z159">
        <v>19</v>
      </c>
      <c r="AC159" t="s">
        <v>855</v>
      </c>
      <c r="AD159">
        <v>16</v>
      </c>
      <c r="AE159">
        <v>57</v>
      </c>
      <c r="AJ159">
        <v>76</v>
      </c>
    </row>
    <row r="160" spans="1:36" x14ac:dyDescent="0.45">
      <c r="A160" s="290">
        <v>42923</v>
      </c>
      <c r="B160">
        <v>1491.0416666666667</v>
      </c>
      <c r="C160" t="s">
        <v>856</v>
      </c>
      <c r="D160">
        <v>21</v>
      </c>
      <c r="E160">
        <v>22</v>
      </c>
      <c r="F160">
        <v>20.911159141791295</v>
      </c>
      <c r="I160" t="s">
        <v>719</v>
      </c>
      <c r="J160">
        <v>29</v>
      </c>
      <c r="K160">
        <v>35</v>
      </c>
      <c r="L160">
        <v>33.267753180122519</v>
      </c>
      <c r="O160">
        <v>25</v>
      </c>
      <c r="P160">
        <v>54.178912321913813</v>
      </c>
      <c r="Q160">
        <v>6.2079999999999996E-2</v>
      </c>
      <c r="R160">
        <v>872.72732477309626</v>
      </c>
      <c r="V160" s="290">
        <v>42923</v>
      </c>
      <c r="W160">
        <v>1491.0416666666667</v>
      </c>
      <c r="X160" t="s">
        <v>856</v>
      </c>
      <c r="Y160">
        <v>21</v>
      </c>
      <c r="Z160">
        <v>78</v>
      </c>
      <c r="AC160" t="s">
        <v>719</v>
      </c>
      <c r="AD160">
        <v>29</v>
      </c>
      <c r="AE160">
        <v>77</v>
      </c>
      <c r="AJ160">
        <v>155</v>
      </c>
    </row>
    <row r="161" spans="1:36" x14ac:dyDescent="0.45">
      <c r="A161" s="290">
        <v>42924</v>
      </c>
      <c r="B161">
        <v>1441.0416666666667</v>
      </c>
      <c r="C161" t="s">
        <v>720</v>
      </c>
      <c r="D161">
        <v>22</v>
      </c>
      <c r="E161">
        <v>3</v>
      </c>
      <c r="F161">
        <v>2.8515217011533585</v>
      </c>
      <c r="I161" t="s">
        <v>857</v>
      </c>
      <c r="J161">
        <v>18</v>
      </c>
      <c r="K161">
        <v>8</v>
      </c>
      <c r="L161">
        <v>7.6040578697422889</v>
      </c>
      <c r="O161">
        <v>20</v>
      </c>
      <c r="P161">
        <v>10.455579570895647</v>
      </c>
      <c r="Q161">
        <v>6.8225000000000008E-2</v>
      </c>
      <c r="R161">
        <v>153.25144112708898</v>
      </c>
      <c r="V161" s="290">
        <v>42924</v>
      </c>
      <c r="W161">
        <v>1441.0416666666667</v>
      </c>
      <c r="X161" t="s">
        <v>720</v>
      </c>
      <c r="Y161">
        <v>22</v>
      </c>
      <c r="Z161">
        <v>10</v>
      </c>
      <c r="AC161" t="s">
        <v>857</v>
      </c>
      <c r="AD161">
        <v>18</v>
      </c>
      <c r="AE161">
        <v>31</v>
      </c>
      <c r="AJ161">
        <v>41</v>
      </c>
    </row>
    <row r="162" spans="1:36" x14ac:dyDescent="0.45">
      <c r="A162" s="290">
        <v>42925</v>
      </c>
      <c r="B162">
        <v>1312.0833333333333</v>
      </c>
      <c r="C162" t="s">
        <v>858</v>
      </c>
      <c r="D162" t="s">
        <v>14</v>
      </c>
      <c r="E162">
        <v>9</v>
      </c>
      <c r="F162">
        <v>8.5545651034600763</v>
      </c>
      <c r="I162" t="s">
        <v>859</v>
      </c>
      <c r="J162">
        <v>8</v>
      </c>
      <c r="K162">
        <v>10</v>
      </c>
      <c r="L162">
        <v>9.5050723371778609</v>
      </c>
      <c r="O162">
        <v>8</v>
      </c>
      <c r="P162">
        <v>18.059637440637935</v>
      </c>
      <c r="Q162">
        <v>0.11431250000000001</v>
      </c>
      <c r="R162">
        <v>157.98479991810112</v>
      </c>
      <c r="V162" s="290">
        <v>42925</v>
      </c>
      <c r="W162">
        <v>1312.0833333333333</v>
      </c>
      <c r="X162" t="s">
        <v>858</v>
      </c>
      <c r="Y162" t="s">
        <v>14</v>
      </c>
      <c r="Z162">
        <v>11</v>
      </c>
      <c r="AC162" t="s">
        <v>859</v>
      </c>
      <c r="AD162">
        <v>8</v>
      </c>
      <c r="AE162">
        <v>31</v>
      </c>
      <c r="AJ162">
        <v>42</v>
      </c>
    </row>
    <row r="163" spans="1:36" x14ac:dyDescent="0.45">
      <c r="A163" s="290">
        <v>42926</v>
      </c>
      <c r="B163">
        <v>1255.2083333333333</v>
      </c>
      <c r="C163" t="s">
        <v>860</v>
      </c>
      <c r="D163">
        <v>13</v>
      </c>
      <c r="E163">
        <v>13</v>
      </c>
      <c r="F163">
        <v>12.35659403833122</v>
      </c>
      <c r="I163" t="s">
        <v>812</v>
      </c>
      <c r="J163">
        <v>16</v>
      </c>
      <c r="K163">
        <v>2</v>
      </c>
      <c r="L163">
        <v>1.9010144674355722</v>
      </c>
      <c r="O163">
        <v>14.5</v>
      </c>
      <c r="P163">
        <v>14.257608505766793</v>
      </c>
      <c r="Q163">
        <v>7.9879310344827592E-2</v>
      </c>
      <c r="R163">
        <v>178.4893790922672</v>
      </c>
      <c r="V163" s="290">
        <v>42926</v>
      </c>
      <c r="W163">
        <v>1255.2083333333333</v>
      </c>
      <c r="X163" t="s">
        <v>860</v>
      </c>
      <c r="Y163">
        <v>13</v>
      </c>
      <c r="Z163">
        <v>14</v>
      </c>
      <c r="AC163" t="s">
        <v>812</v>
      </c>
      <c r="AD163">
        <v>16</v>
      </c>
      <c r="AE163">
        <v>0</v>
      </c>
      <c r="AJ163">
        <v>14</v>
      </c>
    </row>
    <row r="164" spans="1:36" x14ac:dyDescent="0.45">
      <c r="A164" s="290">
        <v>42927</v>
      </c>
      <c r="B164">
        <v>1153.3333333333333</v>
      </c>
      <c r="C164" t="s">
        <v>848</v>
      </c>
      <c r="D164" t="s">
        <v>14</v>
      </c>
      <c r="E164">
        <v>0</v>
      </c>
      <c r="F164">
        <v>0</v>
      </c>
      <c r="I164" t="s">
        <v>861</v>
      </c>
      <c r="J164">
        <v>31</v>
      </c>
      <c r="K164">
        <v>7</v>
      </c>
      <c r="L164">
        <v>6.6535506360245034</v>
      </c>
      <c r="O164">
        <v>31</v>
      </c>
      <c r="P164">
        <v>6.6535506360245034</v>
      </c>
      <c r="Q164">
        <v>5.732258064516129E-2</v>
      </c>
      <c r="R164">
        <v>116.07207074662892</v>
      </c>
      <c r="V164" s="290">
        <v>42927</v>
      </c>
      <c r="W164">
        <v>1153.3333333333333</v>
      </c>
      <c r="X164" t="s">
        <v>848</v>
      </c>
      <c r="Y164" t="s">
        <v>14</v>
      </c>
      <c r="Z164">
        <v>0</v>
      </c>
      <c r="AC164" t="s">
        <v>861</v>
      </c>
      <c r="AD164">
        <v>31</v>
      </c>
      <c r="AE164">
        <v>6</v>
      </c>
      <c r="AJ164">
        <v>6</v>
      </c>
    </row>
    <row r="165" spans="1:36" x14ac:dyDescent="0.45">
      <c r="A165" s="290">
        <v>42928</v>
      </c>
      <c r="B165">
        <v>1101.25</v>
      </c>
      <c r="C165" t="s">
        <v>848</v>
      </c>
      <c r="D165" t="s">
        <v>14</v>
      </c>
      <c r="E165">
        <v>0</v>
      </c>
      <c r="F165">
        <v>0</v>
      </c>
      <c r="I165" t="s">
        <v>861</v>
      </c>
      <c r="J165">
        <v>33</v>
      </c>
      <c r="K165">
        <v>8</v>
      </c>
      <c r="L165">
        <v>7.6040578697422889</v>
      </c>
      <c r="O165">
        <v>33</v>
      </c>
      <c r="P165">
        <v>7.6040578697422889</v>
      </c>
      <c r="Q165">
        <v>5.612121212121212E-2</v>
      </c>
      <c r="R165">
        <v>135.4934717610667</v>
      </c>
      <c r="V165" s="290">
        <v>42928</v>
      </c>
      <c r="W165">
        <v>1101.25</v>
      </c>
      <c r="X165" t="s">
        <v>848</v>
      </c>
      <c r="Y165" t="s">
        <v>14</v>
      </c>
      <c r="Z165">
        <v>0</v>
      </c>
      <c r="AC165" t="s">
        <v>861</v>
      </c>
      <c r="AD165">
        <v>33</v>
      </c>
      <c r="AE165">
        <v>7</v>
      </c>
      <c r="AJ165">
        <v>7</v>
      </c>
    </row>
    <row r="166" spans="1:36" x14ac:dyDescent="0.45">
      <c r="A166" s="290">
        <v>42929</v>
      </c>
      <c r="B166">
        <v>1123.2291666666667</v>
      </c>
      <c r="C166" t="s">
        <v>848</v>
      </c>
      <c r="D166" t="s">
        <v>14</v>
      </c>
      <c r="E166">
        <v>0</v>
      </c>
      <c r="F166">
        <v>0</v>
      </c>
      <c r="I166" t="s">
        <v>861</v>
      </c>
      <c r="J166">
        <v>19</v>
      </c>
      <c r="K166">
        <v>4</v>
      </c>
      <c r="L166">
        <v>3.8020289348711445</v>
      </c>
      <c r="O166">
        <v>19</v>
      </c>
      <c r="P166">
        <v>3.8020289348711445</v>
      </c>
      <c r="Q166">
        <v>6.98421052631579E-2</v>
      </c>
      <c r="R166">
        <v>54.437490401320076</v>
      </c>
      <c r="V166" s="290">
        <v>42929</v>
      </c>
      <c r="W166">
        <v>1123.2291666666667</v>
      </c>
      <c r="X166" t="s">
        <v>848</v>
      </c>
      <c r="Y166" t="s">
        <v>14</v>
      </c>
      <c r="Z166">
        <v>0</v>
      </c>
      <c r="AC166" t="s">
        <v>861</v>
      </c>
      <c r="AD166">
        <v>19</v>
      </c>
      <c r="AE166">
        <v>5</v>
      </c>
      <c r="AJ166">
        <v>5</v>
      </c>
    </row>
    <row r="167" spans="1:36" x14ac:dyDescent="0.45">
      <c r="A167" s="290">
        <v>42930</v>
      </c>
      <c r="B167">
        <v>1136.7708333333333</v>
      </c>
      <c r="C167" t="s">
        <v>848</v>
      </c>
      <c r="D167" t="s">
        <v>14</v>
      </c>
      <c r="E167">
        <v>0</v>
      </c>
      <c r="F167">
        <v>0</v>
      </c>
      <c r="I167" t="s">
        <v>862</v>
      </c>
      <c r="J167">
        <v>17</v>
      </c>
      <c r="K167">
        <v>9</v>
      </c>
      <c r="L167">
        <v>8.5545651034600763</v>
      </c>
      <c r="O167">
        <v>17</v>
      </c>
      <c r="P167">
        <v>8.5545651034600763</v>
      </c>
      <c r="Q167">
        <v>7.3647058823529413E-2</v>
      </c>
      <c r="R167">
        <v>116.15623543036844</v>
      </c>
      <c r="V167" s="290">
        <v>42930</v>
      </c>
      <c r="W167">
        <v>1136.7708333333333</v>
      </c>
      <c r="X167" t="s">
        <v>848</v>
      </c>
      <c r="Y167" t="s">
        <v>14</v>
      </c>
      <c r="Z167">
        <v>0</v>
      </c>
      <c r="AC167" t="s">
        <v>862</v>
      </c>
      <c r="AD167">
        <v>17</v>
      </c>
      <c r="AE167">
        <v>17</v>
      </c>
      <c r="AJ167">
        <v>17</v>
      </c>
    </row>
    <row r="168" spans="1:36" x14ac:dyDescent="0.45">
      <c r="A168" s="290">
        <v>42931</v>
      </c>
      <c r="B168">
        <v>1122.9166666666667</v>
      </c>
      <c r="C168" t="s">
        <v>863</v>
      </c>
      <c r="D168">
        <v>18</v>
      </c>
      <c r="E168">
        <v>3</v>
      </c>
      <c r="F168">
        <v>2.8515217011533585</v>
      </c>
      <c r="I168" t="s">
        <v>864</v>
      </c>
      <c r="J168">
        <v>17</v>
      </c>
      <c r="K168">
        <v>1</v>
      </c>
      <c r="L168">
        <v>0.95050723371778612</v>
      </c>
      <c r="O168">
        <v>17.5</v>
      </c>
      <c r="P168">
        <v>3.8020289348711445</v>
      </c>
      <c r="Q168">
        <v>7.2614285714285715E-2</v>
      </c>
      <c r="R168">
        <v>52.359241676368306</v>
      </c>
      <c r="V168" s="290">
        <v>42931</v>
      </c>
      <c r="W168">
        <v>1122.9166666666667</v>
      </c>
      <c r="X168" t="s">
        <v>863</v>
      </c>
      <c r="Y168">
        <v>18</v>
      </c>
      <c r="Z168">
        <v>7</v>
      </c>
      <c r="AC168" t="s">
        <v>864</v>
      </c>
      <c r="AD168">
        <v>17</v>
      </c>
      <c r="AE168">
        <v>3</v>
      </c>
      <c r="AJ168">
        <v>10</v>
      </c>
    </row>
    <row r="169" spans="1:36" x14ac:dyDescent="0.45">
      <c r="A169" s="290">
        <v>42932</v>
      </c>
      <c r="B169">
        <v>1133.5416666666667</v>
      </c>
      <c r="C169" t="s">
        <v>848</v>
      </c>
      <c r="D169" t="s">
        <v>14</v>
      </c>
      <c r="E169">
        <v>0</v>
      </c>
      <c r="F169">
        <v>0</v>
      </c>
      <c r="I169" t="s">
        <v>865</v>
      </c>
      <c r="J169">
        <v>18</v>
      </c>
      <c r="K169">
        <v>5</v>
      </c>
      <c r="L169">
        <v>4.7525361685889305</v>
      </c>
      <c r="O169">
        <v>18</v>
      </c>
      <c r="P169">
        <v>4.7525361685889305</v>
      </c>
      <c r="Q169">
        <v>7.1638888888888891E-2</v>
      </c>
      <c r="R169">
        <v>66.340171411090154</v>
      </c>
      <c r="V169" s="290">
        <v>42932</v>
      </c>
      <c r="W169">
        <v>1133.5416666666667</v>
      </c>
      <c r="X169" t="s">
        <v>848</v>
      </c>
      <c r="Y169" t="s">
        <v>14</v>
      </c>
      <c r="Z169">
        <v>0</v>
      </c>
      <c r="AC169" t="s">
        <v>865</v>
      </c>
      <c r="AD169">
        <v>18</v>
      </c>
      <c r="AE169">
        <v>8</v>
      </c>
      <c r="AJ169">
        <v>8</v>
      </c>
    </row>
    <row r="170" spans="1:36" x14ac:dyDescent="0.45">
      <c r="A170" s="290">
        <v>42933</v>
      </c>
      <c r="B170">
        <v>1009.4270833333334</v>
      </c>
      <c r="C170" t="s">
        <v>228</v>
      </c>
      <c r="D170" t="s">
        <v>14</v>
      </c>
      <c r="E170">
        <v>0</v>
      </c>
      <c r="F170">
        <v>0</v>
      </c>
      <c r="I170" t="s">
        <v>806</v>
      </c>
      <c r="J170" t="s">
        <v>14</v>
      </c>
      <c r="K170">
        <v>2</v>
      </c>
      <c r="L170">
        <v>1.9010144674355722</v>
      </c>
      <c r="O170">
        <v>21</v>
      </c>
      <c r="P170">
        <v>1.9010144674355722</v>
      </c>
      <c r="Q170">
        <v>6.6761904761904758E-2</v>
      </c>
      <c r="R170">
        <v>28.474539098535676</v>
      </c>
      <c r="V170" s="290">
        <v>42933</v>
      </c>
      <c r="W170">
        <v>1009.4270833333334</v>
      </c>
      <c r="X170" t="s">
        <v>228</v>
      </c>
      <c r="Y170" t="s">
        <v>14</v>
      </c>
      <c r="Z170">
        <v>2</v>
      </c>
      <c r="AC170" t="s">
        <v>806</v>
      </c>
      <c r="AD170" t="s">
        <v>14</v>
      </c>
      <c r="AE170">
        <v>5</v>
      </c>
      <c r="AJ170">
        <v>7</v>
      </c>
    </row>
    <row r="171" spans="1:36" x14ac:dyDescent="0.45">
      <c r="A171" s="290">
        <v>42934</v>
      </c>
      <c r="B171">
        <v>973.625</v>
      </c>
      <c r="C171" t="s">
        <v>831</v>
      </c>
      <c r="D171">
        <v>24</v>
      </c>
      <c r="E171">
        <v>2</v>
      </c>
      <c r="F171">
        <v>1.9010144674355722</v>
      </c>
      <c r="I171" t="s">
        <v>866</v>
      </c>
      <c r="J171">
        <v>22</v>
      </c>
      <c r="K171">
        <v>0</v>
      </c>
      <c r="L171">
        <v>0</v>
      </c>
      <c r="O171">
        <v>23</v>
      </c>
      <c r="P171">
        <v>1.9010144674355722</v>
      </c>
      <c r="Q171">
        <v>6.4217391304347823E-2</v>
      </c>
      <c r="R171">
        <v>29.602798071102345</v>
      </c>
      <c r="V171" s="290">
        <v>42934</v>
      </c>
      <c r="W171">
        <v>973.625</v>
      </c>
      <c r="X171" t="s">
        <v>831</v>
      </c>
      <c r="Y171">
        <v>24</v>
      </c>
      <c r="Z171">
        <v>1</v>
      </c>
      <c r="AC171" t="s">
        <v>866</v>
      </c>
      <c r="AD171">
        <v>22</v>
      </c>
      <c r="AE171">
        <v>0</v>
      </c>
      <c r="AJ171">
        <v>1</v>
      </c>
    </row>
    <row r="172" spans="1:36" x14ac:dyDescent="0.45">
      <c r="A172" s="290">
        <v>42935</v>
      </c>
      <c r="B172">
        <v>992.9375</v>
      </c>
      <c r="C172" t="s">
        <v>848</v>
      </c>
      <c r="F172">
        <v>0</v>
      </c>
      <c r="I172" t="s">
        <v>867</v>
      </c>
      <c r="J172">
        <v>14</v>
      </c>
      <c r="K172">
        <v>0</v>
      </c>
      <c r="L172">
        <v>0</v>
      </c>
      <c r="O172">
        <v>14</v>
      </c>
      <c r="P172">
        <v>0</v>
      </c>
      <c r="Q172">
        <v>8.1392857142857142E-2</v>
      </c>
      <c r="R172">
        <v>0</v>
      </c>
      <c r="V172" s="290">
        <v>42935</v>
      </c>
      <c r="W172">
        <v>992.9375</v>
      </c>
      <c r="X172" t="s">
        <v>848</v>
      </c>
      <c r="Y172">
        <v>0</v>
      </c>
      <c r="Z172">
        <v>0</v>
      </c>
      <c r="AC172" t="s">
        <v>867</v>
      </c>
      <c r="AD172">
        <v>14</v>
      </c>
      <c r="AE172">
        <v>0</v>
      </c>
      <c r="AJ172">
        <v>0</v>
      </c>
    </row>
    <row r="173" spans="1:36" x14ac:dyDescent="0.45">
      <c r="A173" s="290">
        <v>42936</v>
      </c>
      <c r="B173">
        <v>1035.3541666666667</v>
      </c>
      <c r="C173" t="s">
        <v>848</v>
      </c>
      <c r="F173">
        <v>0</v>
      </c>
      <c r="I173" t="s">
        <v>868</v>
      </c>
      <c r="J173">
        <v>17</v>
      </c>
      <c r="K173">
        <v>0</v>
      </c>
      <c r="L173">
        <v>0</v>
      </c>
      <c r="O173">
        <v>17</v>
      </c>
      <c r="P173">
        <v>0</v>
      </c>
      <c r="Q173">
        <v>7.3647058823529413E-2</v>
      </c>
      <c r="R173">
        <v>0</v>
      </c>
      <c r="V173" s="290">
        <v>42936</v>
      </c>
      <c r="W173">
        <v>1035.3541666666667</v>
      </c>
      <c r="X173" t="s">
        <v>848</v>
      </c>
      <c r="Y173">
        <v>0</v>
      </c>
      <c r="Z173">
        <v>0</v>
      </c>
      <c r="AC173" t="s">
        <v>868</v>
      </c>
      <c r="AD173">
        <v>17</v>
      </c>
      <c r="AE173">
        <v>2</v>
      </c>
      <c r="AJ173">
        <v>2</v>
      </c>
    </row>
    <row r="174" spans="1:36" x14ac:dyDescent="0.45">
      <c r="A174" s="290">
        <v>42937</v>
      </c>
      <c r="B174">
        <v>971.03125</v>
      </c>
      <c r="C174" t="s">
        <v>848</v>
      </c>
      <c r="F174">
        <v>0</v>
      </c>
      <c r="I174" t="s">
        <v>869</v>
      </c>
      <c r="J174">
        <v>30</v>
      </c>
      <c r="K174">
        <v>2</v>
      </c>
      <c r="L174">
        <v>1.9010144674355722</v>
      </c>
      <c r="O174">
        <v>30</v>
      </c>
      <c r="P174">
        <v>1.9010144674355722</v>
      </c>
      <c r="Q174">
        <v>5.7983333333333331E-2</v>
      </c>
      <c r="R174">
        <v>32.785532637578136</v>
      </c>
      <c r="V174" s="290">
        <v>42937</v>
      </c>
      <c r="W174">
        <v>971.03125</v>
      </c>
      <c r="X174" t="s">
        <v>848</v>
      </c>
      <c r="Y174">
        <v>0</v>
      </c>
      <c r="Z174">
        <v>0</v>
      </c>
      <c r="AC174" t="s">
        <v>869</v>
      </c>
      <c r="AD174">
        <v>30</v>
      </c>
      <c r="AE174">
        <v>0</v>
      </c>
      <c r="AJ174">
        <v>0</v>
      </c>
    </row>
    <row r="175" spans="1:36" x14ac:dyDescent="0.45">
      <c r="A175" s="290">
        <v>42938</v>
      </c>
      <c r="B175">
        <v>1016.8125</v>
      </c>
      <c r="C175" t="s">
        <v>848</v>
      </c>
      <c r="F175">
        <v>0</v>
      </c>
      <c r="I175" t="s">
        <v>870</v>
      </c>
      <c r="J175">
        <v>17</v>
      </c>
      <c r="K175">
        <v>6</v>
      </c>
      <c r="L175">
        <v>5.7030434023067169</v>
      </c>
      <c r="O175">
        <v>17</v>
      </c>
      <c r="P175">
        <v>5.7030434023067169</v>
      </c>
      <c r="Q175">
        <v>7.3647058823529413E-2</v>
      </c>
      <c r="R175">
        <v>77.437490286912293</v>
      </c>
      <c r="V175" s="290">
        <v>42938</v>
      </c>
      <c r="W175">
        <v>1016.8125</v>
      </c>
      <c r="X175" t="s">
        <v>848</v>
      </c>
      <c r="Y175">
        <v>0</v>
      </c>
      <c r="Z175">
        <v>0</v>
      </c>
      <c r="AC175" t="s">
        <v>870</v>
      </c>
      <c r="AD175">
        <v>17</v>
      </c>
      <c r="AE175">
        <v>1</v>
      </c>
      <c r="AJ175">
        <v>1</v>
      </c>
    </row>
    <row r="176" spans="1:36" x14ac:dyDescent="0.45">
      <c r="A176" s="290">
        <v>42939</v>
      </c>
      <c r="B176">
        <v>1143.6458333333333</v>
      </c>
      <c r="C176" t="s">
        <v>848</v>
      </c>
      <c r="F176">
        <v>0</v>
      </c>
      <c r="I176" t="s">
        <v>871</v>
      </c>
      <c r="J176">
        <v>14</v>
      </c>
      <c r="K176">
        <v>4</v>
      </c>
      <c r="L176">
        <v>3.8020289348711445</v>
      </c>
      <c r="O176">
        <v>14</v>
      </c>
      <c r="P176">
        <v>3.8020289348711445</v>
      </c>
      <c r="Q176">
        <v>8.1392857142857142E-2</v>
      </c>
      <c r="R176">
        <v>46.712071161207568</v>
      </c>
      <c r="V176" s="290">
        <v>42939</v>
      </c>
      <c r="W176">
        <v>1143.6458333333333</v>
      </c>
      <c r="X176" t="s">
        <v>848</v>
      </c>
      <c r="Y176">
        <v>0</v>
      </c>
      <c r="Z176">
        <v>0</v>
      </c>
      <c r="AC176" t="s">
        <v>871</v>
      </c>
      <c r="AD176">
        <v>14</v>
      </c>
      <c r="AE176">
        <v>7</v>
      </c>
      <c r="AJ176">
        <v>7</v>
      </c>
    </row>
    <row r="177" spans="1:36" x14ac:dyDescent="0.45">
      <c r="A177" s="290">
        <v>42940</v>
      </c>
      <c r="B177">
        <v>1224.1666666666667</v>
      </c>
      <c r="C177" t="s">
        <v>848</v>
      </c>
      <c r="F177">
        <v>0</v>
      </c>
      <c r="I177" t="s">
        <v>872</v>
      </c>
      <c r="J177">
        <v>12</v>
      </c>
      <c r="K177">
        <v>6</v>
      </c>
      <c r="L177">
        <v>5.7030434023067169</v>
      </c>
      <c r="O177">
        <v>12</v>
      </c>
      <c r="P177">
        <v>5.7030434023067169</v>
      </c>
      <c r="Q177">
        <v>8.8708333333333333E-2</v>
      </c>
      <c r="R177">
        <v>64.289826987017946</v>
      </c>
      <c r="V177" s="290">
        <v>42940</v>
      </c>
      <c r="W177">
        <v>1224.1666666666667</v>
      </c>
      <c r="X177" t="s">
        <v>848</v>
      </c>
      <c r="Y177">
        <v>0</v>
      </c>
      <c r="Z177">
        <v>0</v>
      </c>
      <c r="AC177" t="s">
        <v>872</v>
      </c>
      <c r="AD177">
        <v>12</v>
      </c>
      <c r="AE177">
        <v>4</v>
      </c>
      <c r="AJ177">
        <v>4</v>
      </c>
    </row>
    <row r="178" spans="1:36" x14ac:dyDescent="0.45">
      <c r="A178" s="290">
        <v>42941</v>
      </c>
      <c r="B178">
        <v>1077</v>
      </c>
      <c r="C178" t="s">
        <v>873</v>
      </c>
      <c r="E178">
        <v>0</v>
      </c>
      <c r="F178">
        <v>0</v>
      </c>
      <c r="I178" t="s">
        <v>730</v>
      </c>
      <c r="J178">
        <v>13</v>
      </c>
      <c r="K178">
        <v>0</v>
      </c>
      <c r="L178">
        <v>0</v>
      </c>
      <c r="O178">
        <v>13</v>
      </c>
      <c r="P178">
        <v>0</v>
      </c>
      <c r="Q178">
        <v>8.4769230769230777E-2</v>
      </c>
      <c r="R178">
        <v>0</v>
      </c>
      <c r="V178" s="290">
        <v>42941</v>
      </c>
      <c r="W178">
        <v>1077</v>
      </c>
      <c r="X178" t="s">
        <v>873</v>
      </c>
      <c r="Y178">
        <v>0</v>
      </c>
      <c r="Z178">
        <v>1</v>
      </c>
      <c r="AC178" t="s">
        <v>730</v>
      </c>
      <c r="AD178">
        <v>13</v>
      </c>
      <c r="AE178">
        <v>0</v>
      </c>
      <c r="AJ178">
        <v>1</v>
      </c>
    </row>
    <row r="179" spans="1:36" x14ac:dyDescent="0.45">
      <c r="A179" s="290">
        <v>42942</v>
      </c>
      <c r="B179">
        <v>1118.6458333333333</v>
      </c>
      <c r="C179" t="s">
        <v>848</v>
      </c>
      <c r="F179">
        <v>0</v>
      </c>
      <c r="I179" t="s">
        <v>874</v>
      </c>
      <c r="J179">
        <v>13</v>
      </c>
      <c r="K179">
        <v>2</v>
      </c>
      <c r="L179">
        <v>1.9010144674355722</v>
      </c>
      <c r="O179">
        <v>13</v>
      </c>
      <c r="P179">
        <v>1.9010144674355722</v>
      </c>
      <c r="Q179">
        <v>8.4769230769230777E-2</v>
      </c>
      <c r="R179">
        <v>22.425760505138328</v>
      </c>
      <c r="V179" s="290">
        <v>42942</v>
      </c>
      <c r="W179">
        <v>1118.6458333333333</v>
      </c>
      <c r="X179" t="s">
        <v>848</v>
      </c>
      <c r="Y179">
        <v>0</v>
      </c>
      <c r="Z179">
        <v>0</v>
      </c>
      <c r="AC179" t="s">
        <v>874</v>
      </c>
      <c r="AD179">
        <v>13</v>
      </c>
      <c r="AE179">
        <v>1</v>
      </c>
      <c r="AJ179">
        <v>1</v>
      </c>
    </row>
    <row r="180" spans="1:36" x14ac:dyDescent="0.45">
      <c r="A180" s="290">
        <v>42943</v>
      </c>
      <c r="B180">
        <v>1084.1458333333333</v>
      </c>
      <c r="C180" t="s">
        <v>875</v>
      </c>
      <c r="D180">
        <v>17</v>
      </c>
      <c r="E180">
        <v>0</v>
      </c>
      <c r="F180">
        <v>0</v>
      </c>
      <c r="I180" t="s">
        <v>40</v>
      </c>
      <c r="J180" t="s">
        <v>14</v>
      </c>
      <c r="K180">
        <v>1</v>
      </c>
      <c r="L180">
        <v>0.95050723371778612</v>
      </c>
      <c r="O180">
        <v>16</v>
      </c>
      <c r="P180">
        <v>0.95050723371778612</v>
      </c>
      <c r="Q180">
        <v>7.5906250000000008E-2</v>
      </c>
      <c r="R180">
        <v>12.522120822959717</v>
      </c>
      <c r="V180" s="290">
        <v>42943</v>
      </c>
      <c r="W180">
        <v>1084.1458333333333</v>
      </c>
      <c r="X180" t="s">
        <v>875</v>
      </c>
      <c r="Y180">
        <v>17</v>
      </c>
      <c r="Z180">
        <v>0</v>
      </c>
      <c r="AC180" t="s">
        <v>40</v>
      </c>
      <c r="AD180" t="s">
        <v>14</v>
      </c>
      <c r="AE180">
        <v>1</v>
      </c>
      <c r="AJ180">
        <v>1</v>
      </c>
    </row>
    <row r="181" spans="1:36" x14ac:dyDescent="0.45">
      <c r="A181" s="290">
        <v>42944</v>
      </c>
      <c r="B181">
        <v>1040.53125</v>
      </c>
      <c r="C181" t="s">
        <v>848</v>
      </c>
      <c r="F181">
        <v>0</v>
      </c>
      <c r="I181" t="s">
        <v>876</v>
      </c>
      <c r="J181">
        <v>15</v>
      </c>
      <c r="K181">
        <v>0</v>
      </c>
      <c r="L181">
        <v>0</v>
      </c>
      <c r="O181">
        <v>15</v>
      </c>
      <c r="P181">
        <v>0</v>
      </c>
      <c r="Q181">
        <v>7.8466666666666671E-2</v>
      </c>
      <c r="R181">
        <v>0</v>
      </c>
      <c r="V181" s="290">
        <v>42944</v>
      </c>
      <c r="W181">
        <v>1040.53125</v>
      </c>
      <c r="X181" t="s">
        <v>848</v>
      </c>
      <c r="Y181">
        <v>0</v>
      </c>
      <c r="Z181">
        <v>0</v>
      </c>
      <c r="AC181" t="s">
        <v>876</v>
      </c>
      <c r="AD181">
        <v>15</v>
      </c>
      <c r="AE181">
        <v>0</v>
      </c>
      <c r="AJ181">
        <v>0</v>
      </c>
    </row>
    <row r="182" spans="1:36" x14ac:dyDescent="0.45">
      <c r="A182" s="290">
        <v>42945</v>
      </c>
      <c r="B182">
        <v>961.36458333333337</v>
      </c>
      <c r="C182" t="s">
        <v>848</v>
      </c>
      <c r="F182">
        <v>0</v>
      </c>
      <c r="I182" t="s">
        <v>877</v>
      </c>
      <c r="J182">
        <v>20</v>
      </c>
      <c r="K182">
        <v>1</v>
      </c>
      <c r="L182">
        <v>0.95050723371778612</v>
      </c>
      <c r="O182">
        <v>20</v>
      </c>
      <c r="P182">
        <v>0.95050723371778612</v>
      </c>
      <c r="Q182">
        <v>6.8225000000000008E-2</v>
      </c>
      <c r="R182">
        <v>13.931949193371725</v>
      </c>
      <c r="V182" s="290">
        <v>42945</v>
      </c>
      <c r="W182">
        <v>961.36458333333337</v>
      </c>
      <c r="X182" t="s">
        <v>848</v>
      </c>
      <c r="Y182">
        <v>0</v>
      </c>
      <c r="Z182">
        <v>0</v>
      </c>
      <c r="AC182" t="s">
        <v>877</v>
      </c>
      <c r="AD182">
        <v>20</v>
      </c>
      <c r="AE182">
        <v>1</v>
      </c>
      <c r="AJ182">
        <v>1</v>
      </c>
    </row>
    <row r="183" spans="1:36" x14ac:dyDescent="0.45">
      <c r="A183" s="290">
        <v>42946</v>
      </c>
      <c r="B183">
        <v>990.55208333333337</v>
      </c>
      <c r="C183" t="s">
        <v>848</v>
      </c>
      <c r="F183">
        <v>0</v>
      </c>
      <c r="I183" t="s">
        <v>522</v>
      </c>
      <c r="J183" t="s">
        <v>14</v>
      </c>
      <c r="K183">
        <v>1</v>
      </c>
      <c r="L183">
        <v>0.95050723371778612</v>
      </c>
      <c r="O183">
        <v>15.5</v>
      </c>
      <c r="P183">
        <v>0.95050723371778612</v>
      </c>
      <c r="Q183">
        <v>7.7145161290322589E-2</v>
      </c>
      <c r="R183">
        <v>12.321022055300592</v>
      </c>
      <c r="V183" s="290">
        <v>42946</v>
      </c>
      <c r="W183">
        <v>990.55208333333337</v>
      </c>
      <c r="X183" t="s">
        <v>848</v>
      </c>
      <c r="Y183">
        <v>0</v>
      </c>
      <c r="Z183">
        <v>0</v>
      </c>
      <c r="AC183" t="s">
        <v>522</v>
      </c>
      <c r="AD183" t="s">
        <v>14</v>
      </c>
      <c r="AE183">
        <v>1</v>
      </c>
      <c r="AJ183">
        <v>1</v>
      </c>
    </row>
    <row r="184" spans="1:36" x14ac:dyDescent="0.45">
      <c r="A184" s="290">
        <v>42947</v>
      </c>
      <c r="B184">
        <v>1001.0208333333334</v>
      </c>
      <c r="C184" t="s">
        <v>878</v>
      </c>
      <c r="D184">
        <v>11</v>
      </c>
      <c r="E184">
        <v>1</v>
      </c>
      <c r="F184">
        <v>0.95050723371778612</v>
      </c>
      <c r="I184" t="s">
        <v>40</v>
      </c>
      <c r="L184">
        <v>0</v>
      </c>
      <c r="O184">
        <v>11</v>
      </c>
      <c r="P184">
        <v>0.95050723371778612</v>
      </c>
      <c r="Q184">
        <v>9.3363636363636371E-2</v>
      </c>
      <c r="R184">
        <v>10.18070065325769</v>
      </c>
      <c r="V184" s="290">
        <v>42947</v>
      </c>
      <c r="W184">
        <v>1001.0208333333334</v>
      </c>
      <c r="X184" t="s">
        <v>878</v>
      </c>
      <c r="Y184">
        <v>11</v>
      </c>
      <c r="Z184">
        <v>1</v>
      </c>
      <c r="AC184" t="s">
        <v>40</v>
      </c>
      <c r="AD184">
        <v>0</v>
      </c>
      <c r="AE184">
        <v>0</v>
      </c>
      <c r="AJ184">
        <v>1</v>
      </c>
    </row>
    <row r="186" spans="1:36" x14ac:dyDescent="0.45">
      <c r="V186" s="290" t="s">
        <v>47</v>
      </c>
      <c r="Z186">
        <v>3231.5</v>
      </c>
      <c r="AB186">
        <v>0</v>
      </c>
      <c r="AE186">
        <v>12832</v>
      </c>
      <c r="AH186">
        <v>0</v>
      </c>
      <c r="AJ186">
        <v>16063.5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AO169"/>
  <sheetViews>
    <sheetView workbookViewId="0">
      <selection activeCell="E22" sqref="E22"/>
    </sheetView>
  </sheetViews>
  <sheetFormatPr defaultRowHeight="14.25" x14ac:dyDescent="0.45"/>
  <cols>
    <col min="1" max="1" width="9.73046875" style="290" bestFit="1" customWidth="1"/>
    <col min="28" max="28" width="9.73046875" style="290" bestFit="1" customWidth="1"/>
  </cols>
  <sheetData>
    <row r="4" spans="1:41" x14ac:dyDescent="0.45">
      <c r="A4" s="290" t="s">
        <v>36</v>
      </c>
      <c r="AB4" s="290" t="s">
        <v>43</v>
      </c>
    </row>
    <row r="5" spans="1:41" x14ac:dyDescent="0.45">
      <c r="A5" s="290" t="s">
        <v>1</v>
      </c>
      <c r="B5" t="s">
        <v>2</v>
      </c>
      <c r="C5" t="s">
        <v>53</v>
      </c>
      <c r="D5" t="s">
        <v>37</v>
      </c>
      <c r="E5" t="s">
        <v>881</v>
      </c>
      <c r="F5" t="s">
        <v>24</v>
      </c>
      <c r="G5" t="s">
        <v>639</v>
      </c>
      <c r="H5" t="s">
        <v>882</v>
      </c>
      <c r="I5" t="s">
        <v>42</v>
      </c>
      <c r="J5" t="s">
        <v>54</v>
      </c>
      <c r="K5" t="s">
        <v>55</v>
      </c>
      <c r="L5" t="s">
        <v>38</v>
      </c>
      <c r="M5" t="s">
        <v>883</v>
      </c>
      <c r="N5" t="s">
        <v>26</v>
      </c>
      <c r="O5" t="s">
        <v>640</v>
      </c>
      <c r="P5" t="s">
        <v>884</v>
      </c>
      <c r="Q5" t="s">
        <v>42</v>
      </c>
      <c r="R5" t="s">
        <v>27</v>
      </c>
      <c r="S5" t="s">
        <v>44</v>
      </c>
      <c r="T5" t="s">
        <v>885</v>
      </c>
      <c r="U5" t="s">
        <v>39</v>
      </c>
      <c r="V5" t="s">
        <v>641</v>
      </c>
      <c r="W5" t="s">
        <v>642</v>
      </c>
      <c r="AB5" s="290" t="s">
        <v>1</v>
      </c>
      <c r="AC5" t="s">
        <v>2</v>
      </c>
      <c r="AD5" t="s">
        <v>53</v>
      </c>
      <c r="AE5" t="s">
        <v>37</v>
      </c>
      <c r="AF5" t="s">
        <v>24</v>
      </c>
      <c r="AG5" t="s">
        <v>42</v>
      </c>
      <c r="AH5" t="s">
        <v>25</v>
      </c>
      <c r="AI5" t="s">
        <v>53</v>
      </c>
      <c r="AJ5" t="s">
        <v>38</v>
      </c>
      <c r="AK5" t="s">
        <v>26</v>
      </c>
      <c r="AL5" t="s">
        <v>42</v>
      </c>
      <c r="AM5" t="s">
        <v>27</v>
      </c>
      <c r="AN5" t="s">
        <v>885</v>
      </c>
      <c r="AO5" t="s">
        <v>28</v>
      </c>
    </row>
    <row r="6" spans="1:41" x14ac:dyDescent="0.45">
      <c r="A6" s="290">
        <v>43143</v>
      </c>
      <c r="B6">
        <v>1662.2916666666667</v>
      </c>
      <c r="C6" t="s">
        <v>886</v>
      </c>
      <c r="D6">
        <v>169</v>
      </c>
      <c r="E6" t="s">
        <v>14</v>
      </c>
      <c r="F6" t="s">
        <v>14</v>
      </c>
      <c r="G6" t="s">
        <v>14</v>
      </c>
      <c r="H6" t="s">
        <v>14</v>
      </c>
      <c r="I6" t="s">
        <v>14</v>
      </c>
      <c r="J6" t="s">
        <v>14</v>
      </c>
      <c r="K6" t="s">
        <v>887</v>
      </c>
      <c r="L6">
        <v>250</v>
      </c>
      <c r="M6" t="s">
        <v>14</v>
      </c>
      <c r="N6">
        <v>5</v>
      </c>
      <c r="O6">
        <v>5</v>
      </c>
      <c r="P6">
        <v>5</v>
      </c>
      <c r="S6">
        <v>209.5</v>
      </c>
      <c r="U6">
        <v>5</v>
      </c>
      <c r="V6">
        <v>4.0899284009546538E-2</v>
      </c>
      <c r="W6">
        <v>122.25152887353532</v>
      </c>
      <c r="AB6" s="290">
        <v>43143</v>
      </c>
      <c r="AC6">
        <v>1662.2916666666667</v>
      </c>
      <c r="AD6" t="s">
        <v>886</v>
      </c>
      <c r="AE6">
        <v>169</v>
      </c>
      <c r="AI6" t="s">
        <v>887</v>
      </c>
      <c r="AJ6">
        <v>250</v>
      </c>
      <c r="AK6">
        <v>0</v>
      </c>
      <c r="AO6">
        <v>0</v>
      </c>
    </row>
    <row r="7" spans="1:41" x14ac:dyDescent="0.45">
      <c r="A7" s="290">
        <v>43144</v>
      </c>
      <c r="B7">
        <v>1517.8125</v>
      </c>
      <c r="C7" t="s">
        <v>888</v>
      </c>
      <c r="D7" t="s">
        <v>14</v>
      </c>
      <c r="E7" t="s">
        <v>14</v>
      </c>
      <c r="F7">
        <v>1</v>
      </c>
      <c r="G7">
        <v>1</v>
      </c>
      <c r="H7">
        <v>1</v>
      </c>
      <c r="K7" t="s">
        <v>471</v>
      </c>
      <c r="L7">
        <v>185</v>
      </c>
      <c r="M7" t="s">
        <v>14</v>
      </c>
      <c r="N7">
        <v>1</v>
      </c>
      <c r="O7">
        <v>1</v>
      </c>
      <c r="P7">
        <v>1</v>
      </c>
      <c r="S7">
        <v>185</v>
      </c>
      <c r="U7">
        <v>2</v>
      </c>
      <c r="V7">
        <v>4.1309729729729731E-2</v>
      </c>
      <c r="W7">
        <v>48.41474425238475</v>
      </c>
      <c r="AB7" s="290">
        <v>43144</v>
      </c>
      <c r="AD7" t="s">
        <v>888</v>
      </c>
      <c r="AE7" t="s">
        <v>14</v>
      </c>
      <c r="AF7">
        <v>0</v>
      </c>
      <c r="AI7" t="s">
        <v>471</v>
      </c>
      <c r="AJ7">
        <v>185</v>
      </c>
      <c r="AK7">
        <v>0</v>
      </c>
      <c r="AO7">
        <v>0</v>
      </c>
    </row>
    <row r="8" spans="1:41" x14ac:dyDescent="0.45">
      <c r="A8" s="290">
        <v>43145</v>
      </c>
      <c r="B8">
        <v>1517.3958333333333</v>
      </c>
      <c r="C8" t="s">
        <v>889</v>
      </c>
      <c r="D8">
        <v>175</v>
      </c>
      <c r="E8" t="s">
        <v>14</v>
      </c>
      <c r="F8">
        <v>0</v>
      </c>
      <c r="G8">
        <v>0</v>
      </c>
      <c r="H8">
        <v>0</v>
      </c>
      <c r="K8" t="s">
        <v>104</v>
      </c>
      <c r="L8">
        <v>170</v>
      </c>
      <c r="M8" t="s">
        <v>890</v>
      </c>
      <c r="N8">
        <v>0</v>
      </c>
      <c r="O8">
        <v>0</v>
      </c>
      <c r="P8">
        <v>0</v>
      </c>
      <c r="S8">
        <v>172.5</v>
      </c>
      <c r="U8">
        <v>0</v>
      </c>
      <c r="V8">
        <v>4.1564057971014493E-2</v>
      </c>
      <c r="W8">
        <v>0</v>
      </c>
      <c r="AB8" s="290">
        <v>43145</v>
      </c>
      <c r="AD8" t="s">
        <v>889</v>
      </c>
      <c r="AE8">
        <v>175</v>
      </c>
      <c r="AF8">
        <v>0</v>
      </c>
      <c r="AI8" t="s">
        <v>104</v>
      </c>
      <c r="AJ8">
        <v>170</v>
      </c>
      <c r="AK8">
        <v>0</v>
      </c>
      <c r="AO8">
        <v>0</v>
      </c>
    </row>
    <row r="9" spans="1:41" x14ac:dyDescent="0.45">
      <c r="A9" s="290">
        <v>43146</v>
      </c>
      <c r="B9">
        <v>1426.1458333333333</v>
      </c>
      <c r="C9" t="s">
        <v>493</v>
      </c>
      <c r="D9">
        <v>158</v>
      </c>
      <c r="E9" t="s">
        <v>14</v>
      </c>
      <c r="F9">
        <v>1</v>
      </c>
      <c r="G9">
        <v>1</v>
      </c>
      <c r="H9">
        <v>1</v>
      </c>
      <c r="K9" t="s">
        <v>74</v>
      </c>
      <c r="L9">
        <v>194</v>
      </c>
      <c r="M9" t="s">
        <v>14</v>
      </c>
      <c r="N9">
        <v>0</v>
      </c>
      <c r="O9">
        <v>0</v>
      </c>
      <c r="P9">
        <v>0</v>
      </c>
      <c r="S9">
        <v>176</v>
      </c>
      <c r="U9">
        <v>1</v>
      </c>
      <c r="V9">
        <v>4.1489204545454544E-2</v>
      </c>
      <c r="W9">
        <v>24.102655400501227</v>
      </c>
      <c r="AB9" s="290">
        <v>43146</v>
      </c>
      <c r="AD9" t="s">
        <v>493</v>
      </c>
      <c r="AE9">
        <v>158</v>
      </c>
      <c r="AF9">
        <v>0</v>
      </c>
      <c r="AI9" t="s">
        <v>74</v>
      </c>
      <c r="AJ9">
        <v>194</v>
      </c>
      <c r="AK9">
        <v>0</v>
      </c>
      <c r="AO9">
        <v>0</v>
      </c>
    </row>
    <row r="10" spans="1:41" x14ac:dyDescent="0.45">
      <c r="A10" s="290">
        <v>43147</v>
      </c>
      <c r="B10">
        <v>1500.4166666666667</v>
      </c>
      <c r="C10" t="s">
        <v>75</v>
      </c>
      <c r="D10">
        <v>144</v>
      </c>
      <c r="E10" t="s">
        <v>14</v>
      </c>
      <c r="F10">
        <v>0</v>
      </c>
      <c r="G10">
        <v>0</v>
      </c>
      <c r="H10">
        <v>0</v>
      </c>
      <c r="K10" t="s">
        <v>269</v>
      </c>
      <c r="L10">
        <v>111</v>
      </c>
      <c r="M10" t="s">
        <v>14</v>
      </c>
      <c r="N10">
        <v>2</v>
      </c>
      <c r="O10">
        <v>2</v>
      </c>
      <c r="P10">
        <v>2</v>
      </c>
      <c r="S10">
        <v>127.5</v>
      </c>
      <c r="U10">
        <v>2</v>
      </c>
      <c r="V10">
        <v>4.2892549019607845E-2</v>
      </c>
      <c r="W10">
        <v>46.628145114101812</v>
      </c>
      <c r="AB10" s="290">
        <v>43147</v>
      </c>
      <c r="AD10" t="s">
        <v>75</v>
      </c>
      <c r="AE10">
        <v>144</v>
      </c>
      <c r="AF10">
        <v>0</v>
      </c>
      <c r="AI10" t="s">
        <v>269</v>
      </c>
      <c r="AJ10">
        <v>111</v>
      </c>
      <c r="AK10">
        <v>0</v>
      </c>
      <c r="AO10">
        <v>0</v>
      </c>
    </row>
    <row r="11" spans="1:41" x14ac:dyDescent="0.45">
      <c r="A11" s="290">
        <v>43148</v>
      </c>
      <c r="B11">
        <v>2199.6875</v>
      </c>
      <c r="C11" t="s">
        <v>891</v>
      </c>
      <c r="D11">
        <v>66</v>
      </c>
      <c r="E11" t="s">
        <v>14</v>
      </c>
      <c r="F11">
        <v>5</v>
      </c>
      <c r="G11">
        <v>5</v>
      </c>
      <c r="H11">
        <v>5</v>
      </c>
      <c r="K11" t="s">
        <v>40</v>
      </c>
      <c r="M11" t="s">
        <v>14</v>
      </c>
      <c r="N11">
        <v>5</v>
      </c>
      <c r="O11">
        <v>5</v>
      </c>
      <c r="P11">
        <v>5</v>
      </c>
      <c r="S11">
        <v>66</v>
      </c>
      <c r="T11">
        <v>1</v>
      </c>
      <c r="U11">
        <v>10</v>
      </c>
      <c r="V11">
        <v>4.7637878787878785E-2</v>
      </c>
      <c r="W11">
        <v>209.91698737317517</v>
      </c>
      <c r="AB11" s="290">
        <v>43148</v>
      </c>
      <c r="AD11" t="s">
        <v>891</v>
      </c>
      <c r="AE11">
        <v>66</v>
      </c>
      <c r="AF11">
        <v>0</v>
      </c>
      <c r="AI11" t="s">
        <v>40</v>
      </c>
      <c r="AJ11">
        <v>0</v>
      </c>
      <c r="AK11">
        <v>0</v>
      </c>
      <c r="AO11">
        <v>0</v>
      </c>
    </row>
    <row r="12" spans="1:41" x14ac:dyDescent="0.45">
      <c r="A12" s="290">
        <v>43149</v>
      </c>
      <c r="B12">
        <v>2449.4791666666665</v>
      </c>
      <c r="C12" t="s">
        <v>40</v>
      </c>
      <c r="E12" t="s">
        <v>14</v>
      </c>
      <c r="F12">
        <v>4</v>
      </c>
      <c r="G12">
        <v>4</v>
      </c>
      <c r="H12">
        <v>4</v>
      </c>
      <c r="K12" t="s">
        <v>40</v>
      </c>
      <c r="M12" t="s">
        <v>14</v>
      </c>
      <c r="N12">
        <v>5</v>
      </c>
      <c r="O12">
        <v>5</v>
      </c>
      <c r="P12">
        <v>5</v>
      </c>
      <c r="S12">
        <v>120.25</v>
      </c>
      <c r="U12">
        <v>9</v>
      </c>
      <c r="V12">
        <v>4.3199584199584203E-2</v>
      </c>
      <c r="W12">
        <v>208.33533856297223</v>
      </c>
      <c r="AB12" s="290">
        <v>43149</v>
      </c>
      <c r="AD12" t="s">
        <v>40</v>
      </c>
      <c r="AE12">
        <v>0</v>
      </c>
      <c r="AF12">
        <v>0</v>
      </c>
      <c r="AI12" t="s">
        <v>40</v>
      </c>
      <c r="AJ12">
        <v>0</v>
      </c>
      <c r="AK12">
        <v>0</v>
      </c>
      <c r="AO12">
        <v>0</v>
      </c>
    </row>
    <row r="13" spans="1:41" x14ac:dyDescent="0.45">
      <c r="A13" s="290">
        <v>43150</v>
      </c>
      <c r="B13">
        <v>1909.1666666666667</v>
      </c>
      <c r="C13" t="s">
        <v>892</v>
      </c>
      <c r="D13">
        <v>168</v>
      </c>
      <c r="E13" t="s">
        <v>14</v>
      </c>
      <c r="F13">
        <v>2</v>
      </c>
      <c r="G13">
        <v>2</v>
      </c>
      <c r="H13">
        <v>2</v>
      </c>
      <c r="K13" t="s">
        <v>893</v>
      </c>
      <c r="L13">
        <v>181</v>
      </c>
      <c r="M13" t="s">
        <v>14</v>
      </c>
      <c r="N13">
        <v>7</v>
      </c>
      <c r="O13">
        <v>7</v>
      </c>
      <c r="P13">
        <v>7</v>
      </c>
      <c r="S13">
        <v>174.5</v>
      </c>
      <c r="T13">
        <v>1</v>
      </c>
      <c r="U13">
        <v>9</v>
      </c>
      <c r="V13">
        <v>4.1520916905444127E-2</v>
      </c>
      <c r="W13">
        <v>216.75821900792226</v>
      </c>
      <c r="AB13" s="290">
        <v>43150</v>
      </c>
      <c r="AD13" t="s">
        <v>892</v>
      </c>
      <c r="AE13">
        <v>168</v>
      </c>
      <c r="AF13">
        <v>0</v>
      </c>
      <c r="AI13" t="s">
        <v>893</v>
      </c>
      <c r="AJ13">
        <v>181</v>
      </c>
      <c r="AK13">
        <v>0</v>
      </c>
      <c r="AO13">
        <v>0</v>
      </c>
    </row>
    <row r="14" spans="1:41" x14ac:dyDescent="0.45">
      <c r="A14" s="290">
        <v>43151</v>
      </c>
      <c r="B14">
        <v>1643.0208333333333</v>
      </c>
      <c r="C14" t="s">
        <v>894</v>
      </c>
      <c r="D14">
        <v>183</v>
      </c>
      <c r="E14" t="s">
        <v>14</v>
      </c>
      <c r="F14">
        <v>0</v>
      </c>
      <c r="G14">
        <v>0</v>
      </c>
      <c r="H14">
        <v>0</v>
      </c>
      <c r="K14" t="s">
        <v>895</v>
      </c>
      <c r="L14">
        <v>197</v>
      </c>
      <c r="M14" t="s">
        <v>14</v>
      </c>
      <c r="N14">
        <v>5</v>
      </c>
      <c r="O14">
        <v>5</v>
      </c>
      <c r="P14">
        <v>5</v>
      </c>
      <c r="S14">
        <v>190</v>
      </c>
      <c r="U14">
        <v>5</v>
      </c>
      <c r="V14">
        <v>4.1217368421052634E-2</v>
      </c>
      <c r="W14">
        <v>121.30808422611825</v>
      </c>
      <c r="AB14" s="290">
        <v>43151</v>
      </c>
      <c r="AD14" t="s">
        <v>894</v>
      </c>
      <c r="AE14">
        <v>183</v>
      </c>
      <c r="AF14">
        <v>0</v>
      </c>
      <c r="AI14" t="s">
        <v>895</v>
      </c>
      <c r="AJ14">
        <v>197</v>
      </c>
      <c r="AK14">
        <v>0</v>
      </c>
      <c r="AO14">
        <v>0</v>
      </c>
    </row>
    <row r="15" spans="1:41" x14ac:dyDescent="0.45">
      <c r="A15" s="290">
        <v>43152</v>
      </c>
      <c r="B15">
        <v>1493.75</v>
      </c>
      <c r="C15" t="s">
        <v>690</v>
      </c>
      <c r="D15">
        <v>198</v>
      </c>
      <c r="E15" t="s">
        <v>14</v>
      </c>
      <c r="F15">
        <v>0</v>
      </c>
      <c r="G15">
        <v>0</v>
      </c>
      <c r="H15">
        <v>0</v>
      </c>
      <c r="K15" t="s">
        <v>896</v>
      </c>
      <c r="L15">
        <v>174</v>
      </c>
      <c r="M15" t="s">
        <v>14</v>
      </c>
      <c r="N15">
        <v>1</v>
      </c>
      <c r="O15">
        <v>1</v>
      </c>
      <c r="P15">
        <v>1</v>
      </c>
      <c r="S15">
        <v>186</v>
      </c>
      <c r="U15">
        <v>1</v>
      </c>
      <c r="V15">
        <v>4.1290860215053765E-2</v>
      </c>
      <c r="W15">
        <v>24.218434655798752</v>
      </c>
      <c r="AB15" s="290">
        <v>43152</v>
      </c>
      <c r="AD15" t="s">
        <v>690</v>
      </c>
      <c r="AE15">
        <v>198</v>
      </c>
      <c r="AF15">
        <v>0</v>
      </c>
      <c r="AI15" t="s">
        <v>896</v>
      </c>
      <c r="AJ15">
        <v>174</v>
      </c>
      <c r="AK15">
        <v>0</v>
      </c>
      <c r="AO15">
        <v>0</v>
      </c>
    </row>
    <row r="16" spans="1:41" x14ac:dyDescent="0.45">
      <c r="A16" s="290">
        <v>43153</v>
      </c>
      <c r="B16">
        <v>1408.4375</v>
      </c>
      <c r="C16" t="s">
        <v>897</v>
      </c>
      <c r="D16">
        <v>183</v>
      </c>
      <c r="E16" t="s">
        <v>14</v>
      </c>
      <c r="F16">
        <v>0</v>
      </c>
      <c r="G16">
        <v>0</v>
      </c>
      <c r="H16">
        <v>0</v>
      </c>
      <c r="K16" t="s">
        <v>898</v>
      </c>
      <c r="M16" t="s">
        <v>14</v>
      </c>
      <c r="N16">
        <v>4</v>
      </c>
      <c r="O16">
        <v>4</v>
      </c>
      <c r="P16">
        <v>4</v>
      </c>
      <c r="S16">
        <v>183</v>
      </c>
      <c r="U16">
        <v>4</v>
      </c>
      <c r="V16">
        <v>4.1348087431693992E-2</v>
      </c>
      <c r="W16">
        <v>96.739661939815235</v>
      </c>
      <c r="AB16" s="290">
        <v>43153</v>
      </c>
      <c r="AD16" t="s">
        <v>897</v>
      </c>
      <c r="AE16">
        <v>183</v>
      </c>
      <c r="AF16">
        <v>0</v>
      </c>
      <c r="AI16" t="s">
        <v>898</v>
      </c>
      <c r="AJ16">
        <v>0</v>
      </c>
      <c r="AK16">
        <v>0</v>
      </c>
      <c r="AO16">
        <v>0</v>
      </c>
    </row>
    <row r="17" spans="1:41" x14ac:dyDescent="0.45">
      <c r="A17" s="290">
        <v>43154</v>
      </c>
      <c r="B17">
        <v>1290.7291666666667</v>
      </c>
      <c r="C17" t="s">
        <v>899</v>
      </c>
      <c r="D17">
        <v>177</v>
      </c>
      <c r="E17" t="s">
        <v>14</v>
      </c>
      <c r="F17">
        <v>0</v>
      </c>
      <c r="G17">
        <v>0</v>
      </c>
      <c r="H17">
        <v>0</v>
      </c>
      <c r="K17" t="s">
        <v>680</v>
      </c>
      <c r="L17">
        <v>193</v>
      </c>
      <c r="M17" t="s">
        <v>14</v>
      </c>
      <c r="N17">
        <v>0</v>
      </c>
      <c r="O17">
        <v>0</v>
      </c>
      <c r="P17">
        <v>0</v>
      </c>
      <c r="S17">
        <v>185</v>
      </c>
      <c r="U17">
        <v>0</v>
      </c>
      <c r="V17">
        <v>4.1309729729729731E-2</v>
      </c>
      <c r="W17">
        <v>0</v>
      </c>
      <c r="AB17" s="290">
        <v>43154</v>
      </c>
      <c r="AD17" t="s">
        <v>899</v>
      </c>
      <c r="AE17">
        <v>177</v>
      </c>
      <c r="AF17">
        <v>0</v>
      </c>
      <c r="AI17" t="s">
        <v>680</v>
      </c>
      <c r="AJ17">
        <v>193</v>
      </c>
      <c r="AK17">
        <v>0</v>
      </c>
      <c r="AO17">
        <v>0</v>
      </c>
    </row>
    <row r="18" spans="1:41" x14ac:dyDescent="0.45">
      <c r="A18" s="290">
        <v>43155</v>
      </c>
      <c r="B18">
        <v>1302.6041666666667</v>
      </c>
      <c r="C18" t="s">
        <v>900</v>
      </c>
      <c r="D18">
        <v>201</v>
      </c>
      <c r="E18" t="s">
        <v>14</v>
      </c>
      <c r="F18">
        <v>0</v>
      </c>
      <c r="G18">
        <v>0</v>
      </c>
      <c r="H18">
        <v>0</v>
      </c>
      <c r="K18" t="s">
        <v>730</v>
      </c>
      <c r="L18">
        <v>208</v>
      </c>
      <c r="M18" t="s">
        <v>14</v>
      </c>
      <c r="N18">
        <v>0</v>
      </c>
      <c r="O18">
        <v>0</v>
      </c>
      <c r="P18">
        <v>0</v>
      </c>
      <c r="S18">
        <v>204.5</v>
      </c>
      <c r="U18">
        <v>0</v>
      </c>
      <c r="V18">
        <v>4.097506112469438E-2</v>
      </c>
      <c r="W18">
        <v>0</v>
      </c>
      <c r="AB18" s="290">
        <v>43155</v>
      </c>
      <c r="AD18" t="s">
        <v>900</v>
      </c>
      <c r="AE18">
        <v>201</v>
      </c>
      <c r="AF18">
        <v>0</v>
      </c>
      <c r="AI18" t="s">
        <v>730</v>
      </c>
      <c r="AJ18">
        <v>208</v>
      </c>
      <c r="AK18">
        <v>0</v>
      </c>
      <c r="AO18">
        <v>0</v>
      </c>
    </row>
    <row r="19" spans="1:41" x14ac:dyDescent="0.45">
      <c r="A19" s="290">
        <v>43156</v>
      </c>
      <c r="B19">
        <v>1358.0208333333333</v>
      </c>
      <c r="C19" t="s">
        <v>901</v>
      </c>
      <c r="D19">
        <v>208</v>
      </c>
      <c r="E19" t="s">
        <v>14</v>
      </c>
      <c r="F19">
        <v>0</v>
      </c>
      <c r="G19">
        <v>0</v>
      </c>
      <c r="H19">
        <v>0</v>
      </c>
      <c r="K19" t="s">
        <v>902</v>
      </c>
      <c r="L19">
        <v>193</v>
      </c>
      <c r="M19" t="s">
        <v>14</v>
      </c>
      <c r="N19">
        <v>1</v>
      </c>
      <c r="O19">
        <v>1</v>
      </c>
      <c r="P19">
        <v>1</v>
      </c>
      <c r="S19">
        <v>200.5</v>
      </c>
      <c r="U19">
        <v>1</v>
      </c>
      <c r="V19">
        <v>4.1038403990024938E-2</v>
      </c>
      <c r="W19">
        <v>24.367419362679566</v>
      </c>
      <c r="AB19" s="290">
        <v>43156</v>
      </c>
      <c r="AD19" t="s">
        <v>901</v>
      </c>
      <c r="AE19">
        <v>208</v>
      </c>
      <c r="AF19">
        <v>0</v>
      </c>
      <c r="AI19" t="s">
        <v>902</v>
      </c>
      <c r="AJ19">
        <v>193</v>
      </c>
      <c r="AK19">
        <v>0</v>
      </c>
      <c r="AO19">
        <v>0</v>
      </c>
    </row>
    <row r="20" spans="1:41" x14ac:dyDescent="0.45">
      <c r="A20" s="290">
        <v>43157</v>
      </c>
      <c r="B20">
        <v>1310.5208333333333</v>
      </c>
      <c r="C20" t="s">
        <v>690</v>
      </c>
      <c r="E20" t="s">
        <v>14</v>
      </c>
      <c r="F20">
        <v>0</v>
      </c>
      <c r="G20">
        <v>0</v>
      </c>
      <c r="H20">
        <v>0</v>
      </c>
      <c r="K20" t="s">
        <v>903</v>
      </c>
      <c r="M20" t="s">
        <v>14</v>
      </c>
      <c r="N20">
        <v>1</v>
      </c>
      <c r="O20">
        <v>1</v>
      </c>
      <c r="P20">
        <v>1</v>
      </c>
      <c r="S20">
        <v>212.25</v>
      </c>
      <c r="T20">
        <v>1</v>
      </c>
      <c r="U20">
        <v>1</v>
      </c>
      <c r="V20">
        <v>4.0859128386336867E-2</v>
      </c>
      <c r="W20">
        <v>24.47433509948284</v>
      </c>
      <c r="AB20" s="290">
        <v>43157</v>
      </c>
      <c r="AD20" t="s">
        <v>690</v>
      </c>
      <c r="AE20">
        <v>0</v>
      </c>
      <c r="AF20">
        <v>0</v>
      </c>
      <c r="AI20" t="s">
        <v>903</v>
      </c>
      <c r="AJ20">
        <v>0</v>
      </c>
      <c r="AK20">
        <v>0</v>
      </c>
      <c r="AO20">
        <v>0</v>
      </c>
    </row>
    <row r="21" spans="1:41" x14ac:dyDescent="0.45">
      <c r="A21" s="290">
        <v>43158</v>
      </c>
      <c r="B21">
        <v>1213.2291666666667</v>
      </c>
      <c r="C21" t="s">
        <v>900</v>
      </c>
      <c r="D21">
        <v>224</v>
      </c>
      <c r="E21" t="s">
        <v>14</v>
      </c>
      <c r="F21">
        <v>0</v>
      </c>
      <c r="G21">
        <v>0</v>
      </c>
      <c r="H21">
        <v>0</v>
      </c>
      <c r="K21" t="s">
        <v>686</v>
      </c>
      <c r="L21">
        <v>224</v>
      </c>
      <c r="M21" t="s">
        <v>14</v>
      </c>
      <c r="N21">
        <v>0</v>
      </c>
      <c r="O21">
        <v>0</v>
      </c>
      <c r="P21">
        <v>0</v>
      </c>
      <c r="S21">
        <v>224</v>
      </c>
      <c r="U21">
        <v>0</v>
      </c>
      <c r="V21">
        <v>4.0698660714285712E-2</v>
      </c>
      <c r="W21">
        <v>0</v>
      </c>
      <c r="AB21" s="290">
        <v>43158</v>
      </c>
      <c r="AD21" t="s">
        <v>900</v>
      </c>
      <c r="AE21">
        <v>224</v>
      </c>
      <c r="AF21">
        <v>0</v>
      </c>
      <c r="AI21" t="s">
        <v>686</v>
      </c>
      <c r="AJ21">
        <v>224</v>
      </c>
      <c r="AK21">
        <v>0</v>
      </c>
      <c r="AO21">
        <v>0</v>
      </c>
    </row>
    <row r="22" spans="1:41" x14ac:dyDescent="0.45">
      <c r="A22" s="290">
        <v>43159</v>
      </c>
      <c r="B22">
        <v>1190.8333333333333</v>
      </c>
      <c r="C22" t="s">
        <v>687</v>
      </c>
      <c r="D22">
        <v>217</v>
      </c>
      <c r="E22" t="s">
        <v>14</v>
      </c>
      <c r="F22">
        <v>0</v>
      </c>
      <c r="G22">
        <v>0</v>
      </c>
      <c r="H22">
        <v>0</v>
      </c>
      <c r="K22" t="s">
        <v>780</v>
      </c>
      <c r="L22">
        <v>217</v>
      </c>
      <c r="M22" t="s">
        <v>14</v>
      </c>
      <c r="N22">
        <v>0</v>
      </c>
      <c r="O22">
        <v>0</v>
      </c>
      <c r="P22">
        <v>0</v>
      </c>
      <c r="S22">
        <v>217</v>
      </c>
      <c r="U22">
        <v>0</v>
      </c>
      <c r="V22">
        <v>4.0792165898617512E-2</v>
      </c>
      <c r="W22">
        <v>0</v>
      </c>
      <c r="AB22" s="290">
        <v>43159</v>
      </c>
      <c r="AD22" t="s">
        <v>687</v>
      </c>
      <c r="AE22">
        <v>217</v>
      </c>
      <c r="AF22">
        <v>0</v>
      </c>
      <c r="AI22" t="s">
        <v>780</v>
      </c>
      <c r="AJ22">
        <v>217</v>
      </c>
      <c r="AK22">
        <v>0</v>
      </c>
      <c r="AO22">
        <v>0</v>
      </c>
    </row>
    <row r="23" spans="1:41" x14ac:dyDescent="0.45">
      <c r="A23" s="290">
        <v>43160</v>
      </c>
      <c r="B23">
        <v>1238.75</v>
      </c>
      <c r="C23" t="s">
        <v>904</v>
      </c>
      <c r="D23">
        <v>228</v>
      </c>
      <c r="E23" t="s">
        <v>14</v>
      </c>
      <c r="F23">
        <v>0</v>
      </c>
      <c r="G23">
        <v>0</v>
      </c>
      <c r="H23">
        <v>0</v>
      </c>
      <c r="K23" t="s">
        <v>905</v>
      </c>
      <c r="L23">
        <v>221</v>
      </c>
      <c r="M23" t="s">
        <v>14</v>
      </c>
      <c r="N23">
        <v>0</v>
      </c>
      <c r="O23">
        <v>0</v>
      </c>
      <c r="P23">
        <v>0</v>
      </c>
      <c r="S23">
        <v>224.5</v>
      </c>
      <c r="U23">
        <v>0</v>
      </c>
      <c r="V23">
        <v>4.0692204899777283E-2</v>
      </c>
      <c r="W23">
        <v>0</v>
      </c>
      <c r="AB23" s="290">
        <v>43160</v>
      </c>
      <c r="AD23" t="s">
        <v>904</v>
      </c>
      <c r="AE23">
        <v>228</v>
      </c>
      <c r="AF23">
        <v>0</v>
      </c>
      <c r="AI23" t="s">
        <v>905</v>
      </c>
      <c r="AJ23">
        <v>221</v>
      </c>
      <c r="AK23">
        <v>0</v>
      </c>
      <c r="AO23">
        <v>0</v>
      </c>
    </row>
    <row r="24" spans="1:41" x14ac:dyDescent="0.45">
      <c r="A24" s="290">
        <v>43161</v>
      </c>
      <c r="B24">
        <v>1208.2291666666667</v>
      </c>
      <c r="C24" t="s">
        <v>906</v>
      </c>
      <c r="D24">
        <v>225</v>
      </c>
      <c r="E24" t="s">
        <v>14</v>
      </c>
      <c r="F24">
        <v>0</v>
      </c>
      <c r="G24">
        <v>0</v>
      </c>
      <c r="H24">
        <v>0</v>
      </c>
      <c r="K24" t="s">
        <v>40</v>
      </c>
      <c r="L24">
        <v>221</v>
      </c>
      <c r="M24" t="s">
        <v>14</v>
      </c>
      <c r="N24">
        <v>1</v>
      </c>
      <c r="O24">
        <v>1</v>
      </c>
      <c r="P24">
        <v>1</v>
      </c>
      <c r="S24">
        <v>223</v>
      </c>
      <c r="U24">
        <v>1</v>
      </c>
      <c r="V24">
        <v>4.0711659192825114E-2</v>
      </c>
      <c r="W24">
        <v>24.562988093008908</v>
      </c>
      <c r="AB24" s="290">
        <v>43161</v>
      </c>
      <c r="AD24" t="s">
        <v>906</v>
      </c>
      <c r="AE24">
        <v>225</v>
      </c>
      <c r="AF24">
        <v>0</v>
      </c>
      <c r="AI24" t="s">
        <v>40</v>
      </c>
      <c r="AJ24">
        <v>221</v>
      </c>
      <c r="AK24">
        <v>0</v>
      </c>
      <c r="AO24">
        <v>0</v>
      </c>
    </row>
    <row r="25" spans="1:41" x14ac:dyDescent="0.45">
      <c r="A25" s="290">
        <v>43162</v>
      </c>
      <c r="B25">
        <v>1128.6458333333333</v>
      </c>
      <c r="C25" t="s">
        <v>40</v>
      </c>
      <c r="E25" t="s">
        <v>14</v>
      </c>
      <c r="F25">
        <v>0</v>
      </c>
      <c r="G25">
        <v>0</v>
      </c>
      <c r="H25">
        <v>0</v>
      </c>
      <c r="K25" t="s">
        <v>40</v>
      </c>
      <c r="L25">
        <v>221</v>
      </c>
      <c r="M25" t="s">
        <v>14</v>
      </c>
      <c r="N25">
        <v>1</v>
      </c>
      <c r="O25">
        <v>1</v>
      </c>
      <c r="P25">
        <v>1</v>
      </c>
      <c r="S25">
        <v>221</v>
      </c>
      <c r="U25">
        <v>1</v>
      </c>
      <c r="V25">
        <v>4.0738009049773753E-2</v>
      </c>
      <c r="W25">
        <v>24.547100443180685</v>
      </c>
      <c r="AB25" s="290">
        <v>43162</v>
      </c>
      <c r="AD25" t="s">
        <v>40</v>
      </c>
      <c r="AE25">
        <v>0</v>
      </c>
      <c r="AF25">
        <v>0</v>
      </c>
      <c r="AI25" t="s">
        <v>40</v>
      </c>
      <c r="AJ25">
        <v>221</v>
      </c>
      <c r="AK25">
        <v>0</v>
      </c>
      <c r="AO25">
        <v>0</v>
      </c>
    </row>
    <row r="26" spans="1:41" x14ac:dyDescent="0.45">
      <c r="A26" s="290">
        <v>43163</v>
      </c>
      <c r="B26">
        <v>1078.9583333333333</v>
      </c>
      <c r="C26" t="s">
        <v>40</v>
      </c>
      <c r="E26" t="s">
        <v>14</v>
      </c>
      <c r="F26">
        <v>0</v>
      </c>
      <c r="G26">
        <v>0</v>
      </c>
      <c r="H26">
        <v>0</v>
      </c>
      <c r="K26" t="s">
        <v>368</v>
      </c>
      <c r="L26">
        <v>221</v>
      </c>
      <c r="M26" t="s">
        <v>14</v>
      </c>
      <c r="N26">
        <v>1</v>
      </c>
      <c r="O26">
        <v>1</v>
      </c>
      <c r="P26">
        <v>1</v>
      </c>
      <c r="S26">
        <v>221</v>
      </c>
      <c r="U26">
        <v>1</v>
      </c>
      <c r="V26">
        <v>4.0738009049773753E-2</v>
      </c>
      <c r="W26">
        <v>24.547100443180685</v>
      </c>
      <c r="AB26" s="290">
        <v>43163</v>
      </c>
      <c r="AD26" t="s">
        <v>40</v>
      </c>
      <c r="AE26">
        <v>0</v>
      </c>
      <c r="AF26">
        <v>0</v>
      </c>
      <c r="AI26" t="s">
        <v>368</v>
      </c>
      <c r="AJ26">
        <v>221</v>
      </c>
      <c r="AK26">
        <v>0</v>
      </c>
      <c r="AO26">
        <v>0</v>
      </c>
    </row>
    <row r="27" spans="1:41" x14ac:dyDescent="0.45">
      <c r="A27" s="290">
        <v>43164</v>
      </c>
      <c r="B27">
        <v>1080.4166666666667</v>
      </c>
      <c r="C27" t="s">
        <v>73</v>
      </c>
      <c r="D27" t="s">
        <v>14</v>
      </c>
      <c r="E27" t="s">
        <v>14</v>
      </c>
      <c r="F27">
        <v>0</v>
      </c>
      <c r="G27">
        <v>0</v>
      </c>
      <c r="H27">
        <v>0</v>
      </c>
      <c r="K27" t="s">
        <v>76</v>
      </c>
      <c r="L27">
        <v>217</v>
      </c>
      <c r="M27" t="s">
        <v>14</v>
      </c>
      <c r="N27">
        <v>2</v>
      </c>
      <c r="O27">
        <v>2</v>
      </c>
      <c r="P27">
        <v>2</v>
      </c>
      <c r="S27">
        <v>217</v>
      </c>
      <c r="U27">
        <v>2</v>
      </c>
      <c r="V27">
        <v>4.0792165898617512E-2</v>
      </c>
      <c r="W27">
        <v>49.029022017871867</v>
      </c>
      <c r="AB27" s="290">
        <v>43164</v>
      </c>
      <c r="AD27" t="s">
        <v>73</v>
      </c>
      <c r="AE27" t="s">
        <v>14</v>
      </c>
      <c r="AF27">
        <v>0</v>
      </c>
      <c r="AI27" t="s">
        <v>76</v>
      </c>
      <c r="AJ27">
        <v>217</v>
      </c>
      <c r="AK27">
        <v>0</v>
      </c>
      <c r="AO27">
        <v>0</v>
      </c>
    </row>
    <row r="28" spans="1:41" x14ac:dyDescent="0.45">
      <c r="A28" s="290">
        <v>43165</v>
      </c>
      <c r="B28">
        <v>1026.1666666666667</v>
      </c>
      <c r="C28" t="s">
        <v>907</v>
      </c>
      <c r="D28" t="s">
        <v>14</v>
      </c>
      <c r="E28" t="s">
        <v>14</v>
      </c>
      <c r="F28">
        <v>0</v>
      </c>
      <c r="G28">
        <v>0</v>
      </c>
      <c r="H28">
        <v>0</v>
      </c>
      <c r="K28" t="s">
        <v>908</v>
      </c>
      <c r="L28">
        <v>217</v>
      </c>
      <c r="M28" t="s">
        <v>14</v>
      </c>
      <c r="N28">
        <v>0</v>
      </c>
      <c r="O28">
        <v>0</v>
      </c>
      <c r="P28">
        <v>0</v>
      </c>
      <c r="S28">
        <v>217</v>
      </c>
      <c r="U28">
        <v>0</v>
      </c>
      <c r="V28">
        <v>4.0792165898617512E-2</v>
      </c>
      <c r="W28">
        <v>0</v>
      </c>
      <c r="AB28" s="290">
        <v>43165</v>
      </c>
      <c r="AD28" t="s">
        <v>907</v>
      </c>
      <c r="AE28" t="s">
        <v>14</v>
      </c>
      <c r="AF28">
        <v>0</v>
      </c>
      <c r="AI28" t="s">
        <v>908</v>
      </c>
      <c r="AJ28">
        <v>217</v>
      </c>
      <c r="AK28">
        <v>0</v>
      </c>
      <c r="AO28">
        <v>0</v>
      </c>
    </row>
    <row r="29" spans="1:41" x14ac:dyDescent="0.45">
      <c r="A29" s="290">
        <v>43166</v>
      </c>
      <c r="B29">
        <v>986.5625</v>
      </c>
      <c r="C29" t="s">
        <v>907</v>
      </c>
      <c r="E29" t="s">
        <v>14</v>
      </c>
      <c r="F29">
        <v>0</v>
      </c>
      <c r="G29">
        <v>0</v>
      </c>
      <c r="H29">
        <v>0</v>
      </c>
      <c r="K29" t="s">
        <v>909</v>
      </c>
      <c r="L29">
        <v>217</v>
      </c>
      <c r="M29" t="s">
        <v>14</v>
      </c>
      <c r="N29">
        <v>1</v>
      </c>
      <c r="O29">
        <v>1</v>
      </c>
      <c r="P29">
        <v>1</v>
      </c>
      <c r="S29">
        <v>217</v>
      </c>
      <c r="U29">
        <v>1</v>
      </c>
      <c r="V29">
        <v>4.0792165898617512E-2</v>
      </c>
      <c r="W29">
        <v>24.514511008935933</v>
      </c>
      <c r="AB29" s="290">
        <v>43166</v>
      </c>
      <c r="AD29" t="s">
        <v>907</v>
      </c>
      <c r="AE29">
        <v>0</v>
      </c>
      <c r="AF29">
        <v>0</v>
      </c>
      <c r="AI29" t="s">
        <v>909</v>
      </c>
      <c r="AJ29">
        <v>217</v>
      </c>
      <c r="AK29">
        <v>0</v>
      </c>
      <c r="AO29">
        <v>0</v>
      </c>
    </row>
    <row r="30" spans="1:41" x14ac:dyDescent="0.45">
      <c r="A30" s="290">
        <v>43167</v>
      </c>
      <c r="B30">
        <v>1042.8333333333333</v>
      </c>
      <c r="C30" t="s">
        <v>910</v>
      </c>
      <c r="D30">
        <v>214</v>
      </c>
      <c r="E30" t="s">
        <v>14</v>
      </c>
      <c r="F30">
        <v>0</v>
      </c>
      <c r="G30">
        <v>0</v>
      </c>
      <c r="H30">
        <v>0</v>
      </c>
      <c r="K30" t="s">
        <v>911</v>
      </c>
      <c r="L30">
        <v>88</v>
      </c>
      <c r="M30" t="s">
        <v>14</v>
      </c>
      <c r="N30">
        <v>1</v>
      </c>
      <c r="O30">
        <v>1</v>
      </c>
      <c r="P30">
        <v>1</v>
      </c>
      <c r="S30">
        <v>151</v>
      </c>
      <c r="U30">
        <v>1</v>
      </c>
      <c r="V30">
        <v>4.2099999999999999E-2</v>
      </c>
      <c r="W30">
        <v>23.752969121140143</v>
      </c>
      <c r="AB30" s="290">
        <v>43167</v>
      </c>
      <c r="AD30" t="s">
        <v>910</v>
      </c>
      <c r="AE30">
        <v>214</v>
      </c>
      <c r="AF30">
        <v>0</v>
      </c>
      <c r="AI30" t="s">
        <v>911</v>
      </c>
      <c r="AJ30">
        <v>88</v>
      </c>
      <c r="AK30">
        <v>0</v>
      </c>
      <c r="AO30">
        <v>0</v>
      </c>
    </row>
    <row r="31" spans="1:41" x14ac:dyDescent="0.45">
      <c r="A31" s="290">
        <v>43168</v>
      </c>
      <c r="B31">
        <v>1511.5625</v>
      </c>
      <c r="C31" t="s">
        <v>285</v>
      </c>
      <c r="D31">
        <v>162</v>
      </c>
      <c r="E31" t="s">
        <v>14</v>
      </c>
      <c r="F31">
        <v>11</v>
      </c>
      <c r="G31">
        <v>11</v>
      </c>
      <c r="H31">
        <v>11</v>
      </c>
      <c r="K31" t="s">
        <v>912</v>
      </c>
      <c r="L31">
        <v>198</v>
      </c>
      <c r="M31" t="s">
        <v>14</v>
      </c>
      <c r="N31">
        <v>8</v>
      </c>
      <c r="O31">
        <v>8</v>
      </c>
      <c r="P31">
        <v>8</v>
      </c>
      <c r="S31">
        <v>180</v>
      </c>
      <c r="U31">
        <v>19</v>
      </c>
      <c r="V31">
        <v>4.140722222222222E-2</v>
      </c>
      <c r="W31">
        <v>458.85715052392902</v>
      </c>
      <c r="AB31" s="290">
        <v>43168</v>
      </c>
      <c r="AD31" t="s">
        <v>285</v>
      </c>
      <c r="AE31">
        <v>162</v>
      </c>
      <c r="AF31">
        <v>0</v>
      </c>
      <c r="AI31" t="s">
        <v>912</v>
      </c>
      <c r="AJ31">
        <v>198</v>
      </c>
      <c r="AK31">
        <v>0</v>
      </c>
      <c r="AO31">
        <v>0</v>
      </c>
    </row>
    <row r="32" spans="1:41" x14ac:dyDescent="0.45">
      <c r="A32" s="290">
        <v>43169</v>
      </c>
      <c r="B32">
        <v>1309.375</v>
      </c>
      <c r="C32" t="s">
        <v>60</v>
      </c>
      <c r="D32">
        <v>226</v>
      </c>
      <c r="E32" t="s">
        <v>14</v>
      </c>
      <c r="F32">
        <v>0</v>
      </c>
      <c r="G32">
        <v>0</v>
      </c>
      <c r="H32">
        <v>0</v>
      </c>
      <c r="K32" t="s">
        <v>913</v>
      </c>
      <c r="L32">
        <v>227</v>
      </c>
      <c r="M32" t="s">
        <v>14</v>
      </c>
      <c r="N32">
        <v>1</v>
      </c>
      <c r="O32">
        <v>1</v>
      </c>
      <c r="P32">
        <v>1</v>
      </c>
      <c r="S32">
        <v>226.5</v>
      </c>
      <c r="U32">
        <v>1</v>
      </c>
      <c r="V32">
        <v>4.066666666666667E-2</v>
      </c>
      <c r="W32">
        <v>24.590163934426226</v>
      </c>
      <c r="AB32" s="290">
        <v>43169</v>
      </c>
      <c r="AD32" t="s">
        <v>60</v>
      </c>
      <c r="AE32">
        <v>226</v>
      </c>
      <c r="AF32">
        <v>0</v>
      </c>
      <c r="AI32" t="s">
        <v>913</v>
      </c>
      <c r="AJ32">
        <v>227</v>
      </c>
      <c r="AK32">
        <v>0</v>
      </c>
      <c r="AO32">
        <v>0</v>
      </c>
    </row>
    <row r="33" spans="1:41" x14ac:dyDescent="0.45">
      <c r="A33" s="290">
        <v>43170</v>
      </c>
      <c r="B33">
        <v>1200.108695652174</v>
      </c>
      <c r="C33" t="s">
        <v>94</v>
      </c>
      <c r="D33" t="s">
        <v>14</v>
      </c>
      <c r="E33" t="s">
        <v>14</v>
      </c>
      <c r="F33">
        <v>0</v>
      </c>
      <c r="G33">
        <v>0</v>
      </c>
      <c r="H33">
        <v>0</v>
      </c>
      <c r="K33" t="s">
        <v>380</v>
      </c>
      <c r="L33">
        <v>226</v>
      </c>
      <c r="M33" t="s">
        <v>14</v>
      </c>
      <c r="N33">
        <v>6</v>
      </c>
      <c r="O33">
        <v>6</v>
      </c>
      <c r="P33">
        <v>6</v>
      </c>
      <c r="S33">
        <v>226</v>
      </c>
      <c r="U33">
        <v>6</v>
      </c>
      <c r="V33">
        <v>4.0673008849557525E-2</v>
      </c>
      <c r="W33">
        <v>147.51797739363147</v>
      </c>
      <c r="AB33" s="290">
        <v>43170</v>
      </c>
      <c r="AD33" t="s">
        <v>94</v>
      </c>
      <c r="AE33" t="s">
        <v>14</v>
      </c>
      <c r="AF33">
        <v>0</v>
      </c>
      <c r="AI33" t="s">
        <v>380</v>
      </c>
      <c r="AJ33">
        <v>226</v>
      </c>
      <c r="AK33">
        <v>0</v>
      </c>
      <c r="AO33">
        <v>0</v>
      </c>
    </row>
    <row r="34" spans="1:41" x14ac:dyDescent="0.45">
      <c r="A34" s="290">
        <v>43171</v>
      </c>
      <c r="B34">
        <v>1224.0625</v>
      </c>
      <c r="C34" t="s">
        <v>304</v>
      </c>
      <c r="D34">
        <v>219</v>
      </c>
      <c r="E34" t="s">
        <v>14</v>
      </c>
      <c r="F34">
        <v>1</v>
      </c>
      <c r="G34">
        <v>1</v>
      </c>
      <c r="H34">
        <v>1</v>
      </c>
      <c r="K34" t="s">
        <v>302</v>
      </c>
      <c r="L34">
        <v>220</v>
      </c>
      <c r="M34" t="s">
        <v>14</v>
      </c>
      <c r="N34">
        <v>3</v>
      </c>
      <c r="O34">
        <v>3</v>
      </c>
      <c r="P34">
        <v>3</v>
      </c>
      <c r="S34">
        <v>219.5</v>
      </c>
      <c r="U34">
        <v>4</v>
      </c>
      <c r="V34">
        <v>4.0758086560364462E-2</v>
      </c>
      <c r="W34">
        <v>98.140033980148445</v>
      </c>
      <c r="AB34" s="290">
        <v>43171</v>
      </c>
      <c r="AD34" t="s">
        <v>304</v>
      </c>
      <c r="AE34">
        <v>219</v>
      </c>
      <c r="AF34">
        <v>0</v>
      </c>
      <c r="AI34" t="s">
        <v>302</v>
      </c>
      <c r="AJ34">
        <v>220</v>
      </c>
      <c r="AK34">
        <v>0</v>
      </c>
      <c r="AO34">
        <v>0</v>
      </c>
    </row>
    <row r="35" spans="1:41" x14ac:dyDescent="0.45">
      <c r="A35" s="290">
        <v>43172</v>
      </c>
      <c r="B35">
        <v>1476.1458333333333</v>
      </c>
      <c r="C35" t="s">
        <v>94</v>
      </c>
      <c r="D35">
        <v>179</v>
      </c>
      <c r="E35" t="s">
        <v>14</v>
      </c>
      <c r="F35">
        <v>2</v>
      </c>
      <c r="G35">
        <v>2</v>
      </c>
      <c r="H35">
        <v>2</v>
      </c>
      <c r="K35" t="s">
        <v>380</v>
      </c>
      <c r="L35">
        <v>121</v>
      </c>
      <c r="M35" t="s">
        <v>14</v>
      </c>
      <c r="N35">
        <v>4</v>
      </c>
      <c r="O35">
        <v>4</v>
      </c>
      <c r="P35">
        <v>4</v>
      </c>
      <c r="S35">
        <v>150</v>
      </c>
      <c r="U35">
        <v>6</v>
      </c>
      <c r="V35">
        <v>4.2128666666666668E-2</v>
      </c>
      <c r="W35">
        <v>142.42083775101673</v>
      </c>
      <c r="AB35" s="290">
        <v>43172</v>
      </c>
      <c r="AD35" t="s">
        <v>94</v>
      </c>
      <c r="AE35">
        <v>179</v>
      </c>
      <c r="AF35">
        <v>0</v>
      </c>
      <c r="AI35" t="s">
        <v>380</v>
      </c>
      <c r="AJ35">
        <v>121</v>
      </c>
      <c r="AK35">
        <v>0</v>
      </c>
      <c r="AO35">
        <v>0</v>
      </c>
    </row>
    <row r="36" spans="1:41" x14ac:dyDescent="0.45">
      <c r="A36" s="290">
        <v>43173</v>
      </c>
      <c r="B36">
        <v>2100.5208333333335</v>
      </c>
      <c r="C36" t="s">
        <v>290</v>
      </c>
      <c r="D36">
        <v>125</v>
      </c>
      <c r="E36" t="s">
        <v>14</v>
      </c>
      <c r="F36">
        <v>5</v>
      </c>
      <c r="G36">
        <v>5</v>
      </c>
      <c r="H36">
        <v>5</v>
      </c>
      <c r="K36" t="s">
        <v>843</v>
      </c>
      <c r="L36">
        <v>192</v>
      </c>
      <c r="M36" t="s">
        <v>14</v>
      </c>
      <c r="N36">
        <v>2</v>
      </c>
      <c r="O36">
        <v>2</v>
      </c>
      <c r="P36">
        <v>2</v>
      </c>
      <c r="S36">
        <v>158.5</v>
      </c>
      <c r="T36">
        <v>1</v>
      </c>
      <c r="U36">
        <v>7</v>
      </c>
      <c r="V36">
        <v>4.1896529968454256E-2</v>
      </c>
      <c r="W36">
        <v>167.07827605939224</v>
      </c>
      <c r="AB36" s="290">
        <v>43173</v>
      </c>
      <c r="AD36" t="s">
        <v>290</v>
      </c>
      <c r="AE36">
        <v>125</v>
      </c>
      <c r="AF36">
        <v>0</v>
      </c>
      <c r="AI36" t="s">
        <v>843</v>
      </c>
      <c r="AJ36">
        <v>192</v>
      </c>
      <c r="AK36">
        <v>0</v>
      </c>
      <c r="AO36">
        <v>0</v>
      </c>
    </row>
    <row r="37" spans="1:41" x14ac:dyDescent="0.45">
      <c r="A37" s="290">
        <v>43174</v>
      </c>
      <c r="B37">
        <v>1816.1458333333333</v>
      </c>
      <c r="C37" t="s">
        <v>465</v>
      </c>
      <c r="D37">
        <v>187</v>
      </c>
      <c r="E37" t="s">
        <v>14</v>
      </c>
      <c r="F37">
        <v>4</v>
      </c>
      <c r="G37">
        <v>4</v>
      </c>
      <c r="H37">
        <v>4</v>
      </c>
      <c r="K37" t="s">
        <v>368</v>
      </c>
      <c r="L37">
        <v>221</v>
      </c>
      <c r="M37" t="s">
        <v>14</v>
      </c>
      <c r="N37">
        <v>2</v>
      </c>
      <c r="O37">
        <v>2</v>
      </c>
      <c r="P37">
        <v>2</v>
      </c>
      <c r="S37">
        <v>204</v>
      </c>
      <c r="U37">
        <v>6</v>
      </c>
      <c r="V37">
        <v>4.09828431372549E-2</v>
      </c>
      <c r="W37">
        <v>146.40272710962265</v>
      </c>
      <c r="AB37" s="290">
        <v>43174</v>
      </c>
      <c r="AD37" t="s">
        <v>465</v>
      </c>
      <c r="AE37">
        <v>187</v>
      </c>
      <c r="AF37">
        <v>0</v>
      </c>
      <c r="AI37" t="s">
        <v>368</v>
      </c>
      <c r="AJ37">
        <v>221</v>
      </c>
      <c r="AK37">
        <v>0</v>
      </c>
      <c r="AO37">
        <v>0</v>
      </c>
    </row>
    <row r="38" spans="1:41" x14ac:dyDescent="0.45">
      <c r="A38" s="290">
        <v>43175</v>
      </c>
      <c r="B38">
        <v>1550.4166666666667</v>
      </c>
      <c r="C38" t="s">
        <v>914</v>
      </c>
      <c r="D38">
        <v>247</v>
      </c>
      <c r="E38" t="s">
        <v>14</v>
      </c>
      <c r="F38">
        <v>3</v>
      </c>
      <c r="G38">
        <v>3</v>
      </c>
      <c r="H38">
        <v>3</v>
      </c>
      <c r="K38" t="s">
        <v>915</v>
      </c>
      <c r="L38">
        <v>227</v>
      </c>
      <c r="M38" t="s">
        <v>14</v>
      </c>
      <c r="N38">
        <v>2</v>
      </c>
      <c r="O38">
        <v>2</v>
      </c>
      <c r="P38">
        <v>2</v>
      </c>
      <c r="S38">
        <v>237</v>
      </c>
      <c r="U38">
        <v>5</v>
      </c>
      <c r="V38">
        <v>4.0539662447257381E-2</v>
      </c>
      <c r="W38">
        <v>123.33600474609437</v>
      </c>
      <c r="AB38" s="290">
        <v>43175</v>
      </c>
      <c r="AD38" t="s">
        <v>914</v>
      </c>
      <c r="AE38">
        <v>247</v>
      </c>
      <c r="AF38">
        <v>0</v>
      </c>
      <c r="AI38" t="s">
        <v>915</v>
      </c>
      <c r="AJ38">
        <v>227</v>
      </c>
      <c r="AK38">
        <v>0</v>
      </c>
      <c r="AO38">
        <v>0</v>
      </c>
    </row>
    <row r="39" spans="1:41" x14ac:dyDescent="0.45">
      <c r="A39" s="290">
        <v>43176</v>
      </c>
      <c r="B39">
        <v>1407.5</v>
      </c>
      <c r="C39" t="s">
        <v>916</v>
      </c>
      <c r="D39">
        <v>232</v>
      </c>
      <c r="E39" t="s">
        <v>14</v>
      </c>
      <c r="F39">
        <v>1</v>
      </c>
      <c r="G39">
        <v>1</v>
      </c>
      <c r="H39">
        <v>1</v>
      </c>
      <c r="K39" t="s">
        <v>917</v>
      </c>
      <c r="L39">
        <v>227</v>
      </c>
      <c r="M39" t="s">
        <v>14</v>
      </c>
      <c r="N39">
        <v>5</v>
      </c>
      <c r="O39">
        <v>5</v>
      </c>
      <c r="P39">
        <v>5</v>
      </c>
      <c r="S39">
        <v>229.5</v>
      </c>
      <c r="U39">
        <v>6</v>
      </c>
      <c r="V39">
        <v>4.0629193899782139E-2</v>
      </c>
      <c r="W39">
        <v>147.67706233108831</v>
      </c>
      <c r="AB39" s="290">
        <v>43176</v>
      </c>
      <c r="AD39" t="s">
        <v>916</v>
      </c>
      <c r="AE39">
        <v>232</v>
      </c>
      <c r="AF39">
        <v>0</v>
      </c>
      <c r="AI39" t="s">
        <v>917</v>
      </c>
      <c r="AJ39">
        <v>227</v>
      </c>
      <c r="AK39">
        <v>0</v>
      </c>
      <c r="AO39">
        <v>0</v>
      </c>
    </row>
    <row r="40" spans="1:41" x14ac:dyDescent="0.45">
      <c r="A40" s="290">
        <v>43177</v>
      </c>
      <c r="B40">
        <v>1285.7291666666667</v>
      </c>
      <c r="C40" t="s">
        <v>918</v>
      </c>
      <c r="D40">
        <v>228</v>
      </c>
      <c r="E40" t="s">
        <v>14</v>
      </c>
      <c r="F40">
        <v>0</v>
      </c>
      <c r="G40">
        <v>0</v>
      </c>
      <c r="H40">
        <v>0</v>
      </c>
      <c r="K40" t="s">
        <v>682</v>
      </c>
      <c r="L40">
        <v>220</v>
      </c>
      <c r="M40" t="s">
        <v>14</v>
      </c>
      <c r="N40">
        <v>0</v>
      </c>
      <c r="O40">
        <v>0</v>
      </c>
      <c r="P40">
        <v>0</v>
      </c>
      <c r="S40">
        <v>224</v>
      </c>
      <c r="U40">
        <v>0</v>
      </c>
      <c r="V40">
        <v>4.0698660714285712E-2</v>
      </c>
      <c r="W40">
        <v>0</v>
      </c>
      <c r="AB40" s="290">
        <v>43177</v>
      </c>
      <c r="AD40" t="s">
        <v>918</v>
      </c>
      <c r="AE40">
        <v>228</v>
      </c>
      <c r="AF40">
        <v>0</v>
      </c>
      <c r="AI40" t="s">
        <v>682</v>
      </c>
      <c r="AJ40">
        <v>220</v>
      </c>
      <c r="AK40">
        <v>0</v>
      </c>
      <c r="AO40">
        <v>0</v>
      </c>
    </row>
    <row r="41" spans="1:41" x14ac:dyDescent="0.45">
      <c r="A41" s="290">
        <v>43178</v>
      </c>
      <c r="B41">
        <v>1188.9583333333333</v>
      </c>
      <c r="C41" t="s">
        <v>919</v>
      </c>
      <c r="D41">
        <v>227</v>
      </c>
      <c r="E41" t="s">
        <v>14</v>
      </c>
      <c r="F41">
        <v>1</v>
      </c>
      <c r="G41">
        <v>1</v>
      </c>
      <c r="H41">
        <v>1</v>
      </c>
      <c r="K41" t="s">
        <v>920</v>
      </c>
      <c r="L41">
        <v>227</v>
      </c>
      <c r="M41" t="s">
        <v>14</v>
      </c>
      <c r="N41">
        <v>0</v>
      </c>
      <c r="O41">
        <v>0</v>
      </c>
      <c r="P41">
        <v>0</v>
      </c>
      <c r="S41">
        <v>227</v>
      </c>
      <c r="U41">
        <v>1</v>
      </c>
      <c r="V41">
        <v>4.0660352422907491E-2</v>
      </c>
      <c r="W41">
        <v>24.59398260002817</v>
      </c>
      <c r="AB41" s="290">
        <v>43178</v>
      </c>
      <c r="AD41" t="s">
        <v>919</v>
      </c>
      <c r="AE41">
        <v>227</v>
      </c>
      <c r="AF41">
        <v>0</v>
      </c>
      <c r="AI41" t="s">
        <v>920</v>
      </c>
      <c r="AJ41">
        <v>227</v>
      </c>
      <c r="AK41">
        <v>0</v>
      </c>
      <c r="AO41">
        <v>0</v>
      </c>
    </row>
    <row r="42" spans="1:41" x14ac:dyDescent="0.45">
      <c r="A42" s="290">
        <v>43179</v>
      </c>
      <c r="B42">
        <v>1116.875</v>
      </c>
      <c r="C42" t="s">
        <v>921</v>
      </c>
      <c r="D42">
        <v>227</v>
      </c>
      <c r="E42" t="s">
        <v>14</v>
      </c>
      <c r="F42">
        <v>2</v>
      </c>
      <c r="G42">
        <v>2</v>
      </c>
      <c r="H42">
        <v>2</v>
      </c>
      <c r="K42" t="s">
        <v>922</v>
      </c>
      <c r="L42">
        <v>217</v>
      </c>
      <c r="M42" t="s">
        <v>14</v>
      </c>
      <c r="N42">
        <v>1</v>
      </c>
      <c r="O42">
        <v>1</v>
      </c>
      <c r="P42">
        <v>1</v>
      </c>
      <c r="S42">
        <v>222</v>
      </c>
      <c r="U42">
        <v>3</v>
      </c>
      <c r="V42">
        <v>4.0724774774774777E-2</v>
      </c>
      <c r="W42">
        <v>73.665232443672636</v>
      </c>
      <c r="AB42" s="290">
        <v>43179</v>
      </c>
      <c r="AD42" t="s">
        <v>921</v>
      </c>
      <c r="AE42">
        <v>227</v>
      </c>
      <c r="AF42">
        <v>0</v>
      </c>
      <c r="AI42" t="s">
        <v>922</v>
      </c>
      <c r="AJ42">
        <v>217</v>
      </c>
      <c r="AK42">
        <v>0</v>
      </c>
      <c r="AO42">
        <v>0</v>
      </c>
    </row>
    <row r="43" spans="1:41" x14ac:dyDescent="0.45">
      <c r="A43" s="290">
        <v>43180</v>
      </c>
      <c r="B43">
        <v>1069.2708333333333</v>
      </c>
      <c r="C43" t="s">
        <v>923</v>
      </c>
      <c r="D43">
        <v>217</v>
      </c>
      <c r="E43" t="s">
        <v>14</v>
      </c>
      <c r="F43">
        <v>0</v>
      </c>
      <c r="G43">
        <v>0</v>
      </c>
      <c r="H43">
        <v>0</v>
      </c>
      <c r="K43" t="s">
        <v>924</v>
      </c>
      <c r="L43">
        <v>221</v>
      </c>
      <c r="M43" t="s">
        <v>14</v>
      </c>
      <c r="N43">
        <v>1</v>
      </c>
      <c r="O43">
        <v>1</v>
      </c>
      <c r="P43">
        <v>1</v>
      </c>
      <c r="S43">
        <v>219</v>
      </c>
      <c r="U43">
        <v>1</v>
      </c>
      <c r="V43">
        <v>4.07648401826484E-2</v>
      </c>
      <c r="W43">
        <v>24.530943713245591</v>
      </c>
      <c r="AB43" s="290">
        <v>43180</v>
      </c>
      <c r="AD43" t="s">
        <v>923</v>
      </c>
      <c r="AE43">
        <v>217</v>
      </c>
      <c r="AF43">
        <v>0</v>
      </c>
      <c r="AI43" t="s">
        <v>924</v>
      </c>
      <c r="AJ43">
        <v>221</v>
      </c>
      <c r="AK43">
        <v>0</v>
      </c>
      <c r="AO43">
        <v>0</v>
      </c>
    </row>
    <row r="44" spans="1:41" x14ac:dyDescent="0.45">
      <c r="A44" s="290">
        <v>43181</v>
      </c>
      <c r="B44">
        <v>1165.2083333333333</v>
      </c>
      <c r="C44" t="s">
        <v>925</v>
      </c>
      <c r="D44">
        <v>221</v>
      </c>
      <c r="E44" t="s">
        <v>14</v>
      </c>
      <c r="F44">
        <v>0</v>
      </c>
      <c r="G44">
        <v>0</v>
      </c>
      <c r="H44">
        <v>0</v>
      </c>
      <c r="K44" t="s">
        <v>926</v>
      </c>
      <c r="L44">
        <v>198</v>
      </c>
      <c r="M44" t="s">
        <v>14</v>
      </c>
      <c r="N44">
        <v>0</v>
      </c>
      <c r="O44">
        <v>0</v>
      </c>
      <c r="P44">
        <v>0</v>
      </c>
      <c r="S44">
        <v>209.5</v>
      </c>
      <c r="U44">
        <v>0</v>
      </c>
      <c r="V44">
        <v>4.0899284009546538E-2</v>
      </c>
      <c r="W44">
        <v>0</v>
      </c>
      <c r="AB44" s="290">
        <v>43181</v>
      </c>
      <c r="AD44" t="s">
        <v>925</v>
      </c>
      <c r="AE44">
        <v>221</v>
      </c>
      <c r="AF44">
        <v>0</v>
      </c>
      <c r="AI44" t="s">
        <v>926</v>
      </c>
      <c r="AJ44">
        <v>198</v>
      </c>
      <c r="AK44">
        <v>0</v>
      </c>
      <c r="AO44">
        <v>0</v>
      </c>
    </row>
    <row r="45" spans="1:41" x14ac:dyDescent="0.45">
      <c r="A45" s="290">
        <v>43182</v>
      </c>
      <c r="B45">
        <v>1186.9791666666667</v>
      </c>
      <c r="C45" t="s">
        <v>927</v>
      </c>
      <c r="D45">
        <v>217</v>
      </c>
      <c r="E45" t="s">
        <v>14</v>
      </c>
      <c r="F45">
        <v>1</v>
      </c>
      <c r="G45">
        <v>1</v>
      </c>
      <c r="H45">
        <v>1</v>
      </c>
      <c r="K45" t="s">
        <v>40</v>
      </c>
      <c r="L45">
        <v>206</v>
      </c>
      <c r="M45">
        <v>1.43</v>
      </c>
      <c r="N45">
        <v>4</v>
      </c>
      <c r="O45">
        <v>4</v>
      </c>
      <c r="P45">
        <v>4</v>
      </c>
      <c r="S45">
        <v>211.5</v>
      </c>
      <c r="U45">
        <v>5</v>
      </c>
      <c r="V45">
        <v>4.0869976359338062E-2</v>
      </c>
      <c r="W45">
        <v>122.33919481721425</v>
      </c>
      <c r="AB45" s="290">
        <v>43182</v>
      </c>
      <c r="AD45" t="s">
        <v>927</v>
      </c>
      <c r="AE45">
        <v>217</v>
      </c>
      <c r="AF45">
        <v>0</v>
      </c>
      <c r="AI45" t="s">
        <v>40</v>
      </c>
      <c r="AJ45">
        <v>206</v>
      </c>
      <c r="AK45">
        <v>0</v>
      </c>
      <c r="AO45">
        <v>0</v>
      </c>
    </row>
    <row r="46" spans="1:41" x14ac:dyDescent="0.45">
      <c r="A46" s="290">
        <v>43183</v>
      </c>
      <c r="B46">
        <v>1153.75</v>
      </c>
      <c r="C46" t="s">
        <v>40</v>
      </c>
      <c r="E46" t="s">
        <v>14</v>
      </c>
      <c r="F46">
        <v>1</v>
      </c>
      <c r="G46">
        <v>1</v>
      </c>
      <c r="H46">
        <v>1</v>
      </c>
      <c r="K46" t="s">
        <v>40</v>
      </c>
      <c r="L46">
        <v>206</v>
      </c>
      <c r="M46">
        <v>1.43</v>
      </c>
      <c r="N46">
        <v>4</v>
      </c>
      <c r="O46">
        <v>4</v>
      </c>
      <c r="P46">
        <v>4</v>
      </c>
      <c r="S46">
        <v>206</v>
      </c>
      <c r="U46">
        <v>5</v>
      </c>
      <c r="V46">
        <v>4.0951941747572815E-2</v>
      </c>
      <c r="W46">
        <v>122.09433268927586</v>
      </c>
      <c r="AB46" s="290">
        <v>43183</v>
      </c>
      <c r="AD46" t="s">
        <v>40</v>
      </c>
      <c r="AE46">
        <v>0</v>
      </c>
      <c r="AF46">
        <v>0</v>
      </c>
      <c r="AI46" t="s">
        <v>40</v>
      </c>
      <c r="AJ46">
        <v>206</v>
      </c>
      <c r="AK46">
        <v>0</v>
      </c>
      <c r="AO46">
        <v>0</v>
      </c>
    </row>
    <row r="47" spans="1:41" x14ac:dyDescent="0.45">
      <c r="A47" s="290">
        <v>43184</v>
      </c>
      <c r="B47">
        <v>1127.6041666666667</v>
      </c>
      <c r="C47" t="s">
        <v>40</v>
      </c>
      <c r="E47" t="s">
        <v>14</v>
      </c>
      <c r="F47">
        <v>1</v>
      </c>
      <c r="G47">
        <v>1</v>
      </c>
      <c r="H47">
        <v>1</v>
      </c>
      <c r="K47" t="s">
        <v>726</v>
      </c>
      <c r="L47">
        <v>213</v>
      </c>
      <c r="M47">
        <v>1.43</v>
      </c>
      <c r="N47">
        <v>8</v>
      </c>
      <c r="O47">
        <v>8</v>
      </c>
      <c r="P47">
        <v>8</v>
      </c>
      <c r="S47">
        <v>213</v>
      </c>
      <c r="U47">
        <v>9</v>
      </c>
      <c r="V47">
        <v>4.084835680751174E-2</v>
      </c>
      <c r="W47">
        <v>220.32710011838125</v>
      </c>
      <c r="AB47" s="290">
        <v>43184</v>
      </c>
      <c r="AD47" t="s">
        <v>40</v>
      </c>
      <c r="AE47">
        <v>0</v>
      </c>
      <c r="AF47">
        <v>0</v>
      </c>
      <c r="AI47" t="s">
        <v>726</v>
      </c>
      <c r="AJ47">
        <v>213</v>
      </c>
      <c r="AK47">
        <v>0</v>
      </c>
      <c r="AO47">
        <v>0</v>
      </c>
    </row>
    <row r="48" spans="1:41" x14ac:dyDescent="0.45">
      <c r="A48" s="290">
        <v>43185</v>
      </c>
      <c r="B48">
        <v>1102.3958333333333</v>
      </c>
      <c r="C48" t="s">
        <v>670</v>
      </c>
      <c r="D48">
        <v>227</v>
      </c>
      <c r="E48">
        <v>1.26</v>
      </c>
      <c r="F48">
        <v>0</v>
      </c>
      <c r="G48">
        <v>0</v>
      </c>
      <c r="H48">
        <v>0</v>
      </c>
      <c r="K48" t="s">
        <v>928</v>
      </c>
      <c r="L48">
        <v>198</v>
      </c>
      <c r="M48">
        <v>1.59</v>
      </c>
      <c r="N48">
        <v>0</v>
      </c>
      <c r="O48">
        <v>0</v>
      </c>
      <c r="P48">
        <v>0</v>
      </c>
      <c r="S48">
        <v>212.5</v>
      </c>
      <c r="U48">
        <v>0</v>
      </c>
      <c r="V48">
        <v>4.0855529411764707E-2</v>
      </c>
      <c r="W48">
        <v>0</v>
      </c>
      <c r="AB48" s="290">
        <v>43185</v>
      </c>
      <c r="AD48" t="s">
        <v>670</v>
      </c>
      <c r="AE48">
        <v>227</v>
      </c>
      <c r="AF48">
        <v>0</v>
      </c>
      <c r="AI48" t="s">
        <v>928</v>
      </c>
      <c r="AJ48">
        <v>198</v>
      </c>
      <c r="AK48">
        <v>0</v>
      </c>
      <c r="AO48">
        <v>0</v>
      </c>
    </row>
    <row r="49" spans="1:41" x14ac:dyDescent="0.45">
      <c r="A49" s="290">
        <v>43186</v>
      </c>
      <c r="B49">
        <v>1236.3541666666667</v>
      </c>
      <c r="C49" t="s">
        <v>842</v>
      </c>
      <c r="D49">
        <v>189</v>
      </c>
      <c r="E49">
        <v>1.53</v>
      </c>
      <c r="F49">
        <v>0</v>
      </c>
      <c r="G49">
        <v>0</v>
      </c>
      <c r="H49">
        <v>0</v>
      </c>
      <c r="K49" t="s">
        <v>929</v>
      </c>
      <c r="L49" t="s">
        <v>930</v>
      </c>
      <c r="M49">
        <v>2.1</v>
      </c>
      <c r="N49">
        <v>1</v>
      </c>
      <c r="O49">
        <v>1</v>
      </c>
      <c r="P49">
        <v>1</v>
      </c>
      <c r="S49">
        <v>189</v>
      </c>
      <c r="U49">
        <v>1</v>
      </c>
      <c r="V49">
        <v>4.1235449735449736E-2</v>
      </c>
      <c r="W49">
        <v>24.250978379418747</v>
      </c>
      <c r="AB49" s="290">
        <v>43186</v>
      </c>
      <c r="AD49" t="s">
        <v>842</v>
      </c>
      <c r="AE49">
        <v>189</v>
      </c>
      <c r="AF49">
        <v>0</v>
      </c>
      <c r="AI49" t="s">
        <v>929</v>
      </c>
      <c r="AJ49" t="s">
        <v>930</v>
      </c>
      <c r="AK49">
        <v>0</v>
      </c>
      <c r="AO49">
        <v>0</v>
      </c>
    </row>
    <row r="50" spans="1:41" x14ac:dyDescent="0.45">
      <c r="A50" s="290">
        <v>43187</v>
      </c>
      <c r="B50">
        <v>1361.25</v>
      </c>
      <c r="C50" t="s">
        <v>931</v>
      </c>
      <c r="D50">
        <v>227</v>
      </c>
      <c r="E50">
        <v>1.8</v>
      </c>
      <c r="F50">
        <v>0</v>
      </c>
      <c r="G50">
        <v>0</v>
      </c>
      <c r="H50">
        <v>0</v>
      </c>
      <c r="K50" t="s">
        <v>932</v>
      </c>
      <c r="L50">
        <v>217</v>
      </c>
      <c r="M50">
        <v>1.76</v>
      </c>
      <c r="N50">
        <v>0</v>
      </c>
      <c r="O50">
        <v>0</v>
      </c>
      <c r="P50">
        <v>0</v>
      </c>
      <c r="S50">
        <v>222</v>
      </c>
      <c r="U50">
        <v>0</v>
      </c>
      <c r="V50">
        <v>4.0724774774774777E-2</v>
      </c>
      <c r="W50">
        <v>0</v>
      </c>
      <c r="AB50" s="290">
        <v>43187</v>
      </c>
      <c r="AD50" t="s">
        <v>931</v>
      </c>
      <c r="AE50">
        <v>227</v>
      </c>
      <c r="AF50">
        <v>0</v>
      </c>
      <c r="AI50" t="s">
        <v>932</v>
      </c>
      <c r="AJ50">
        <v>217</v>
      </c>
      <c r="AK50">
        <v>0</v>
      </c>
      <c r="AO50">
        <v>0</v>
      </c>
    </row>
    <row r="51" spans="1:41" x14ac:dyDescent="0.45">
      <c r="A51" s="290">
        <v>43188</v>
      </c>
      <c r="B51">
        <v>1245.8333333333333</v>
      </c>
      <c r="C51" t="s">
        <v>919</v>
      </c>
      <c r="D51">
        <v>224</v>
      </c>
      <c r="E51">
        <v>1.4</v>
      </c>
      <c r="F51">
        <v>0</v>
      </c>
      <c r="G51">
        <v>0</v>
      </c>
      <c r="H51">
        <v>0</v>
      </c>
      <c r="K51" t="s">
        <v>924</v>
      </c>
      <c r="L51">
        <v>221</v>
      </c>
      <c r="M51">
        <v>1.62</v>
      </c>
      <c r="N51">
        <v>1</v>
      </c>
      <c r="O51">
        <v>1</v>
      </c>
      <c r="P51">
        <v>1</v>
      </c>
      <c r="S51">
        <v>222.5</v>
      </c>
      <c r="U51">
        <v>1</v>
      </c>
      <c r="V51">
        <v>4.0718202247191013E-2</v>
      </c>
      <c r="W51">
        <v>24.55904103843352</v>
      </c>
      <c r="AB51" s="290">
        <v>43188</v>
      </c>
      <c r="AD51" t="s">
        <v>919</v>
      </c>
      <c r="AE51">
        <v>224</v>
      </c>
      <c r="AF51">
        <v>0</v>
      </c>
      <c r="AI51" t="s">
        <v>924</v>
      </c>
      <c r="AJ51">
        <v>221</v>
      </c>
      <c r="AK51">
        <v>0</v>
      </c>
      <c r="AO51">
        <v>0</v>
      </c>
    </row>
    <row r="52" spans="1:41" x14ac:dyDescent="0.45">
      <c r="A52" s="290">
        <v>43189</v>
      </c>
      <c r="B52">
        <v>1184.7916666666667</v>
      </c>
      <c r="C52" t="s">
        <v>779</v>
      </c>
      <c r="D52">
        <v>217</v>
      </c>
      <c r="E52">
        <v>1.32</v>
      </c>
      <c r="F52">
        <v>0</v>
      </c>
      <c r="G52">
        <v>0</v>
      </c>
      <c r="H52">
        <v>0</v>
      </c>
      <c r="K52" t="s">
        <v>40</v>
      </c>
      <c r="M52">
        <v>1.44</v>
      </c>
      <c r="N52">
        <v>6</v>
      </c>
      <c r="O52">
        <v>6</v>
      </c>
      <c r="P52">
        <v>6</v>
      </c>
      <c r="S52">
        <v>217</v>
      </c>
      <c r="U52">
        <v>6</v>
      </c>
      <c r="V52">
        <v>4.0792165898617512E-2</v>
      </c>
      <c r="W52">
        <v>147.08706605361562</v>
      </c>
      <c r="AB52" s="290">
        <v>43189</v>
      </c>
      <c r="AD52" t="s">
        <v>779</v>
      </c>
      <c r="AE52">
        <v>217</v>
      </c>
      <c r="AF52">
        <v>0</v>
      </c>
      <c r="AI52" t="s">
        <v>40</v>
      </c>
      <c r="AJ52">
        <v>0</v>
      </c>
      <c r="AK52">
        <v>0</v>
      </c>
      <c r="AO52">
        <v>0</v>
      </c>
    </row>
    <row r="53" spans="1:41" x14ac:dyDescent="0.45">
      <c r="A53" s="290">
        <v>43190</v>
      </c>
      <c r="B53">
        <v>1140.3125</v>
      </c>
      <c r="C53" t="s">
        <v>40</v>
      </c>
      <c r="E53">
        <v>1.2</v>
      </c>
      <c r="F53">
        <v>0</v>
      </c>
      <c r="G53">
        <v>0</v>
      </c>
      <c r="H53">
        <v>0</v>
      </c>
      <c r="K53" t="s">
        <v>40</v>
      </c>
      <c r="M53">
        <v>1.44</v>
      </c>
      <c r="N53">
        <v>6</v>
      </c>
      <c r="O53">
        <v>6</v>
      </c>
      <c r="P53">
        <v>6</v>
      </c>
      <c r="S53">
        <v>217</v>
      </c>
      <c r="U53">
        <v>6</v>
      </c>
      <c r="V53">
        <v>4.0792165898617512E-2</v>
      </c>
      <c r="W53">
        <v>147.08706605361562</v>
      </c>
      <c r="AB53" s="290">
        <v>43190</v>
      </c>
      <c r="AD53" t="s">
        <v>40</v>
      </c>
      <c r="AE53">
        <v>0</v>
      </c>
      <c r="AF53">
        <v>0</v>
      </c>
      <c r="AI53" t="s">
        <v>40</v>
      </c>
      <c r="AJ53">
        <v>0</v>
      </c>
      <c r="AK53">
        <v>0</v>
      </c>
      <c r="AO53">
        <v>0</v>
      </c>
    </row>
    <row r="54" spans="1:41" x14ac:dyDescent="0.45">
      <c r="A54" s="290">
        <v>43191</v>
      </c>
      <c r="B54">
        <v>1138.3333333333333</v>
      </c>
      <c r="C54" t="s">
        <v>40</v>
      </c>
      <c r="E54">
        <v>1.08</v>
      </c>
      <c r="F54">
        <v>0</v>
      </c>
      <c r="G54">
        <v>0</v>
      </c>
      <c r="H54">
        <v>0</v>
      </c>
      <c r="K54" t="s">
        <v>933</v>
      </c>
      <c r="L54">
        <v>217</v>
      </c>
      <c r="M54">
        <v>1.26</v>
      </c>
      <c r="N54">
        <v>10</v>
      </c>
      <c r="O54">
        <v>10</v>
      </c>
      <c r="P54">
        <v>10</v>
      </c>
      <c r="S54">
        <v>217</v>
      </c>
      <c r="U54">
        <v>10</v>
      </c>
      <c r="V54">
        <v>4.0792165898617512E-2</v>
      </c>
      <c r="W54">
        <v>245.14511008935935</v>
      </c>
      <c r="AB54" s="290">
        <v>43191</v>
      </c>
      <c r="AD54" t="s">
        <v>40</v>
      </c>
      <c r="AE54">
        <v>0</v>
      </c>
      <c r="AF54">
        <v>0</v>
      </c>
      <c r="AI54" t="s">
        <v>933</v>
      </c>
      <c r="AJ54">
        <v>217</v>
      </c>
      <c r="AK54">
        <v>0</v>
      </c>
      <c r="AO54">
        <v>0</v>
      </c>
    </row>
    <row r="55" spans="1:41" x14ac:dyDescent="0.45">
      <c r="A55" s="290">
        <v>43192</v>
      </c>
      <c r="B55">
        <v>1136.6666666666667</v>
      </c>
      <c r="C55" t="s">
        <v>781</v>
      </c>
      <c r="D55">
        <v>225</v>
      </c>
      <c r="E55">
        <v>1.74</v>
      </c>
      <c r="F55">
        <v>0</v>
      </c>
      <c r="G55">
        <v>0</v>
      </c>
      <c r="H55">
        <v>0</v>
      </c>
      <c r="K55" t="s">
        <v>934</v>
      </c>
      <c r="L55">
        <v>217</v>
      </c>
      <c r="M55">
        <v>1.34</v>
      </c>
      <c r="N55">
        <v>0</v>
      </c>
      <c r="O55">
        <v>0</v>
      </c>
      <c r="P55">
        <v>0</v>
      </c>
      <c r="S55">
        <v>221</v>
      </c>
      <c r="U55">
        <v>0</v>
      </c>
      <c r="V55">
        <v>4.0738009049773753E-2</v>
      </c>
      <c r="W55">
        <v>0</v>
      </c>
      <c r="AB55" s="290">
        <v>43192</v>
      </c>
      <c r="AD55" t="s">
        <v>781</v>
      </c>
      <c r="AE55">
        <v>225</v>
      </c>
      <c r="AF55">
        <v>0</v>
      </c>
      <c r="AI55" t="s">
        <v>934</v>
      </c>
      <c r="AJ55">
        <v>217</v>
      </c>
      <c r="AK55">
        <v>0</v>
      </c>
      <c r="AO55">
        <v>0</v>
      </c>
    </row>
    <row r="56" spans="1:41" x14ac:dyDescent="0.45">
      <c r="A56" s="290">
        <v>43193</v>
      </c>
      <c r="B56">
        <v>1052.9375</v>
      </c>
      <c r="C56" t="s">
        <v>727</v>
      </c>
      <c r="D56">
        <v>222</v>
      </c>
      <c r="E56">
        <v>1.6</v>
      </c>
      <c r="F56">
        <v>0</v>
      </c>
      <c r="G56">
        <v>0</v>
      </c>
      <c r="H56">
        <v>0</v>
      </c>
      <c r="K56" t="s">
        <v>922</v>
      </c>
      <c r="L56">
        <v>217</v>
      </c>
      <c r="M56">
        <v>1.33</v>
      </c>
      <c r="N56">
        <v>1</v>
      </c>
      <c r="O56">
        <v>1</v>
      </c>
      <c r="P56">
        <v>1</v>
      </c>
      <c r="S56">
        <v>219.5</v>
      </c>
      <c r="U56">
        <v>1</v>
      </c>
      <c r="V56">
        <v>4.0758086560364462E-2</v>
      </c>
      <c r="W56">
        <v>24.535008495037111</v>
      </c>
      <c r="AB56" s="290">
        <v>43193</v>
      </c>
      <c r="AD56" t="s">
        <v>727</v>
      </c>
      <c r="AE56">
        <v>222</v>
      </c>
      <c r="AF56">
        <v>0</v>
      </c>
      <c r="AI56" t="s">
        <v>922</v>
      </c>
      <c r="AJ56">
        <v>217</v>
      </c>
      <c r="AK56">
        <v>0</v>
      </c>
      <c r="AO56">
        <v>0</v>
      </c>
    </row>
    <row r="57" spans="1:41" x14ac:dyDescent="0.45">
      <c r="A57" s="290">
        <v>43194</v>
      </c>
      <c r="B57">
        <v>1088.9583333333333</v>
      </c>
      <c r="C57" t="s">
        <v>935</v>
      </c>
      <c r="D57">
        <v>217</v>
      </c>
      <c r="E57">
        <v>1.61</v>
      </c>
      <c r="F57">
        <v>0</v>
      </c>
      <c r="G57">
        <v>0</v>
      </c>
      <c r="H57">
        <v>0</v>
      </c>
      <c r="K57" t="s">
        <v>936</v>
      </c>
      <c r="L57">
        <v>217</v>
      </c>
      <c r="M57">
        <v>2.1</v>
      </c>
      <c r="N57">
        <v>0</v>
      </c>
      <c r="O57">
        <v>0</v>
      </c>
      <c r="P57">
        <v>0</v>
      </c>
      <c r="S57">
        <v>217</v>
      </c>
      <c r="U57">
        <v>0</v>
      </c>
      <c r="V57">
        <v>4.0792165898617512E-2</v>
      </c>
      <c r="W57">
        <v>0</v>
      </c>
      <c r="AB57" s="290">
        <v>43194</v>
      </c>
      <c r="AD57" t="s">
        <v>935</v>
      </c>
      <c r="AE57">
        <v>217</v>
      </c>
      <c r="AF57">
        <v>0</v>
      </c>
      <c r="AI57" t="s">
        <v>936</v>
      </c>
      <c r="AJ57">
        <v>217</v>
      </c>
      <c r="AK57">
        <v>0</v>
      </c>
      <c r="AO57">
        <v>0</v>
      </c>
    </row>
    <row r="58" spans="1:41" x14ac:dyDescent="0.45">
      <c r="A58" s="290">
        <v>43195</v>
      </c>
      <c r="B58">
        <v>1468.75</v>
      </c>
      <c r="C58" t="s">
        <v>937</v>
      </c>
      <c r="D58" t="s">
        <v>930</v>
      </c>
      <c r="E58">
        <v>3.06</v>
      </c>
      <c r="F58">
        <v>0</v>
      </c>
      <c r="G58">
        <v>0</v>
      </c>
      <c r="H58">
        <v>0</v>
      </c>
      <c r="K58" t="s">
        <v>938</v>
      </c>
      <c r="L58">
        <v>76</v>
      </c>
      <c r="M58">
        <v>2.9</v>
      </c>
      <c r="N58">
        <v>0</v>
      </c>
      <c r="O58">
        <v>0</v>
      </c>
      <c r="P58">
        <v>0</v>
      </c>
      <c r="S58">
        <v>76</v>
      </c>
      <c r="U58">
        <v>0</v>
      </c>
      <c r="V58">
        <v>4.6343421052631575E-2</v>
      </c>
      <c r="W58">
        <v>0</v>
      </c>
      <c r="AB58" s="290">
        <v>43195</v>
      </c>
      <c r="AD58" t="s">
        <v>937</v>
      </c>
      <c r="AE58" t="s">
        <v>930</v>
      </c>
      <c r="AF58">
        <v>0</v>
      </c>
      <c r="AI58" t="s">
        <v>938</v>
      </c>
      <c r="AJ58">
        <v>76</v>
      </c>
      <c r="AK58">
        <v>0</v>
      </c>
      <c r="AO58">
        <v>0</v>
      </c>
    </row>
    <row r="59" spans="1:41" x14ac:dyDescent="0.45">
      <c r="A59" s="290">
        <v>43196</v>
      </c>
      <c r="B59">
        <v>2256.3541666666665</v>
      </c>
      <c r="C59" t="s">
        <v>939</v>
      </c>
      <c r="D59">
        <v>85</v>
      </c>
      <c r="E59">
        <v>9.3699999999999992</v>
      </c>
      <c r="F59">
        <v>8</v>
      </c>
      <c r="G59">
        <v>8</v>
      </c>
      <c r="H59">
        <v>8</v>
      </c>
      <c r="K59" t="s">
        <v>40</v>
      </c>
      <c r="N59">
        <v>0</v>
      </c>
      <c r="O59">
        <v>0</v>
      </c>
      <c r="P59">
        <v>0</v>
      </c>
      <c r="S59">
        <v>85</v>
      </c>
      <c r="U59">
        <v>8</v>
      </c>
      <c r="V59">
        <v>4.5438823529411768E-2</v>
      </c>
      <c r="W59">
        <v>176.0608963570929</v>
      </c>
      <c r="AB59" s="290">
        <v>43196</v>
      </c>
      <c r="AD59" t="s">
        <v>939</v>
      </c>
      <c r="AE59">
        <v>85</v>
      </c>
      <c r="AF59">
        <v>0</v>
      </c>
      <c r="AI59" t="s">
        <v>40</v>
      </c>
      <c r="AJ59">
        <v>0</v>
      </c>
      <c r="AK59">
        <v>0</v>
      </c>
      <c r="AO59">
        <v>0</v>
      </c>
    </row>
    <row r="60" spans="1:41" x14ac:dyDescent="0.45">
      <c r="A60" s="290">
        <v>43197</v>
      </c>
      <c r="B60">
        <v>2846.1458333333335</v>
      </c>
      <c r="C60" t="s">
        <v>40</v>
      </c>
      <c r="F60">
        <v>4</v>
      </c>
      <c r="G60">
        <v>4</v>
      </c>
      <c r="H60">
        <v>4</v>
      </c>
      <c r="K60" t="s">
        <v>40</v>
      </c>
      <c r="N60">
        <v>0</v>
      </c>
      <c r="O60">
        <v>0</v>
      </c>
      <c r="P60">
        <v>0</v>
      </c>
      <c r="S60">
        <v>89</v>
      </c>
      <c r="U60">
        <v>4</v>
      </c>
      <c r="V60">
        <v>4.5095505617977524E-2</v>
      </c>
      <c r="W60">
        <v>88.700635355674606</v>
      </c>
      <c r="AB60" s="290">
        <v>43197</v>
      </c>
      <c r="AD60" t="s">
        <v>40</v>
      </c>
      <c r="AE60">
        <v>0</v>
      </c>
      <c r="AF60">
        <v>0</v>
      </c>
      <c r="AI60" t="s">
        <v>40</v>
      </c>
      <c r="AJ60">
        <v>0</v>
      </c>
      <c r="AK60">
        <v>0</v>
      </c>
      <c r="AO60">
        <v>0</v>
      </c>
    </row>
    <row r="61" spans="1:41" x14ac:dyDescent="0.45">
      <c r="A61" s="290">
        <v>43198</v>
      </c>
      <c r="B61">
        <v>3560.7291666666665</v>
      </c>
      <c r="C61" t="s">
        <v>40</v>
      </c>
      <c r="F61">
        <v>4</v>
      </c>
      <c r="G61">
        <v>4</v>
      </c>
      <c r="H61">
        <v>4</v>
      </c>
      <c r="K61" t="s">
        <v>40</v>
      </c>
      <c r="N61">
        <v>0</v>
      </c>
      <c r="O61">
        <v>0</v>
      </c>
      <c r="P61">
        <v>0</v>
      </c>
      <c r="S61">
        <v>89</v>
      </c>
      <c r="U61">
        <v>4</v>
      </c>
      <c r="V61">
        <v>4.5095505617977524E-2</v>
      </c>
      <c r="W61">
        <v>88.700635355674606</v>
      </c>
      <c r="AB61" s="290">
        <v>43198</v>
      </c>
      <c r="AD61" t="s">
        <v>40</v>
      </c>
      <c r="AE61">
        <v>0</v>
      </c>
      <c r="AF61">
        <v>0</v>
      </c>
      <c r="AI61" t="s">
        <v>40</v>
      </c>
      <c r="AJ61">
        <v>0</v>
      </c>
      <c r="AK61">
        <v>0</v>
      </c>
      <c r="AO61">
        <v>0</v>
      </c>
    </row>
    <row r="62" spans="1:41" x14ac:dyDescent="0.45">
      <c r="A62" s="290">
        <v>43199</v>
      </c>
      <c r="B62">
        <v>3510.625</v>
      </c>
      <c r="C62" t="s">
        <v>40</v>
      </c>
      <c r="F62">
        <v>4</v>
      </c>
      <c r="G62">
        <v>4</v>
      </c>
      <c r="H62">
        <v>4</v>
      </c>
      <c r="K62" t="s">
        <v>40</v>
      </c>
      <c r="L62">
        <v>93</v>
      </c>
      <c r="M62">
        <v>9.09</v>
      </c>
      <c r="N62">
        <v>0</v>
      </c>
      <c r="O62">
        <v>0</v>
      </c>
      <c r="P62">
        <v>0</v>
      </c>
      <c r="S62">
        <v>93</v>
      </c>
      <c r="U62">
        <v>4</v>
      </c>
      <c r="V62">
        <v>4.478172043010753E-2</v>
      </c>
      <c r="W62">
        <v>89.322160059548096</v>
      </c>
      <c r="AB62" s="290">
        <v>43199</v>
      </c>
      <c r="AD62" t="s">
        <v>40</v>
      </c>
      <c r="AE62">
        <v>0</v>
      </c>
      <c r="AF62">
        <v>0</v>
      </c>
      <c r="AI62" t="s">
        <v>40</v>
      </c>
      <c r="AJ62">
        <v>93</v>
      </c>
      <c r="AK62">
        <v>0</v>
      </c>
      <c r="AO62">
        <v>0</v>
      </c>
    </row>
    <row r="63" spans="1:41" x14ac:dyDescent="0.45">
      <c r="A63" s="290">
        <v>43200</v>
      </c>
      <c r="B63">
        <v>2819.5833333333335</v>
      </c>
      <c r="C63" t="s">
        <v>400</v>
      </c>
      <c r="D63">
        <v>109</v>
      </c>
      <c r="E63">
        <v>5.68</v>
      </c>
      <c r="F63">
        <v>0</v>
      </c>
      <c r="G63">
        <v>0</v>
      </c>
      <c r="H63">
        <v>0</v>
      </c>
      <c r="K63" t="s">
        <v>940</v>
      </c>
      <c r="L63">
        <v>109</v>
      </c>
      <c r="M63">
        <v>5.68</v>
      </c>
      <c r="N63">
        <v>0</v>
      </c>
      <c r="O63">
        <v>0</v>
      </c>
      <c r="P63">
        <v>0</v>
      </c>
      <c r="S63">
        <v>109</v>
      </c>
      <c r="U63">
        <v>0</v>
      </c>
      <c r="V63">
        <v>4.3756880733944958E-2</v>
      </c>
      <c r="W63">
        <v>0</v>
      </c>
      <c r="AB63" s="290">
        <v>43200</v>
      </c>
      <c r="AD63" t="s">
        <v>400</v>
      </c>
      <c r="AE63">
        <v>109</v>
      </c>
      <c r="AF63">
        <v>0</v>
      </c>
      <c r="AI63" t="s">
        <v>940</v>
      </c>
      <c r="AJ63">
        <v>109</v>
      </c>
      <c r="AK63">
        <v>0</v>
      </c>
      <c r="AO63">
        <v>0</v>
      </c>
    </row>
    <row r="64" spans="1:41" x14ac:dyDescent="0.45">
      <c r="A64" s="290">
        <v>43201</v>
      </c>
      <c r="B64">
        <v>2741.6666666666665</v>
      </c>
      <c r="C64" t="s">
        <v>941</v>
      </c>
      <c r="D64">
        <v>125</v>
      </c>
      <c r="E64">
        <v>4.75</v>
      </c>
      <c r="F64">
        <v>1</v>
      </c>
      <c r="G64">
        <v>1</v>
      </c>
      <c r="H64">
        <v>1</v>
      </c>
      <c r="K64" t="s">
        <v>115</v>
      </c>
      <c r="L64">
        <v>129</v>
      </c>
      <c r="M64">
        <v>4.22</v>
      </c>
      <c r="N64">
        <v>1</v>
      </c>
      <c r="O64">
        <v>1</v>
      </c>
      <c r="P64">
        <v>1</v>
      </c>
      <c r="S64">
        <v>127</v>
      </c>
      <c r="U64">
        <v>2</v>
      </c>
      <c r="V64">
        <v>4.2912598425196853E-2</v>
      </c>
      <c r="W64">
        <v>46.606359749720177</v>
      </c>
      <c r="AB64" s="290">
        <v>43201</v>
      </c>
      <c r="AD64" t="s">
        <v>941</v>
      </c>
      <c r="AE64">
        <v>125</v>
      </c>
      <c r="AF64">
        <v>0</v>
      </c>
      <c r="AI64" t="s">
        <v>115</v>
      </c>
      <c r="AJ64">
        <v>129</v>
      </c>
      <c r="AK64">
        <v>0</v>
      </c>
      <c r="AO64">
        <v>0</v>
      </c>
    </row>
    <row r="65" spans="1:41" x14ac:dyDescent="0.45">
      <c r="A65" s="290">
        <v>43202</v>
      </c>
      <c r="B65">
        <v>2483.5416666666665</v>
      </c>
      <c r="C65" t="s">
        <v>405</v>
      </c>
      <c r="D65">
        <v>130</v>
      </c>
      <c r="E65">
        <v>4.0999999999999996</v>
      </c>
      <c r="F65">
        <v>0</v>
      </c>
      <c r="G65">
        <v>0</v>
      </c>
      <c r="H65">
        <v>0</v>
      </c>
      <c r="K65" t="s">
        <v>213</v>
      </c>
      <c r="L65">
        <v>177</v>
      </c>
      <c r="M65">
        <v>3.19</v>
      </c>
      <c r="N65">
        <v>0</v>
      </c>
      <c r="O65">
        <v>0</v>
      </c>
      <c r="P65">
        <v>0</v>
      </c>
      <c r="S65">
        <v>153.5</v>
      </c>
      <c r="U65">
        <v>0</v>
      </c>
      <c r="V65">
        <v>4.2029967426710099E-2</v>
      </c>
      <c r="W65">
        <v>0</v>
      </c>
      <c r="AB65" s="290">
        <v>43202</v>
      </c>
      <c r="AD65" t="s">
        <v>405</v>
      </c>
      <c r="AE65">
        <v>130</v>
      </c>
      <c r="AF65">
        <v>0</v>
      </c>
      <c r="AI65" t="s">
        <v>213</v>
      </c>
      <c r="AJ65">
        <v>177</v>
      </c>
      <c r="AK65">
        <v>0</v>
      </c>
      <c r="AO65">
        <v>0</v>
      </c>
    </row>
    <row r="66" spans="1:41" x14ac:dyDescent="0.45">
      <c r="A66" s="290">
        <v>43203</v>
      </c>
      <c r="B66">
        <v>2179.8958333333335</v>
      </c>
      <c r="C66" t="s">
        <v>942</v>
      </c>
      <c r="D66">
        <v>40</v>
      </c>
      <c r="E66">
        <v>4.0999999999999996</v>
      </c>
      <c r="F66">
        <v>1</v>
      </c>
      <c r="G66">
        <v>1</v>
      </c>
      <c r="H66">
        <v>1</v>
      </c>
      <c r="K66" t="s">
        <v>40</v>
      </c>
      <c r="N66">
        <v>0</v>
      </c>
      <c r="O66">
        <v>0</v>
      </c>
      <c r="P66">
        <v>0</v>
      </c>
      <c r="S66">
        <v>40</v>
      </c>
      <c r="U66">
        <v>1</v>
      </c>
      <c r="V66">
        <v>5.4032499999999997E-2</v>
      </c>
      <c r="W66">
        <v>18.507379817702311</v>
      </c>
      <c r="AB66" s="290">
        <v>43203</v>
      </c>
      <c r="AD66" t="s">
        <v>942</v>
      </c>
      <c r="AE66">
        <v>40</v>
      </c>
      <c r="AF66">
        <v>0</v>
      </c>
      <c r="AI66" t="s">
        <v>40</v>
      </c>
      <c r="AJ66">
        <v>0</v>
      </c>
      <c r="AK66">
        <v>0</v>
      </c>
      <c r="AO66">
        <v>0</v>
      </c>
    </row>
    <row r="67" spans="1:41" x14ac:dyDescent="0.45">
      <c r="A67" s="290">
        <v>43204</v>
      </c>
      <c r="B67">
        <v>2940.3125</v>
      </c>
      <c r="C67" t="s">
        <v>943</v>
      </c>
      <c r="D67">
        <v>77</v>
      </c>
      <c r="E67">
        <v>7.34</v>
      </c>
      <c r="F67">
        <v>1</v>
      </c>
      <c r="G67">
        <v>1</v>
      </c>
      <c r="H67">
        <v>1</v>
      </c>
      <c r="K67" t="s">
        <v>940</v>
      </c>
      <c r="L67" t="s">
        <v>930</v>
      </c>
      <c r="M67">
        <v>8.6300000000000008</v>
      </c>
      <c r="N67">
        <v>0</v>
      </c>
      <c r="O67">
        <v>0</v>
      </c>
      <c r="P67">
        <v>0</v>
      </c>
      <c r="S67">
        <v>77</v>
      </c>
      <c r="U67">
        <v>1</v>
      </c>
      <c r="V67">
        <v>4.6232467532467535E-2</v>
      </c>
      <c r="W67">
        <v>21.629821062389393</v>
      </c>
      <c r="AB67" s="290">
        <v>43204</v>
      </c>
      <c r="AD67" t="s">
        <v>943</v>
      </c>
      <c r="AE67">
        <v>77</v>
      </c>
      <c r="AF67">
        <v>0</v>
      </c>
      <c r="AI67" t="s">
        <v>940</v>
      </c>
      <c r="AJ67" t="s">
        <v>930</v>
      </c>
      <c r="AK67">
        <v>0</v>
      </c>
      <c r="AO67">
        <v>0</v>
      </c>
    </row>
    <row r="68" spans="1:41" x14ac:dyDescent="0.45">
      <c r="A68" s="290">
        <v>43205</v>
      </c>
      <c r="B68">
        <v>3443.125</v>
      </c>
      <c r="C68" t="s">
        <v>40</v>
      </c>
      <c r="F68">
        <v>1</v>
      </c>
      <c r="G68">
        <v>1</v>
      </c>
      <c r="H68">
        <v>1</v>
      </c>
      <c r="K68" t="s">
        <v>40</v>
      </c>
      <c r="N68">
        <v>2</v>
      </c>
      <c r="O68">
        <v>2</v>
      </c>
      <c r="P68">
        <v>2</v>
      </c>
      <c r="S68">
        <v>95.3</v>
      </c>
      <c r="U68">
        <v>3</v>
      </c>
      <c r="V68">
        <v>4.4613221406086048E-2</v>
      </c>
      <c r="W68">
        <v>67.24463971549801</v>
      </c>
      <c r="AB68" s="290">
        <v>43205</v>
      </c>
      <c r="AD68" t="s">
        <v>40</v>
      </c>
      <c r="AE68">
        <v>0</v>
      </c>
      <c r="AF68">
        <v>0</v>
      </c>
      <c r="AI68" t="s">
        <v>40</v>
      </c>
      <c r="AJ68">
        <v>0</v>
      </c>
      <c r="AK68">
        <v>0</v>
      </c>
      <c r="AO68">
        <v>0</v>
      </c>
    </row>
    <row r="69" spans="1:41" x14ac:dyDescent="0.45">
      <c r="A69" s="290">
        <v>43206</v>
      </c>
      <c r="B69">
        <v>3102.6041666666665</v>
      </c>
      <c r="C69" t="s">
        <v>944</v>
      </c>
      <c r="D69">
        <v>106</v>
      </c>
      <c r="E69">
        <v>5.32</v>
      </c>
      <c r="F69">
        <v>0</v>
      </c>
      <c r="G69">
        <v>0</v>
      </c>
      <c r="H69">
        <v>0</v>
      </c>
      <c r="K69" t="s">
        <v>945</v>
      </c>
      <c r="L69">
        <v>121</v>
      </c>
      <c r="M69">
        <v>5.65</v>
      </c>
      <c r="N69">
        <v>3</v>
      </c>
      <c r="O69">
        <v>3</v>
      </c>
      <c r="P69">
        <v>3</v>
      </c>
      <c r="S69">
        <v>113.5</v>
      </c>
      <c r="U69">
        <v>3</v>
      </c>
      <c r="V69">
        <v>4.3520704845814981E-2</v>
      </c>
      <c r="W69">
        <v>68.932707101789617</v>
      </c>
      <c r="AB69" s="290">
        <v>43206</v>
      </c>
      <c r="AD69" t="s">
        <v>944</v>
      </c>
      <c r="AE69">
        <v>106</v>
      </c>
      <c r="AF69">
        <v>0</v>
      </c>
      <c r="AI69" t="s">
        <v>945</v>
      </c>
      <c r="AJ69">
        <v>121</v>
      </c>
      <c r="AK69">
        <v>0</v>
      </c>
      <c r="AO69">
        <v>0</v>
      </c>
    </row>
    <row r="70" spans="1:41" x14ac:dyDescent="0.45">
      <c r="A70" s="290">
        <v>43207</v>
      </c>
      <c r="B70">
        <v>2943.2291666666665</v>
      </c>
      <c r="C70" t="s">
        <v>946</v>
      </c>
      <c r="D70">
        <v>112</v>
      </c>
      <c r="E70">
        <v>4.21</v>
      </c>
      <c r="F70">
        <v>0</v>
      </c>
      <c r="G70">
        <v>0</v>
      </c>
      <c r="H70">
        <v>0</v>
      </c>
      <c r="K70" t="s">
        <v>947</v>
      </c>
      <c r="L70">
        <v>157</v>
      </c>
      <c r="M70">
        <v>3.37</v>
      </c>
      <c r="N70">
        <v>1</v>
      </c>
      <c r="O70">
        <v>1</v>
      </c>
      <c r="P70">
        <v>1</v>
      </c>
      <c r="S70">
        <v>134.5</v>
      </c>
      <c r="U70">
        <v>1</v>
      </c>
      <c r="V70">
        <v>4.2627509293680296E-2</v>
      </c>
      <c r="W70">
        <v>23.459029546168068</v>
      </c>
      <c r="AB70" s="290">
        <v>43207</v>
      </c>
      <c r="AD70" t="s">
        <v>946</v>
      </c>
      <c r="AE70">
        <v>112</v>
      </c>
      <c r="AF70">
        <v>0</v>
      </c>
      <c r="AI70" t="s">
        <v>947</v>
      </c>
      <c r="AJ70">
        <v>157</v>
      </c>
      <c r="AK70">
        <v>0</v>
      </c>
      <c r="AO70">
        <v>0</v>
      </c>
    </row>
    <row r="71" spans="1:41" x14ac:dyDescent="0.45">
      <c r="A71" s="290">
        <v>43208</v>
      </c>
      <c r="B71">
        <v>2470.2083333333335</v>
      </c>
      <c r="C71" t="s">
        <v>948</v>
      </c>
      <c r="D71">
        <v>177</v>
      </c>
      <c r="E71">
        <v>2.96</v>
      </c>
      <c r="F71">
        <v>0</v>
      </c>
      <c r="G71">
        <v>0</v>
      </c>
      <c r="H71">
        <v>0</v>
      </c>
      <c r="K71" t="s">
        <v>810</v>
      </c>
      <c r="L71">
        <v>134</v>
      </c>
      <c r="M71">
        <v>2.74</v>
      </c>
      <c r="N71">
        <v>1</v>
      </c>
      <c r="O71">
        <v>1</v>
      </c>
      <c r="P71">
        <v>1</v>
      </c>
      <c r="S71">
        <v>155.5</v>
      </c>
      <c r="U71">
        <v>1</v>
      </c>
      <c r="V71">
        <v>4.1975562700964628E-2</v>
      </c>
      <c r="W71">
        <v>23.823385218776814</v>
      </c>
      <c r="AB71" s="290">
        <v>43208</v>
      </c>
      <c r="AD71" t="s">
        <v>948</v>
      </c>
      <c r="AE71">
        <v>177</v>
      </c>
      <c r="AF71">
        <v>0</v>
      </c>
      <c r="AI71" t="s">
        <v>810</v>
      </c>
      <c r="AJ71">
        <v>134</v>
      </c>
      <c r="AK71">
        <v>0</v>
      </c>
      <c r="AO71">
        <v>0</v>
      </c>
    </row>
    <row r="72" spans="1:41" x14ac:dyDescent="0.45">
      <c r="A72" s="290">
        <v>43209</v>
      </c>
      <c r="B72">
        <v>2141.9791666666665</v>
      </c>
      <c r="C72" t="s">
        <v>949</v>
      </c>
      <c r="D72">
        <v>40</v>
      </c>
      <c r="E72">
        <v>2.5</v>
      </c>
      <c r="F72">
        <v>1</v>
      </c>
      <c r="G72">
        <v>1</v>
      </c>
      <c r="H72">
        <v>1</v>
      </c>
      <c r="K72" t="s">
        <v>950</v>
      </c>
      <c r="L72">
        <v>234</v>
      </c>
      <c r="M72">
        <v>2.31</v>
      </c>
      <c r="N72">
        <v>0</v>
      </c>
      <c r="O72">
        <v>0</v>
      </c>
      <c r="P72">
        <v>0</v>
      </c>
      <c r="S72">
        <v>137</v>
      </c>
      <c r="U72">
        <v>1</v>
      </c>
      <c r="V72">
        <v>4.2539416058394161E-2</v>
      </c>
      <c r="W72">
        <v>23.507609945263301</v>
      </c>
      <c r="AB72" s="290">
        <v>43209</v>
      </c>
      <c r="AD72" t="s">
        <v>949</v>
      </c>
      <c r="AE72">
        <v>40</v>
      </c>
      <c r="AF72">
        <v>0</v>
      </c>
      <c r="AI72" t="s">
        <v>950</v>
      </c>
      <c r="AJ72">
        <v>234</v>
      </c>
      <c r="AK72">
        <v>0</v>
      </c>
      <c r="AO72">
        <v>0</v>
      </c>
    </row>
    <row r="73" spans="1:41" x14ac:dyDescent="0.45">
      <c r="A73" s="290">
        <v>43210</v>
      </c>
      <c r="B73">
        <v>1885.1041666666667</v>
      </c>
      <c r="C73" t="s">
        <v>951</v>
      </c>
      <c r="D73">
        <v>118</v>
      </c>
      <c r="E73">
        <v>2.2999999999999998</v>
      </c>
      <c r="F73">
        <v>0</v>
      </c>
      <c r="G73">
        <v>0</v>
      </c>
      <c r="H73">
        <v>0</v>
      </c>
      <c r="K73" t="s">
        <v>40</v>
      </c>
      <c r="N73">
        <v>2</v>
      </c>
      <c r="O73">
        <v>2</v>
      </c>
      <c r="P73">
        <v>2</v>
      </c>
      <c r="S73">
        <v>118</v>
      </c>
      <c r="U73">
        <v>2</v>
      </c>
      <c r="V73">
        <v>4.3302542372881357E-2</v>
      </c>
      <c r="W73">
        <v>46.186664579133804</v>
      </c>
      <c r="AB73" s="290">
        <v>43210</v>
      </c>
      <c r="AD73" t="s">
        <v>951</v>
      </c>
      <c r="AE73">
        <v>118</v>
      </c>
      <c r="AF73">
        <v>0</v>
      </c>
      <c r="AI73" t="s">
        <v>40</v>
      </c>
      <c r="AJ73">
        <v>0</v>
      </c>
      <c r="AK73">
        <v>0</v>
      </c>
      <c r="AO73">
        <v>0</v>
      </c>
    </row>
    <row r="74" spans="1:41" x14ac:dyDescent="0.45">
      <c r="A74" s="290">
        <v>43211</v>
      </c>
      <c r="B74">
        <v>1766.6666666666667</v>
      </c>
      <c r="C74" t="s">
        <v>40</v>
      </c>
      <c r="F74">
        <v>2</v>
      </c>
      <c r="G74">
        <v>2</v>
      </c>
      <c r="H74">
        <v>2</v>
      </c>
      <c r="K74" t="s">
        <v>40</v>
      </c>
      <c r="N74">
        <v>2</v>
      </c>
      <c r="O74">
        <v>2</v>
      </c>
      <c r="P74">
        <v>2</v>
      </c>
      <c r="S74">
        <v>179</v>
      </c>
      <c r="U74">
        <v>4</v>
      </c>
      <c r="V74">
        <v>4.1427374301675979E-2</v>
      </c>
      <c r="W74">
        <v>96.554514193243875</v>
      </c>
      <c r="AB74" s="290">
        <v>43211</v>
      </c>
      <c r="AD74" t="s">
        <v>40</v>
      </c>
      <c r="AE74">
        <v>0</v>
      </c>
      <c r="AF74">
        <v>0</v>
      </c>
      <c r="AI74" t="s">
        <v>40</v>
      </c>
      <c r="AJ74">
        <v>0</v>
      </c>
      <c r="AK74">
        <v>0</v>
      </c>
      <c r="AO74">
        <v>0</v>
      </c>
    </row>
    <row r="75" spans="1:41" x14ac:dyDescent="0.45">
      <c r="A75" s="290">
        <v>43212</v>
      </c>
      <c r="B75">
        <v>1593.6458333333333</v>
      </c>
      <c r="C75" t="s">
        <v>40</v>
      </c>
      <c r="F75">
        <v>2</v>
      </c>
      <c r="G75">
        <v>2</v>
      </c>
      <c r="H75">
        <v>2</v>
      </c>
      <c r="K75" t="s">
        <v>719</v>
      </c>
      <c r="L75">
        <v>240</v>
      </c>
      <c r="M75">
        <v>2.0499999999999998</v>
      </c>
      <c r="N75">
        <v>3</v>
      </c>
      <c r="O75">
        <v>3</v>
      </c>
      <c r="P75">
        <v>3</v>
      </c>
      <c r="S75">
        <v>240</v>
      </c>
      <c r="U75">
        <v>5</v>
      </c>
      <c r="V75">
        <v>4.0505416666666669E-2</v>
      </c>
      <c r="W75">
        <v>123.4402806209046</v>
      </c>
      <c r="AB75" s="290">
        <v>43212</v>
      </c>
      <c r="AD75" t="s">
        <v>40</v>
      </c>
      <c r="AE75">
        <v>0</v>
      </c>
      <c r="AF75">
        <v>0</v>
      </c>
      <c r="AI75" t="s">
        <v>719</v>
      </c>
      <c r="AJ75">
        <v>240</v>
      </c>
      <c r="AK75">
        <v>0</v>
      </c>
      <c r="AO75">
        <v>0</v>
      </c>
    </row>
    <row r="76" spans="1:41" x14ac:dyDescent="0.45">
      <c r="A76" s="290">
        <v>43213</v>
      </c>
      <c r="B76">
        <v>1471.7708333333333</v>
      </c>
      <c r="C76" t="s">
        <v>952</v>
      </c>
      <c r="E76">
        <v>2.0499999999999998</v>
      </c>
      <c r="F76">
        <v>4</v>
      </c>
      <c r="G76">
        <v>1.1202345513738188</v>
      </c>
      <c r="H76">
        <v>2.8797654486261814</v>
      </c>
      <c r="K76" t="s">
        <v>953</v>
      </c>
      <c r="L76">
        <v>246</v>
      </c>
      <c r="M76">
        <v>1.96</v>
      </c>
      <c r="N76">
        <v>0</v>
      </c>
      <c r="O76">
        <v>0</v>
      </c>
      <c r="P76">
        <v>0</v>
      </c>
      <c r="S76">
        <v>246</v>
      </c>
      <c r="U76">
        <v>2.8797654486261814</v>
      </c>
      <c r="V76">
        <v>4.0439430894308945E-2</v>
      </c>
      <c r="W76">
        <v>71.211819378779921</v>
      </c>
      <c r="AB76" s="290">
        <v>43213</v>
      </c>
      <c r="AD76" t="s">
        <v>952</v>
      </c>
      <c r="AE76">
        <v>0</v>
      </c>
      <c r="AF76">
        <v>0</v>
      </c>
      <c r="AI76" t="s">
        <v>953</v>
      </c>
      <c r="AJ76">
        <v>246</v>
      </c>
      <c r="AK76">
        <v>1</v>
      </c>
      <c r="AO76">
        <v>1</v>
      </c>
    </row>
    <row r="77" spans="1:41" x14ac:dyDescent="0.45">
      <c r="A77" s="290">
        <v>43214</v>
      </c>
      <c r="B77">
        <v>1400.9375</v>
      </c>
      <c r="C77" t="s">
        <v>954</v>
      </c>
      <c r="E77">
        <v>1.84</v>
      </c>
      <c r="F77">
        <v>0</v>
      </c>
      <c r="G77">
        <v>0</v>
      </c>
      <c r="H77">
        <v>0</v>
      </c>
      <c r="K77" t="s">
        <v>726</v>
      </c>
      <c r="L77">
        <v>239</v>
      </c>
      <c r="M77">
        <v>1.72</v>
      </c>
      <c r="N77">
        <v>2</v>
      </c>
      <c r="O77">
        <v>0.56011727568690939</v>
      </c>
      <c r="P77">
        <v>1.4398827243130907</v>
      </c>
      <c r="S77">
        <v>239</v>
      </c>
      <c r="U77">
        <v>1.4398827243130907</v>
      </c>
      <c r="V77">
        <v>4.0516736401673643E-2</v>
      </c>
      <c r="W77">
        <v>35.537973987796626</v>
      </c>
      <c r="AB77" s="290">
        <v>43214</v>
      </c>
      <c r="AD77" t="s">
        <v>954</v>
      </c>
      <c r="AE77">
        <v>0</v>
      </c>
      <c r="AF77">
        <v>0</v>
      </c>
      <c r="AI77" t="s">
        <v>726</v>
      </c>
      <c r="AJ77">
        <v>239</v>
      </c>
      <c r="AK77">
        <v>1</v>
      </c>
      <c r="AO77">
        <v>1</v>
      </c>
    </row>
    <row r="78" spans="1:41" x14ac:dyDescent="0.45">
      <c r="A78" s="290">
        <v>43215</v>
      </c>
      <c r="B78">
        <v>1448.2291666666667</v>
      </c>
      <c r="C78" t="s">
        <v>951</v>
      </c>
      <c r="D78">
        <v>249</v>
      </c>
      <c r="E78">
        <v>1.7</v>
      </c>
      <c r="F78">
        <v>0</v>
      </c>
      <c r="G78">
        <v>0</v>
      </c>
      <c r="H78">
        <v>0</v>
      </c>
      <c r="K78" t="s">
        <v>306</v>
      </c>
      <c r="L78">
        <v>177</v>
      </c>
      <c r="M78">
        <v>2.2400000000000002</v>
      </c>
      <c r="N78">
        <v>0</v>
      </c>
      <c r="O78">
        <v>0</v>
      </c>
      <c r="P78">
        <v>0</v>
      </c>
      <c r="S78">
        <v>213</v>
      </c>
      <c r="U78">
        <v>0</v>
      </c>
      <c r="V78">
        <v>4.084835680751174E-2</v>
      </c>
      <c r="W78">
        <v>0</v>
      </c>
      <c r="AB78" s="290">
        <v>43215</v>
      </c>
      <c r="AD78" t="s">
        <v>951</v>
      </c>
      <c r="AE78">
        <v>249</v>
      </c>
      <c r="AF78">
        <v>0</v>
      </c>
      <c r="AI78" t="s">
        <v>306</v>
      </c>
      <c r="AJ78">
        <v>177</v>
      </c>
      <c r="AK78">
        <v>0</v>
      </c>
      <c r="AO78">
        <v>0</v>
      </c>
    </row>
    <row r="79" spans="1:41" x14ac:dyDescent="0.45">
      <c r="A79" s="290">
        <v>43216</v>
      </c>
      <c r="B79">
        <v>1688.9583333333333</v>
      </c>
      <c r="C79" t="s">
        <v>955</v>
      </c>
      <c r="D79">
        <v>203</v>
      </c>
      <c r="E79">
        <v>2.1</v>
      </c>
      <c r="F79">
        <v>0</v>
      </c>
      <c r="G79">
        <v>0</v>
      </c>
      <c r="H79">
        <v>0</v>
      </c>
      <c r="K79" t="s">
        <v>956</v>
      </c>
      <c r="L79">
        <v>172</v>
      </c>
      <c r="M79">
        <v>4.26</v>
      </c>
      <c r="N79">
        <v>2</v>
      </c>
      <c r="O79">
        <v>0.56011727568690939</v>
      </c>
      <c r="P79">
        <v>1.4398827243130907</v>
      </c>
      <c r="S79">
        <v>187.5</v>
      </c>
      <c r="U79">
        <v>1.4398827243130907</v>
      </c>
      <c r="V79">
        <v>4.1262933333333335E-2</v>
      </c>
      <c r="W79">
        <v>34.895306949734319</v>
      </c>
      <c r="AB79" s="290">
        <v>43216</v>
      </c>
      <c r="AD79" t="s">
        <v>955</v>
      </c>
      <c r="AE79">
        <v>203</v>
      </c>
      <c r="AF79">
        <v>0</v>
      </c>
      <c r="AI79" t="s">
        <v>956</v>
      </c>
      <c r="AJ79">
        <v>172</v>
      </c>
      <c r="AK79">
        <v>0</v>
      </c>
      <c r="AO79">
        <v>0</v>
      </c>
    </row>
    <row r="80" spans="1:41" x14ac:dyDescent="0.45">
      <c r="A80" s="290">
        <v>43217</v>
      </c>
      <c r="B80">
        <v>2196.6666666666665</v>
      </c>
      <c r="C80" t="s">
        <v>957</v>
      </c>
      <c r="D80">
        <v>187</v>
      </c>
      <c r="E80">
        <v>4.7</v>
      </c>
      <c r="F80">
        <v>0</v>
      </c>
      <c r="G80">
        <v>0</v>
      </c>
      <c r="H80">
        <v>0</v>
      </c>
      <c r="K80" t="s">
        <v>958</v>
      </c>
      <c r="L80">
        <v>221</v>
      </c>
      <c r="M80">
        <v>3</v>
      </c>
      <c r="N80">
        <v>0</v>
      </c>
      <c r="O80">
        <v>0</v>
      </c>
      <c r="P80">
        <v>0</v>
      </c>
      <c r="S80">
        <v>204</v>
      </c>
      <c r="U80">
        <v>0</v>
      </c>
      <c r="V80">
        <v>4.09828431372549E-2</v>
      </c>
      <c r="W80">
        <v>0</v>
      </c>
      <c r="AB80" s="290">
        <v>43217</v>
      </c>
      <c r="AD80" t="s">
        <v>957</v>
      </c>
      <c r="AE80">
        <v>187</v>
      </c>
      <c r="AF80">
        <v>1</v>
      </c>
      <c r="AI80" t="s">
        <v>958</v>
      </c>
      <c r="AJ80">
        <v>221</v>
      </c>
      <c r="AK80">
        <v>0</v>
      </c>
      <c r="AO80">
        <v>1</v>
      </c>
    </row>
    <row r="81" spans="1:41" x14ac:dyDescent="0.45">
      <c r="A81" s="290">
        <v>43218</v>
      </c>
      <c r="B81">
        <v>2259.4791666666665</v>
      </c>
      <c r="C81" t="s">
        <v>830</v>
      </c>
      <c r="D81">
        <v>171</v>
      </c>
      <c r="E81">
        <v>2.93</v>
      </c>
      <c r="F81">
        <v>1</v>
      </c>
      <c r="G81">
        <v>0.28005863784345469</v>
      </c>
      <c r="H81">
        <v>0.71994136215654536</v>
      </c>
      <c r="K81" t="s">
        <v>959</v>
      </c>
      <c r="L81">
        <v>215</v>
      </c>
      <c r="M81">
        <v>2.74</v>
      </c>
      <c r="N81">
        <v>0</v>
      </c>
      <c r="O81">
        <v>0</v>
      </c>
      <c r="P81">
        <v>0</v>
      </c>
      <c r="S81">
        <v>193</v>
      </c>
      <c r="U81">
        <v>0.71994136215654536</v>
      </c>
      <c r="V81">
        <v>4.116424870466321E-2</v>
      </c>
      <c r="W81">
        <v>17.4894814022195</v>
      </c>
      <c r="AB81" s="290">
        <v>43218</v>
      </c>
      <c r="AD81" t="s">
        <v>830</v>
      </c>
      <c r="AE81">
        <v>171</v>
      </c>
      <c r="AF81">
        <v>0</v>
      </c>
      <c r="AI81" t="s">
        <v>959</v>
      </c>
      <c r="AJ81">
        <v>215</v>
      </c>
      <c r="AK81">
        <v>0</v>
      </c>
      <c r="AO81">
        <v>0</v>
      </c>
    </row>
    <row r="82" spans="1:41" x14ac:dyDescent="0.45">
      <c r="A82" s="290">
        <v>43219</v>
      </c>
      <c r="B82">
        <v>2050</v>
      </c>
      <c r="C82" t="s">
        <v>960</v>
      </c>
      <c r="D82">
        <v>211</v>
      </c>
      <c r="E82">
        <v>1.97</v>
      </c>
      <c r="F82">
        <v>1</v>
      </c>
      <c r="G82">
        <v>0.28005863784345469</v>
      </c>
      <c r="H82">
        <v>0.71994136215654536</v>
      </c>
      <c r="K82" t="s">
        <v>961</v>
      </c>
      <c r="L82">
        <v>168</v>
      </c>
      <c r="M82">
        <v>1.9</v>
      </c>
      <c r="N82">
        <v>0</v>
      </c>
      <c r="O82">
        <v>0</v>
      </c>
      <c r="P82">
        <v>0</v>
      </c>
      <c r="S82">
        <v>189.5</v>
      </c>
      <c r="U82">
        <v>0.71994136215654536</v>
      </c>
      <c r="V82">
        <v>4.1226385224274409E-2</v>
      </c>
      <c r="W82">
        <v>17.463121208420631</v>
      </c>
      <c r="AB82" s="290">
        <v>43219</v>
      </c>
      <c r="AD82" t="s">
        <v>960</v>
      </c>
      <c r="AE82">
        <v>211</v>
      </c>
      <c r="AF82">
        <v>0</v>
      </c>
      <c r="AI82" t="s">
        <v>961</v>
      </c>
      <c r="AJ82">
        <v>168</v>
      </c>
      <c r="AK82">
        <v>0</v>
      </c>
      <c r="AO82">
        <v>0</v>
      </c>
    </row>
    <row r="83" spans="1:41" x14ac:dyDescent="0.45">
      <c r="A83" s="290">
        <v>43220</v>
      </c>
      <c r="B83">
        <v>1865.4166666666667</v>
      </c>
      <c r="C83" t="s">
        <v>962</v>
      </c>
      <c r="D83">
        <v>161</v>
      </c>
      <c r="E83">
        <v>2.39</v>
      </c>
      <c r="F83">
        <v>0</v>
      </c>
      <c r="G83">
        <v>0</v>
      </c>
      <c r="H83">
        <v>0</v>
      </c>
      <c r="K83" t="s">
        <v>963</v>
      </c>
      <c r="L83">
        <v>255</v>
      </c>
      <c r="M83">
        <v>1.96</v>
      </c>
      <c r="N83">
        <v>0</v>
      </c>
      <c r="O83">
        <v>0</v>
      </c>
      <c r="P83">
        <v>0</v>
      </c>
      <c r="S83">
        <v>208</v>
      </c>
      <c r="U83">
        <v>0</v>
      </c>
      <c r="V83">
        <v>4.0921634615384617E-2</v>
      </c>
      <c r="W83">
        <v>0</v>
      </c>
      <c r="AB83" s="290">
        <v>43220</v>
      </c>
      <c r="AD83" t="s">
        <v>962</v>
      </c>
      <c r="AE83">
        <v>161</v>
      </c>
      <c r="AF83">
        <v>0</v>
      </c>
      <c r="AI83" t="s">
        <v>963</v>
      </c>
      <c r="AJ83">
        <v>255</v>
      </c>
      <c r="AK83">
        <v>0</v>
      </c>
      <c r="AO83">
        <v>0</v>
      </c>
    </row>
    <row r="84" spans="1:41" x14ac:dyDescent="0.45">
      <c r="A84" s="290">
        <v>43221</v>
      </c>
      <c r="B84">
        <v>1634.6875</v>
      </c>
      <c r="C84" t="s">
        <v>734</v>
      </c>
      <c r="E84">
        <v>1.41</v>
      </c>
      <c r="F84">
        <v>0</v>
      </c>
      <c r="G84">
        <v>0</v>
      </c>
      <c r="H84">
        <v>0</v>
      </c>
      <c r="K84" t="s">
        <v>724</v>
      </c>
      <c r="L84">
        <v>173</v>
      </c>
      <c r="M84">
        <v>1.54</v>
      </c>
      <c r="N84">
        <v>0</v>
      </c>
      <c r="O84">
        <v>0</v>
      </c>
      <c r="P84">
        <v>0</v>
      </c>
      <c r="S84">
        <v>173</v>
      </c>
      <c r="U84">
        <v>0</v>
      </c>
      <c r="V84">
        <v>4.1553179190751445E-2</v>
      </c>
      <c r="W84">
        <v>0</v>
      </c>
      <c r="AB84" s="290">
        <v>43221</v>
      </c>
      <c r="AD84" t="s">
        <v>734</v>
      </c>
      <c r="AE84">
        <v>0</v>
      </c>
      <c r="AF84">
        <v>0</v>
      </c>
      <c r="AI84" t="s">
        <v>724</v>
      </c>
      <c r="AJ84">
        <v>173</v>
      </c>
      <c r="AK84">
        <v>2</v>
      </c>
      <c r="AO84">
        <v>2</v>
      </c>
    </row>
    <row r="85" spans="1:41" x14ac:dyDescent="0.45">
      <c r="A85" s="290">
        <v>43222</v>
      </c>
      <c r="B85">
        <v>1464.0625</v>
      </c>
      <c r="C85" t="s">
        <v>964</v>
      </c>
      <c r="E85">
        <v>1.25</v>
      </c>
      <c r="F85">
        <v>1</v>
      </c>
      <c r="G85">
        <v>0.28005863784345469</v>
      </c>
      <c r="H85">
        <v>0.71994136215654536</v>
      </c>
      <c r="K85" t="s">
        <v>965</v>
      </c>
      <c r="L85">
        <v>224</v>
      </c>
      <c r="M85">
        <v>1.98</v>
      </c>
      <c r="N85">
        <v>0</v>
      </c>
      <c r="O85">
        <v>0</v>
      </c>
      <c r="P85">
        <v>0</v>
      </c>
      <c r="S85">
        <v>224</v>
      </c>
      <c r="U85">
        <v>0.71994136215654536</v>
      </c>
      <c r="V85">
        <v>4.0698660714285712E-2</v>
      </c>
      <c r="W85">
        <v>17.689559054798021</v>
      </c>
      <c r="AB85" s="290">
        <v>43222</v>
      </c>
      <c r="AD85" t="s">
        <v>964</v>
      </c>
      <c r="AE85">
        <v>0</v>
      </c>
      <c r="AF85">
        <v>0</v>
      </c>
      <c r="AI85" t="s">
        <v>965</v>
      </c>
      <c r="AJ85">
        <v>224</v>
      </c>
      <c r="AK85">
        <v>1</v>
      </c>
      <c r="AO85">
        <v>1</v>
      </c>
    </row>
    <row r="86" spans="1:41" x14ac:dyDescent="0.45">
      <c r="A86" s="290">
        <v>43223</v>
      </c>
      <c r="B86">
        <v>1439.0625</v>
      </c>
      <c r="C86" t="s">
        <v>966</v>
      </c>
      <c r="D86">
        <v>233</v>
      </c>
      <c r="E86">
        <v>2.2000000000000002</v>
      </c>
      <c r="F86">
        <v>0</v>
      </c>
      <c r="G86">
        <v>0</v>
      </c>
      <c r="H86">
        <v>0</v>
      </c>
      <c r="K86" t="s">
        <v>967</v>
      </c>
      <c r="L86">
        <v>240</v>
      </c>
      <c r="M86">
        <v>1.83</v>
      </c>
      <c r="N86">
        <v>0</v>
      </c>
      <c r="O86">
        <v>0</v>
      </c>
      <c r="P86">
        <v>0</v>
      </c>
      <c r="S86">
        <v>236.5</v>
      </c>
      <c r="U86">
        <v>0</v>
      </c>
      <c r="V86">
        <v>4.0545454545454544E-2</v>
      </c>
      <c r="W86">
        <v>0</v>
      </c>
      <c r="AB86" s="290">
        <v>43223</v>
      </c>
      <c r="AD86" t="s">
        <v>966</v>
      </c>
      <c r="AE86">
        <v>233</v>
      </c>
      <c r="AF86">
        <v>0</v>
      </c>
      <c r="AI86" t="s">
        <v>967</v>
      </c>
      <c r="AJ86">
        <v>240</v>
      </c>
      <c r="AK86">
        <v>0</v>
      </c>
      <c r="AO86">
        <v>0</v>
      </c>
    </row>
    <row r="87" spans="1:41" x14ac:dyDescent="0.45">
      <c r="A87" s="290">
        <v>43224</v>
      </c>
      <c r="B87">
        <v>1627.1875</v>
      </c>
      <c r="C87" t="s">
        <v>968</v>
      </c>
      <c r="D87">
        <v>219</v>
      </c>
      <c r="E87">
        <v>1.87</v>
      </c>
      <c r="F87">
        <v>0</v>
      </c>
      <c r="G87">
        <v>0</v>
      </c>
      <c r="H87">
        <v>0</v>
      </c>
      <c r="K87" t="s">
        <v>843</v>
      </c>
      <c r="L87">
        <v>233</v>
      </c>
      <c r="M87">
        <v>1.84</v>
      </c>
      <c r="N87">
        <v>0</v>
      </c>
      <c r="O87">
        <v>0</v>
      </c>
      <c r="P87">
        <v>0</v>
      </c>
      <c r="S87">
        <v>226</v>
      </c>
      <c r="U87">
        <v>0</v>
      </c>
      <c r="V87">
        <v>4.0673008849557525E-2</v>
      </c>
      <c r="W87">
        <v>0</v>
      </c>
      <c r="AB87" s="290">
        <v>43224</v>
      </c>
      <c r="AD87" t="s">
        <v>968</v>
      </c>
      <c r="AE87">
        <v>219</v>
      </c>
      <c r="AF87">
        <v>0</v>
      </c>
      <c r="AI87" t="s">
        <v>843</v>
      </c>
      <c r="AJ87">
        <v>233</v>
      </c>
      <c r="AK87">
        <v>2</v>
      </c>
      <c r="AO87">
        <v>2</v>
      </c>
    </row>
    <row r="88" spans="1:41" x14ac:dyDescent="0.45">
      <c r="A88" s="290">
        <v>43225</v>
      </c>
      <c r="B88">
        <v>1717.7083333333333</v>
      </c>
      <c r="C88" t="s">
        <v>969</v>
      </c>
      <c r="D88">
        <v>265</v>
      </c>
      <c r="E88">
        <v>2</v>
      </c>
      <c r="F88">
        <v>1</v>
      </c>
      <c r="G88">
        <v>0.28005863784345469</v>
      </c>
      <c r="H88">
        <v>0.71994136215654536</v>
      </c>
      <c r="K88" t="s">
        <v>970</v>
      </c>
      <c r="L88">
        <v>247</v>
      </c>
      <c r="M88">
        <v>2.27</v>
      </c>
      <c r="N88">
        <v>0</v>
      </c>
      <c r="O88">
        <v>0</v>
      </c>
      <c r="P88">
        <v>0</v>
      </c>
      <c r="S88">
        <v>256</v>
      </c>
      <c r="U88">
        <v>0.71994136215654536</v>
      </c>
      <c r="V88">
        <v>4.0336328125000001E-2</v>
      </c>
      <c r="W88">
        <v>17.848460571956075</v>
      </c>
      <c r="AB88" s="290">
        <v>43225</v>
      </c>
      <c r="AD88" t="s">
        <v>969</v>
      </c>
      <c r="AE88">
        <v>265</v>
      </c>
      <c r="AF88">
        <v>0</v>
      </c>
      <c r="AI88" t="s">
        <v>970</v>
      </c>
      <c r="AJ88">
        <v>247</v>
      </c>
      <c r="AK88">
        <v>2</v>
      </c>
      <c r="AO88">
        <v>2</v>
      </c>
    </row>
    <row r="89" spans="1:41" x14ac:dyDescent="0.45">
      <c r="A89" s="290">
        <v>43226</v>
      </c>
      <c r="B89">
        <v>1896.0416666666667</v>
      </c>
      <c r="C89" t="s">
        <v>971</v>
      </c>
      <c r="D89">
        <v>217</v>
      </c>
      <c r="E89">
        <v>2.63</v>
      </c>
      <c r="F89">
        <v>2</v>
      </c>
      <c r="G89">
        <v>0.56011727568690939</v>
      </c>
      <c r="H89">
        <v>1.4398827243130907</v>
      </c>
      <c r="K89" t="s">
        <v>739</v>
      </c>
      <c r="L89">
        <v>63</v>
      </c>
      <c r="M89">
        <v>18.600000000000001</v>
      </c>
      <c r="N89">
        <v>12</v>
      </c>
      <c r="O89">
        <v>3.3607036541214566</v>
      </c>
      <c r="P89">
        <v>8.6392963458785434</v>
      </c>
      <c r="S89">
        <v>140</v>
      </c>
      <c r="T89">
        <v>1</v>
      </c>
      <c r="U89">
        <v>10.079179070191634</v>
      </c>
      <c r="V89">
        <v>4.2437857142857145E-2</v>
      </c>
      <c r="W89">
        <v>237.5044299777538</v>
      </c>
      <c r="AB89" s="290">
        <v>43226</v>
      </c>
      <c r="AD89" t="s">
        <v>971</v>
      </c>
      <c r="AE89">
        <v>217</v>
      </c>
      <c r="AF89">
        <v>0</v>
      </c>
      <c r="AI89" t="s">
        <v>739</v>
      </c>
      <c r="AJ89">
        <v>63</v>
      </c>
      <c r="AK89">
        <v>22</v>
      </c>
      <c r="AO89">
        <v>22</v>
      </c>
    </row>
    <row r="90" spans="1:41" x14ac:dyDescent="0.45">
      <c r="A90" s="290">
        <v>43227</v>
      </c>
      <c r="B90">
        <v>2470.4166666666665</v>
      </c>
      <c r="C90" t="s">
        <v>740</v>
      </c>
      <c r="D90">
        <v>112</v>
      </c>
      <c r="E90">
        <v>5.97</v>
      </c>
      <c r="F90">
        <v>1</v>
      </c>
      <c r="G90">
        <v>0.28005863784345469</v>
      </c>
      <c r="H90">
        <v>0.71994136215654536</v>
      </c>
      <c r="K90" t="s">
        <v>739</v>
      </c>
      <c r="L90">
        <v>178</v>
      </c>
      <c r="M90">
        <v>4.6900000000000004</v>
      </c>
      <c r="N90">
        <v>2</v>
      </c>
      <c r="O90">
        <v>0.56011727568690939</v>
      </c>
      <c r="P90">
        <v>1.4398827243130907</v>
      </c>
      <c r="S90">
        <v>145</v>
      </c>
      <c r="U90">
        <v>2.1598240864696363</v>
      </c>
      <c r="V90">
        <v>4.2277931034482762E-2</v>
      </c>
      <c r="W90">
        <v>51.086324084970919</v>
      </c>
      <c r="AB90" s="290">
        <v>43227</v>
      </c>
      <c r="AD90" t="s">
        <v>740</v>
      </c>
      <c r="AE90">
        <v>112</v>
      </c>
      <c r="AF90">
        <v>3</v>
      </c>
      <c r="AI90" t="s">
        <v>739</v>
      </c>
      <c r="AJ90">
        <v>178</v>
      </c>
      <c r="AK90">
        <v>10</v>
      </c>
      <c r="AO90">
        <v>13</v>
      </c>
    </row>
    <row r="91" spans="1:41" x14ac:dyDescent="0.45">
      <c r="A91" s="290">
        <v>43228</v>
      </c>
      <c r="B91">
        <v>2181.5625</v>
      </c>
      <c r="C91" t="s">
        <v>825</v>
      </c>
      <c r="D91">
        <v>173</v>
      </c>
      <c r="E91">
        <v>3.57</v>
      </c>
      <c r="F91">
        <v>1</v>
      </c>
      <c r="G91">
        <v>0.28005863784345469</v>
      </c>
      <c r="H91">
        <v>0.71994136215654536</v>
      </c>
      <c r="K91" t="s">
        <v>972</v>
      </c>
      <c r="M91">
        <v>12.6</v>
      </c>
      <c r="N91">
        <v>0</v>
      </c>
      <c r="O91">
        <v>0</v>
      </c>
      <c r="P91">
        <v>0</v>
      </c>
      <c r="S91">
        <v>173</v>
      </c>
      <c r="U91">
        <v>0.71994136215654536</v>
      </c>
      <c r="V91">
        <v>4.1553179190751445E-2</v>
      </c>
      <c r="W91">
        <v>17.325782916672324</v>
      </c>
      <c r="AB91" s="290">
        <v>43228</v>
      </c>
      <c r="AD91" t="s">
        <v>825</v>
      </c>
      <c r="AE91">
        <v>173</v>
      </c>
      <c r="AF91">
        <v>5</v>
      </c>
      <c r="AI91" t="s">
        <v>972</v>
      </c>
      <c r="AJ91">
        <v>0</v>
      </c>
      <c r="AK91">
        <v>14</v>
      </c>
      <c r="AO91">
        <v>19</v>
      </c>
    </row>
    <row r="92" spans="1:41" x14ac:dyDescent="0.45">
      <c r="A92" s="290">
        <v>43229</v>
      </c>
      <c r="B92">
        <v>3019.2708333333335</v>
      </c>
      <c r="C92" t="s">
        <v>973</v>
      </c>
      <c r="D92">
        <v>43</v>
      </c>
      <c r="E92">
        <v>25</v>
      </c>
      <c r="F92">
        <v>34</v>
      </c>
      <c r="G92">
        <v>9.5219936866774599</v>
      </c>
      <c r="H92">
        <v>24</v>
      </c>
      <c r="K92" t="s">
        <v>40</v>
      </c>
      <c r="N92">
        <v>5</v>
      </c>
      <c r="O92">
        <v>1.4002931892172734</v>
      </c>
      <c r="P92">
        <v>3.5997068107827266</v>
      </c>
      <c r="S92">
        <v>43</v>
      </c>
      <c r="U92">
        <v>27.599706810782727</v>
      </c>
      <c r="V92">
        <v>5.2900000000000003E-2</v>
      </c>
      <c r="W92">
        <v>521.73358810553361</v>
      </c>
      <c r="AB92" s="290">
        <v>43229</v>
      </c>
      <c r="AD92" t="s">
        <v>973</v>
      </c>
      <c r="AE92">
        <v>43</v>
      </c>
      <c r="AF92">
        <v>25</v>
      </c>
      <c r="AI92" t="s">
        <v>40</v>
      </c>
      <c r="AJ92">
        <v>0</v>
      </c>
      <c r="AK92">
        <v>13</v>
      </c>
      <c r="AO92">
        <v>38</v>
      </c>
    </row>
    <row r="93" spans="1:41" x14ac:dyDescent="0.45">
      <c r="A93" s="290">
        <v>43230</v>
      </c>
      <c r="B93">
        <v>2804.8958333333335</v>
      </c>
      <c r="C93" t="s">
        <v>974</v>
      </c>
      <c r="D93">
        <v>99</v>
      </c>
      <c r="E93">
        <v>9.5500000000000007</v>
      </c>
      <c r="F93">
        <v>0</v>
      </c>
      <c r="G93">
        <v>0</v>
      </c>
      <c r="H93">
        <v>0</v>
      </c>
      <c r="K93" t="s">
        <v>975</v>
      </c>
      <c r="L93">
        <v>88</v>
      </c>
      <c r="M93">
        <v>9.4</v>
      </c>
      <c r="N93">
        <v>9</v>
      </c>
      <c r="O93">
        <v>2.5205277405910924</v>
      </c>
      <c r="P93">
        <v>6</v>
      </c>
      <c r="S93">
        <v>93.5</v>
      </c>
      <c r="U93">
        <v>6</v>
      </c>
      <c r="V93">
        <v>4.4744385026737971E-2</v>
      </c>
      <c r="W93">
        <v>134.09503776651687</v>
      </c>
      <c r="AB93" s="290">
        <v>43230</v>
      </c>
      <c r="AD93" t="s">
        <v>974</v>
      </c>
      <c r="AE93">
        <v>99</v>
      </c>
      <c r="AF93">
        <v>16</v>
      </c>
      <c r="AI93" t="s">
        <v>975</v>
      </c>
      <c r="AJ93">
        <v>88</v>
      </c>
      <c r="AK93">
        <v>11</v>
      </c>
      <c r="AO93">
        <v>27</v>
      </c>
    </row>
    <row r="94" spans="1:41" x14ac:dyDescent="0.45">
      <c r="A94" s="290">
        <v>43231</v>
      </c>
      <c r="B94">
        <v>2915.625</v>
      </c>
      <c r="C94" t="s">
        <v>175</v>
      </c>
      <c r="D94">
        <v>105</v>
      </c>
      <c r="E94">
        <v>9.8000000000000007</v>
      </c>
      <c r="F94">
        <v>5</v>
      </c>
      <c r="G94">
        <v>1.4002931892172734</v>
      </c>
      <c r="H94">
        <v>3.5997068107827266</v>
      </c>
      <c r="K94" t="s">
        <v>40</v>
      </c>
      <c r="N94">
        <v>5</v>
      </c>
      <c r="O94">
        <v>1.4002931892172734</v>
      </c>
      <c r="P94">
        <v>3.5997068107827266</v>
      </c>
      <c r="S94">
        <v>105</v>
      </c>
      <c r="U94">
        <v>7.1994136215654532</v>
      </c>
      <c r="V94">
        <v>4.3983809523809522E-2</v>
      </c>
      <c r="W94">
        <v>163.68326662719454</v>
      </c>
      <c r="AB94" s="290">
        <v>43231</v>
      </c>
      <c r="AD94" t="s">
        <v>175</v>
      </c>
      <c r="AE94">
        <v>105</v>
      </c>
      <c r="AF94">
        <v>186</v>
      </c>
      <c r="AI94" t="s">
        <v>40</v>
      </c>
      <c r="AJ94">
        <v>0</v>
      </c>
      <c r="AK94">
        <v>22</v>
      </c>
      <c r="AO94">
        <v>208</v>
      </c>
    </row>
    <row r="95" spans="1:41" x14ac:dyDescent="0.45">
      <c r="A95" s="290">
        <v>43232</v>
      </c>
      <c r="B95">
        <v>2298.0208333333335</v>
      </c>
      <c r="C95" t="s">
        <v>40</v>
      </c>
      <c r="F95">
        <v>3</v>
      </c>
      <c r="G95">
        <v>0.84017591353036414</v>
      </c>
      <c r="H95">
        <v>2.1598240864696359</v>
      </c>
      <c r="K95" t="s">
        <v>40</v>
      </c>
      <c r="N95">
        <v>5</v>
      </c>
      <c r="O95">
        <v>1.4002931892172734</v>
      </c>
      <c r="P95">
        <v>3.5997068107827266</v>
      </c>
      <c r="S95">
        <v>97</v>
      </c>
      <c r="U95">
        <v>5.7595308972523629</v>
      </c>
      <c r="V95">
        <v>4.4493814432989692E-2</v>
      </c>
      <c r="W95">
        <v>129.44565375321002</v>
      </c>
      <c r="AB95" s="290">
        <v>43232</v>
      </c>
      <c r="AD95" t="s">
        <v>40</v>
      </c>
      <c r="AE95">
        <v>0</v>
      </c>
      <c r="AF95">
        <v>96</v>
      </c>
      <c r="AI95" t="s">
        <v>40</v>
      </c>
      <c r="AJ95">
        <v>0</v>
      </c>
      <c r="AK95">
        <v>22</v>
      </c>
      <c r="AO95">
        <v>118</v>
      </c>
    </row>
    <row r="96" spans="1:41" x14ac:dyDescent="0.45">
      <c r="A96" s="290">
        <v>43233</v>
      </c>
      <c r="B96">
        <v>2161.6666666666665</v>
      </c>
      <c r="C96" t="s">
        <v>40</v>
      </c>
      <c r="F96">
        <v>3</v>
      </c>
      <c r="G96">
        <v>0.84017591353036414</v>
      </c>
      <c r="H96">
        <v>2.1598240864696359</v>
      </c>
      <c r="K96" t="s">
        <v>40</v>
      </c>
      <c r="N96">
        <v>5</v>
      </c>
      <c r="O96">
        <v>1.4002931892172734</v>
      </c>
      <c r="P96">
        <v>3.5997068107827266</v>
      </c>
      <c r="S96">
        <v>97</v>
      </c>
      <c r="U96">
        <v>5.7595308972523629</v>
      </c>
      <c r="V96">
        <v>4.4493814432989692E-2</v>
      </c>
      <c r="W96">
        <v>129.44565375321002</v>
      </c>
      <c r="AB96" s="290">
        <v>43233</v>
      </c>
      <c r="AD96" t="s">
        <v>40</v>
      </c>
      <c r="AE96">
        <v>0</v>
      </c>
      <c r="AF96">
        <v>96</v>
      </c>
      <c r="AI96" t="s">
        <v>40</v>
      </c>
      <c r="AJ96">
        <v>0</v>
      </c>
      <c r="AK96">
        <v>22</v>
      </c>
      <c r="AO96">
        <v>118</v>
      </c>
    </row>
    <row r="97" spans="1:41" x14ac:dyDescent="0.45">
      <c r="A97" s="290">
        <v>43234</v>
      </c>
      <c r="B97">
        <v>2326.1458333333335</v>
      </c>
      <c r="C97" t="s">
        <v>976</v>
      </c>
      <c r="D97" t="s">
        <v>930</v>
      </c>
      <c r="E97">
        <v>5.54</v>
      </c>
      <c r="F97">
        <v>0</v>
      </c>
      <c r="G97">
        <v>0</v>
      </c>
      <c r="H97">
        <v>0</v>
      </c>
      <c r="K97" t="s">
        <v>977</v>
      </c>
      <c r="L97">
        <v>89</v>
      </c>
      <c r="M97">
        <v>9.07</v>
      </c>
      <c r="N97">
        <v>1</v>
      </c>
      <c r="O97">
        <v>0.28005863784345469</v>
      </c>
      <c r="P97">
        <v>0.71994136215654536</v>
      </c>
      <c r="S97">
        <v>89</v>
      </c>
      <c r="U97">
        <v>0.71994136215654536</v>
      </c>
      <c r="V97">
        <v>4.5095505617977524E-2</v>
      </c>
      <c r="W97">
        <v>15.96481406052885</v>
      </c>
      <c r="AB97" s="290">
        <v>43234</v>
      </c>
      <c r="AD97" t="s">
        <v>976</v>
      </c>
      <c r="AE97" t="s">
        <v>930</v>
      </c>
      <c r="AF97">
        <v>5</v>
      </c>
      <c r="AI97" t="s">
        <v>977</v>
      </c>
      <c r="AJ97">
        <v>89</v>
      </c>
      <c r="AK97">
        <v>33</v>
      </c>
      <c r="AO97">
        <v>38</v>
      </c>
    </row>
    <row r="98" spans="1:41" x14ac:dyDescent="0.45">
      <c r="A98" s="290">
        <v>43235</v>
      </c>
      <c r="B98">
        <v>2439.375</v>
      </c>
      <c r="C98" t="s">
        <v>978</v>
      </c>
      <c r="D98">
        <v>99</v>
      </c>
      <c r="E98">
        <v>8.16</v>
      </c>
      <c r="F98">
        <v>4</v>
      </c>
      <c r="G98">
        <v>1.1202345513738188</v>
      </c>
      <c r="H98">
        <v>2.8797654486261814</v>
      </c>
      <c r="K98" t="s">
        <v>979</v>
      </c>
      <c r="L98">
        <v>89</v>
      </c>
      <c r="M98">
        <v>23.7</v>
      </c>
      <c r="N98">
        <v>4</v>
      </c>
      <c r="O98">
        <v>1.1202345513738188</v>
      </c>
      <c r="P98">
        <v>2.8797654486261814</v>
      </c>
      <c r="S98">
        <v>94</v>
      </c>
      <c r="U98">
        <v>5.7595308972523629</v>
      </c>
      <c r="V98">
        <v>4.4707446808510638E-2</v>
      </c>
      <c r="W98">
        <v>128.82710394806</v>
      </c>
      <c r="AB98" s="290">
        <v>43235</v>
      </c>
      <c r="AD98" t="s">
        <v>978</v>
      </c>
      <c r="AE98">
        <v>99</v>
      </c>
      <c r="AF98">
        <v>23</v>
      </c>
      <c r="AI98" t="s">
        <v>979</v>
      </c>
      <c r="AJ98">
        <v>89</v>
      </c>
      <c r="AK98">
        <v>60</v>
      </c>
      <c r="AO98">
        <v>83</v>
      </c>
    </row>
    <row r="99" spans="1:41" x14ac:dyDescent="0.45">
      <c r="A99" s="290">
        <v>43236</v>
      </c>
      <c r="B99">
        <v>2366.7708333333335</v>
      </c>
      <c r="C99" t="s">
        <v>707</v>
      </c>
      <c r="D99">
        <v>89</v>
      </c>
      <c r="E99">
        <v>11.7</v>
      </c>
      <c r="F99">
        <v>0</v>
      </c>
      <c r="G99">
        <v>0</v>
      </c>
      <c r="H99">
        <v>0</v>
      </c>
      <c r="K99" t="s">
        <v>980</v>
      </c>
      <c r="L99">
        <v>66</v>
      </c>
      <c r="M99">
        <v>14.5</v>
      </c>
      <c r="N99">
        <v>0</v>
      </c>
      <c r="O99">
        <v>0</v>
      </c>
      <c r="P99">
        <v>0</v>
      </c>
      <c r="S99">
        <v>77.5</v>
      </c>
      <c r="U99">
        <v>0</v>
      </c>
      <c r="V99">
        <v>4.6178064516129033E-2</v>
      </c>
      <c r="W99">
        <v>0</v>
      </c>
      <c r="AB99" s="290">
        <v>43236</v>
      </c>
      <c r="AD99" t="s">
        <v>707</v>
      </c>
      <c r="AE99">
        <v>89</v>
      </c>
      <c r="AF99">
        <v>47</v>
      </c>
      <c r="AI99" t="s">
        <v>980</v>
      </c>
      <c r="AJ99">
        <v>66</v>
      </c>
      <c r="AK99">
        <v>91</v>
      </c>
      <c r="AO99">
        <v>138</v>
      </c>
    </row>
    <row r="100" spans="1:41" x14ac:dyDescent="0.45">
      <c r="A100" s="290">
        <v>43237</v>
      </c>
      <c r="B100">
        <v>2172.8125</v>
      </c>
      <c r="C100" t="s">
        <v>981</v>
      </c>
      <c r="D100">
        <v>72</v>
      </c>
      <c r="E100">
        <v>14.1</v>
      </c>
      <c r="F100">
        <v>0</v>
      </c>
      <c r="G100">
        <v>0</v>
      </c>
      <c r="H100">
        <v>0</v>
      </c>
      <c r="K100" t="s">
        <v>982</v>
      </c>
      <c r="L100">
        <v>87</v>
      </c>
      <c r="M100">
        <v>11.5</v>
      </c>
      <c r="N100">
        <v>0</v>
      </c>
      <c r="O100">
        <v>0</v>
      </c>
      <c r="P100">
        <v>0</v>
      </c>
      <c r="S100">
        <v>79.5</v>
      </c>
      <c r="U100">
        <v>0</v>
      </c>
      <c r="V100">
        <v>4.5967295597484276E-2</v>
      </c>
      <c r="W100">
        <v>0</v>
      </c>
      <c r="AB100" s="290">
        <v>43237</v>
      </c>
      <c r="AD100" t="s">
        <v>981</v>
      </c>
      <c r="AE100">
        <v>72</v>
      </c>
      <c r="AF100">
        <v>45</v>
      </c>
      <c r="AI100" t="s">
        <v>982</v>
      </c>
      <c r="AJ100">
        <v>87</v>
      </c>
      <c r="AK100">
        <v>36</v>
      </c>
      <c r="AO100">
        <v>81</v>
      </c>
    </row>
    <row r="101" spans="1:41" x14ac:dyDescent="0.45">
      <c r="A101" s="290">
        <v>43238</v>
      </c>
      <c r="B101">
        <v>1880.4166666666667</v>
      </c>
      <c r="C101" t="s">
        <v>707</v>
      </c>
      <c r="D101">
        <v>94</v>
      </c>
      <c r="E101">
        <v>10.7</v>
      </c>
      <c r="F101">
        <v>1</v>
      </c>
      <c r="G101">
        <v>0.28005863784345469</v>
      </c>
      <c r="H101">
        <v>0.71994136215654536</v>
      </c>
      <c r="K101" t="s">
        <v>40</v>
      </c>
      <c r="N101">
        <v>0</v>
      </c>
      <c r="O101">
        <v>0</v>
      </c>
      <c r="P101">
        <v>0</v>
      </c>
      <c r="S101">
        <v>94</v>
      </c>
      <c r="U101">
        <v>0.71994136215654536</v>
      </c>
      <c r="V101">
        <v>4.4707446808510638E-2</v>
      </c>
      <c r="W101">
        <v>16.1033879935075</v>
      </c>
      <c r="AB101" s="290">
        <v>43238</v>
      </c>
      <c r="AD101" t="s">
        <v>707</v>
      </c>
      <c r="AE101">
        <v>94</v>
      </c>
      <c r="AF101">
        <v>20</v>
      </c>
      <c r="AI101" t="s">
        <v>40</v>
      </c>
      <c r="AJ101">
        <v>0</v>
      </c>
      <c r="AK101">
        <v>42</v>
      </c>
      <c r="AO101">
        <v>62</v>
      </c>
    </row>
    <row r="102" spans="1:41" x14ac:dyDescent="0.45">
      <c r="A102" s="290">
        <v>43239</v>
      </c>
      <c r="B102">
        <v>1724.375</v>
      </c>
      <c r="C102" t="s">
        <v>40</v>
      </c>
      <c r="F102">
        <v>1</v>
      </c>
      <c r="G102">
        <v>0.28005863784345469</v>
      </c>
      <c r="H102">
        <v>0.71994136215654536</v>
      </c>
      <c r="K102" t="s">
        <v>40</v>
      </c>
      <c r="N102">
        <v>0</v>
      </c>
      <c r="O102">
        <v>0</v>
      </c>
      <c r="P102">
        <v>0</v>
      </c>
      <c r="S102">
        <v>99.5</v>
      </c>
      <c r="U102">
        <v>0.71994136215654536</v>
      </c>
      <c r="V102">
        <v>4.4325628140703517E-2</v>
      </c>
      <c r="W102">
        <v>16.24210174464363</v>
      </c>
      <c r="AB102" s="290">
        <v>43239</v>
      </c>
      <c r="AD102" t="s">
        <v>40</v>
      </c>
      <c r="AE102">
        <v>0</v>
      </c>
      <c r="AF102">
        <v>11</v>
      </c>
      <c r="AI102" t="s">
        <v>40</v>
      </c>
      <c r="AJ102">
        <v>0</v>
      </c>
      <c r="AK102">
        <v>42</v>
      </c>
      <c r="AO102">
        <v>53</v>
      </c>
    </row>
    <row r="103" spans="1:41" x14ac:dyDescent="0.45">
      <c r="A103" s="290">
        <v>43240</v>
      </c>
      <c r="B103">
        <v>1776.3541666666667</v>
      </c>
      <c r="C103" t="s">
        <v>40</v>
      </c>
      <c r="F103">
        <v>1</v>
      </c>
      <c r="G103">
        <v>0.28005863784345469</v>
      </c>
      <c r="H103">
        <v>0.71994136215654536</v>
      </c>
      <c r="K103" t="s">
        <v>40</v>
      </c>
      <c r="N103">
        <v>0</v>
      </c>
      <c r="O103">
        <v>0</v>
      </c>
      <c r="P103">
        <v>0</v>
      </c>
      <c r="S103">
        <v>99.5</v>
      </c>
      <c r="U103">
        <v>0.71994136215654536</v>
      </c>
      <c r="V103">
        <v>4.4325628140703517E-2</v>
      </c>
      <c r="W103">
        <v>16.24210174464363</v>
      </c>
      <c r="AB103" s="290">
        <v>43240</v>
      </c>
      <c r="AD103" t="s">
        <v>40</v>
      </c>
      <c r="AE103">
        <v>0</v>
      </c>
      <c r="AF103">
        <v>11</v>
      </c>
      <c r="AI103" t="s">
        <v>40</v>
      </c>
      <c r="AJ103">
        <v>0</v>
      </c>
      <c r="AK103">
        <v>42</v>
      </c>
      <c r="AO103">
        <v>53</v>
      </c>
    </row>
    <row r="104" spans="1:41" x14ac:dyDescent="0.45">
      <c r="A104" s="290">
        <v>43241</v>
      </c>
      <c r="B104">
        <v>1641.6666666666667</v>
      </c>
      <c r="C104" t="s">
        <v>40</v>
      </c>
      <c r="F104">
        <v>1</v>
      </c>
      <c r="G104">
        <v>0.28005863784345469</v>
      </c>
      <c r="H104">
        <v>0.71994136215654536</v>
      </c>
      <c r="K104" t="s">
        <v>40</v>
      </c>
      <c r="N104">
        <v>0</v>
      </c>
      <c r="O104">
        <v>0</v>
      </c>
      <c r="P104">
        <v>0</v>
      </c>
      <c r="S104">
        <v>99.5</v>
      </c>
      <c r="U104">
        <v>0.71994136215654536</v>
      </c>
      <c r="V104">
        <v>4.4325628140703517E-2</v>
      </c>
      <c r="W104">
        <v>16.24210174464363</v>
      </c>
      <c r="AB104" s="290">
        <v>43241</v>
      </c>
      <c r="AD104" t="s">
        <v>40</v>
      </c>
      <c r="AE104">
        <v>0</v>
      </c>
      <c r="AF104">
        <v>11</v>
      </c>
      <c r="AI104" t="s">
        <v>40</v>
      </c>
      <c r="AJ104">
        <v>0</v>
      </c>
      <c r="AK104">
        <v>42</v>
      </c>
      <c r="AO104">
        <v>53</v>
      </c>
    </row>
    <row r="105" spans="1:41" x14ac:dyDescent="0.45">
      <c r="A105" s="290">
        <v>43242</v>
      </c>
      <c r="B105">
        <v>1581.0416666666667</v>
      </c>
      <c r="C105" t="s">
        <v>173</v>
      </c>
      <c r="D105">
        <v>116</v>
      </c>
      <c r="E105">
        <v>7.2</v>
      </c>
      <c r="F105">
        <v>0</v>
      </c>
      <c r="G105">
        <v>0</v>
      </c>
      <c r="H105">
        <v>0</v>
      </c>
      <c r="K105" t="s">
        <v>717</v>
      </c>
      <c r="L105">
        <v>94</v>
      </c>
      <c r="M105">
        <v>10.199999999999999</v>
      </c>
      <c r="N105">
        <v>0</v>
      </c>
      <c r="O105">
        <v>0</v>
      </c>
      <c r="P105">
        <v>0</v>
      </c>
      <c r="S105">
        <v>105</v>
      </c>
      <c r="U105">
        <v>0</v>
      </c>
      <c r="V105">
        <v>4.3983809523809522E-2</v>
      </c>
      <c r="W105">
        <v>0</v>
      </c>
      <c r="AB105" s="290">
        <v>43242</v>
      </c>
      <c r="AD105" t="s">
        <v>173</v>
      </c>
      <c r="AE105">
        <v>116</v>
      </c>
      <c r="AF105">
        <v>1</v>
      </c>
      <c r="AI105" t="s">
        <v>717</v>
      </c>
      <c r="AJ105">
        <v>94</v>
      </c>
      <c r="AK105">
        <v>48</v>
      </c>
      <c r="AO105">
        <v>49</v>
      </c>
    </row>
    <row r="106" spans="1:41" x14ac:dyDescent="0.45">
      <c r="A106" s="290">
        <v>43243</v>
      </c>
      <c r="B106">
        <v>1722.3958333333333</v>
      </c>
      <c r="C106" t="s">
        <v>718</v>
      </c>
      <c r="D106">
        <v>86</v>
      </c>
      <c r="E106">
        <v>10.199999999999999</v>
      </c>
      <c r="F106">
        <v>4</v>
      </c>
      <c r="G106">
        <v>1.1202345513738188</v>
      </c>
      <c r="H106">
        <v>2.8797654486261814</v>
      </c>
      <c r="K106" t="s">
        <v>40</v>
      </c>
      <c r="N106">
        <v>6</v>
      </c>
      <c r="O106">
        <v>1.6803518270607283</v>
      </c>
      <c r="P106">
        <v>4.3196481729392717</v>
      </c>
      <c r="S106">
        <v>86</v>
      </c>
      <c r="U106">
        <v>7.1994136215654532</v>
      </c>
      <c r="V106">
        <v>4.5350000000000001E-2</v>
      </c>
      <c r="W106">
        <v>158.75222980298685</v>
      </c>
      <c r="AB106" s="290">
        <v>43243</v>
      </c>
      <c r="AD106" t="s">
        <v>718</v>
      </c>
      <c r="AE106">
        <v>86</v>
      </c>
      <c r="AF106">
        <v>11</v>
      </c>
      <c r="AI106" t="s">
        <v>40</v>
      </c>
      <c r="AJ106">
        <v>0</v>
      </c>
      <c r="AK106">
        <v>162</v>
      </c>
      <c r="AO106">
        <v>173</v>
      </c>
    </row>
    <row r="107" spans="1:41" x14ac:dyDescent="0.45">
      <c r="A107" s="290">
        <v>43244</v>
      </c>
      <c r="B107">
        <v>1885.1041666666667</v>
      </c>
      <c r="C107" t="s">
        <v>983</v>
      </c>
      <c r="D107">
        <v>51</v>
      </c>
      <c r="E107">
        <v>19.3</v>
      </c>
      <c r="F107">
        <v>8</v>
      </c>
      <c r="G107">
        <v>2.2404691027476376</v>
      </c>
      <c r="H107">
        <v>5.7595308972523629</v>
      </c>
      <c r="K107" t="s">
        <v>932</v>
      </c>
      <c r="L107">
        <v>62</v>
      </c>
      <c r="M107">
        <v>19.100000000000001</v>
      </c>
      <c r="N107">
        <v>12</v>
      </c>
      <c r="O107">
        <v>3.3607036541214566</v>
      </c>
      <c r="P107">
        <v>8.6392963458785434</v>
      </c>
      <c r="S107">
        <v>56.5</v>
      </c>
      <c r="U107">
        <v>14.398827243130906</v>
      </c>
      <c r="V107">
        <v>4.9292035398230086E-2</v>
      </c>
      <c r="W107">
        <v>292.11265322689275</v>
      </c>
      <c r="AB107" s="290">
        <v>43244</v>
      </c>
      <c r="AD107" t="s">
        <v>983</v>
      </c>
      <c r="AE107">
        <v>51</v>
      </c>
      <c r="AF107">
        <v>127</v>
      </c>
      <c r="AI107" t="s">
        <v>932</v>
      </c>
      <c r="AJ107">
        <v>62</v>
      </c>
      <c r="AK107">
        <v>275</v>
      </c>
      <c r="AO107">
        <v>402</v>
      </c>
    </row>
    <row r="108" spans="1:41" x14ac:dyDescent="0.45">
      <c r="A108" s="290">
        <v>43245</v>
      </c>
      <c r="B108">
        <v>1744.6875</v>
      </c>
      <c r="C108" t="s">
        <v>725</v>
      </c>
      <c r="D108">
        <v>69</v>
      </c>
      <c r="E108" t="s">
        <v>930</v>
      </c>
      <c r="F108">
        <v>7</v>
      </c>
      <c r="G108">
        <v>1.9604104649041829</v>
      </c>
      <c r="H108">
        <v>5.0395895350958169</v>
      </c>
      <c r="K108" t="s">
        <v>984</v>
      </c>
      <c r="L108">
        <v>78</v>
      </c>
      <c r="M108">
        <v>14.5</v>
      </c>
      <c r="N108">
        <v>1</v>
      </c>
      <c r="O108">
        <v>0.28005863784345469</v>
      </c>
      <c r="P108">
        <v>0.71994136215654536</v>
      </c>
      <c r="S108">
        <v>73.5</v>
      </c>
      <c r="U108">
        <v>5.759530897252362</v>
      </c>
      <c r="V108">
        <v>4.6634013605442177E-2</v>
      </c>
      <c r="W108">
        <v>123.50493667523882</v>
      </c>
      <c r="AB108" s="290">
        <v>43245</v>
      </c>
      <c r="AD108" t="s">
        <v>725</v>
      </c>
      <c r="AE108">
        <v>69</v>
      </c>
      <c r="AF108">
        <v>68</v>
      </c>
      <c r="AI108" t="s">
        <v>984</v>
      </c>
      <c r="AJ108">
        <v>78</v>
      </c>
      <c r="AK108">
        <v>154</v>
      </c>
      <c r="AO108">
        <v>222</v>
      </c>
    </row>
    <row r="109" spans="1:41" x14ac:dyDescent="0.45">
      <c r="A109" s="290">
        <v>43246</v>
      </c>
      <c r="B109">
        <v>1502.3958333333333</v>
      </c>
      <c r="C109" t="s">
        <v>985</v>
      </c>
      <c r="D109">
        <v>67</v>
      </c>
      <c r="E109">
        <v>11.9</v>
      </c>
      <c r="F109">
        <v>1</v>
      </c>
      <c r="G109">
        <v>0.28005863784345469</v>
      </c>
      <c r="H109">
        <v>0.71994136215654536</v>
      </c>
      <c r="K109" t="s">
        <v>986</v>
      </c>
      <c r="L109">
        <v>87</v>
      </c>
      <c r="M109">
        <v>12</v>
      </c>
      <c r="N109">
        <v>2</v>
      </c>
      <c r="O109">
        <v>0.56011727568690939</v>
      </c>
      <c r="P109">
        <v>1.4398827243130907</v>
      </c>
      <c r="S109">
        <v>77</v>
      </c>
      <c r="U109">
        <v>2.1598240864696363</v>
      </c>
      <c r="V109">
        <v>4.6232467532467535E-2</v>
      </c>
      <c r="W109">
        <v>46.716608516576869</v>
      </c>
      <c r="AB109" s="290">
        <v>43246</v>
      </c>
      <c r="AD109" t="s">
        <v>985</v>
      </c>
      <c r="AE109">
        <v>67</v>
      </c>
      <c r="AF109">
        <v>10</v>
      </c>
      <c r="AI109" t="s">
        <v>986</v>
      </c>
      <c r="AJ109">
        <v>87</v>
      </c>
      <c r="AK109">
        <v>9</v>
      </c>
      <c r="AO109">
        <v>19</v>
      </c>
    </row>
    <row r="110" spans="1:41" x14ac:dyDescent="0.45">
      <c r="A110" s="290">
        <v>43247</v>
      </c>
      <c r="B110">
        <v>1332.9166666666667</v>
      </c>
      <c r="C110" t="s">
        <v>987</v>
      </c>
      <c r="D110">
        <v>66</v>
      </c>
      <c r="E110">
        <v>10.4</v>
      </c>
      <c r="F110">
        <v>0</v>
      </c>
      <c r="G110">
        <v>0</v>
      </c>
      <c r="H110">
        <v>0</v>
      </c>
      <c r="K110" t="s">
        <v>988</v>
      </c>
      <c r="L110">
        <v>88</v>
      </c>
      <c r="M110">
        <v>11.7</v>
      </c>
      <c r="N110">
        <v>7</v>
      </c>
      <c r="O110">
        <v>1.9604104649041829</v>
      </c>
      <c r="P110">
        <v>5.0395895350958169</v>
      </c>
      <c r="S110">
        <v>77</v>
      </c>
      <c r="U110">
        <v>5.0395895350958169</v>
      </c>
      <c r="V110">
        <v>4.6232467532467535E-2</v>
      </c>
      <c r="W110">
        <v>109.00541987201267</v>
      </c>
      <c r="AB110" s="290">
        <v>43247</v>
      </c>
      <c r="AD110" t="s">
        <v>987</v>
      </c>
      <c r="AE110">
        <v>66</v>
      </c>
      <c r="AF110">
        <v>9</v>
      </c>
      <c r="AI110" t="s">
        <v>988</v>
      </c>
      <c r="AJ110">
        <v>88</v>
      </c>
      <c r="AK110">
        <v>58</v>
      </c>
      <c r="AO110">
        <v>67</v>
      </c>
    </row>
    <row r="111" spans="1:41" x14ac:dyDescent="0.45">
      <c r="A111" s="290">
        <v>43248</v>
      </c>
      <c r="B111">
        <v>1379.2708333333333</v>
      </c>
      <c r="C111" t="s">
        <v>989</v>
      </c>
      <c r="D111">
        <v>85</v>
      </c>
      <c r="E111">
        <v>9.34</v>
      </c>
      <c r="F111">
        <v>0</v>
      </c>
      <c r="G111">
        <v>0</v>
      </c>
      <c r="H111">
        <v>0</v>
      </c>
      <c r="K111" t="s">
        <v>990</v>
      </c>
      <c r="L111">
        <v>96</v>
      </c>
      <c r="M111">
        <v>11.7</v>
      </c>
      <c r="N111">
        <v>6</v>
      </c>
      <c r="O111">
        <v>1.6803518270607283</v>
      </c>
      <c r="P111">
        <v>4.3196481729392717</v>
      </c>
      <c r="S111">
        <v>90.5</v>
      </c>
      <c r="U111">
        <v>4.3196481729392717</v>
      </c>
      <c r="V111">
        <v>4.4974585635359117E-2</v>
      </c>
      <c r="W111">
        <v>96.04642515134492</v>
      </c>
      <c r="AB111" s="290">
        <v>43248</v>
      </c>
      <c r="AD111" t="s">
        <v>989</v>
      </c>
      <c r="AE111">
        <v>85</v>
      </c>
      <c r="AF111">
        <v>19</v>
      </c>
      <c r="AI111" t="s">
        <v>990</v>
      </c>
      <c r="AJ111">
        <v>96</v>
      </c>
      <c r="AK111">
        <v>48</v>
      </c>
      <c r="AO111">
        <v>67</v>
      </c>
    </row>
    <row r="112" spans="1:41" x14ac:dyDescent="0.45">
      <c r="A112" s="290">
        <v>43249</v>
      </c>
      <c r="B112">
        <v>1342.9166666666667</v>
      </c>
      <c r="C112" t="s">
        <v>991</v>
      </c>
      <c r="D112">
        <v>74</v>
      </c>
      <c r="E112">
        <v>11</v>
      </c>
      <c r="F112">
        <v>5</v>
      </c>
      <c r="G112">
        <v>1.4002931892172734</v>
      </c>
      <c r="H112">
        <v>3.5997068107827266</v>
      </c>
      <c r="K112" t="s">
        <v>772</v>
      </c>
      <c r="L112">
        <v>88</v>
      </c>
      <c r="M112">
        <v>11.2</v>
      </c>
      <c r="N112">
        <v>37</v>
      </c>
      <c r="O112">
        <v>10.362169600207825</v>
      </c>
      <c r="P112">
        <v>26.637830399792175</v>
      </c>
      <c r="S112">
        <v>81</v>
      </c>
      <c r="U112">
        <v>30.237537210574903</v>
      </c>
      <c r="V112">
        <v>4.5816049382716051E-2</v>
      </c>
      <c r="W112">
        <v>659.97696479657429</v>
      </c>
      <c r="AB112" s="290">
        <v>43249</v>
      </c>
      <c r="AD112" t="s">
        <v>991</v>
      </c>
      <c r="AE112">
        <v>74</v>
      </c>
      <c r="AF112">
        <v>59</v>
      </c>
      <c r="AI112" t="s">
        <v>772</v>
      </c>
      <c r="AJ112">
        <v>88</v>
      </c>
      <c r="AK112">
        <v>1489</v>
      </c>
      <c r="AO112">
        <v>1548</v>
      </c>
    </row>
    <row r="113" spans="1:41" x14ac:dyDescent="0.45">
      <c r="A113" s="290">
        <v>43250</v>
      </c>
      <c r="B113">
        <v>1188.0208333333333</v>
      </c>
      <c r="C113" t="s">
        <v>825</v>
      </c>
      <c r="D113">
        <v>72</v>
      </c>
      <c r="E113">
        <v>10.9</v>
      </c>
      <c r="F113">
        <v>2</v>
      </c>
      <c r="G113">
        <v>0.56011727568690939</v>
      </c>
      <c r="H113">
        <v>1.4398827243130907</v>
      </c>
      <c r="K113" t="s">
        <v>40</v>
      </c>
      <c r="N113">
        <v>19</v>
      </c>
      <c r="O113">
        <v>5.3211141190256388</v>
      </c>
      <c r="P113">
        <v>13.678885880974361</v>
      </c>
      <c r="S113">
        <v>72</v>
      </c>
      <c r="U113">
        <v>15.118768605287451</v>
      </c>
      <c r="V113">
        <v>4.6818055555555557E-2</v>
      </c>
      <c r="W113">
        <v>322.9260255660792</v>
      </c>
      <c r="AB113" s="290">
        <v>43250</v>
      </c>
      <c r="AD113" t="s">
        <v>825</v>
      </c>
      <c r="AE113">
        <v>72</v>
      </c>
      <c r="AF113">
        <v>180</v>
      </c>
      <c r="AI113" t="s">
        <v>40</v>
      </c>
      <c r="AJ113">
        <v>0</v>
      </c>
      <c r="AK113">
        <v>1380</v>
      </c>
      <c r="AO113">
        <v>1560</v>
      </c>
    </row>
    <row r="114" spans="1:41" x14ac:dyDescent="0.45">
      <c r="A114" s="290">
        <v>43251</v>
      </c>
      <c r="B114">
        <v>1084.0625</v>
      </c>
      <c r="C114" t="s">
        <v>992</v>
      </c>
      <c r="D114">
        <v>89</v>
      </c>
      <c r="E114">
        <v>92.4</v>
      </c>
      <c r="F114">
        <v>0</v>
      </c>
      <c r="G114">
        <v>0</v>
      </c>
      <c r="H114">
        <v>0</v>
      </c>
      <c r="K114" t="s">
        <v>986</v>
      </c>
      <c r="L114">
        <v>101</v>
      </c>
      <c r="M114">
        <v>9.4</v>
      </c>
      <c r="N114">
        <v>0</v>
      </c>
      <c r="O114">
        <v>0</v>
      </c>
      <c r="P114">
        <v>0</v>
      </c>
      <c r="S114">
        <v>95</v>
      </c>
      <c r="U114">
        <v>0</v>
      </c>
      <c r="V114">
        <v>4.4634736842105262E-2</v>
      </c>
      <c r="W114">
        <v>0</v>
      </c>
      <c r="AB114" s="290">
        <v>43251</v>
      </c>
      <c r="AD114" t="s">
        <v>992</v>
      </c>
      <c r="AE114">
        <v>89</v>
      </c>
      <c r="AF114">
        <v>73</v>
      </c>
      <c r="AI114" t="s">
        <v>986</v>
      </c>
      <c r="AJ114">
        <v>101</v>
      </c>
      <c r="AK114">
        <v>1271</v>
      </c>
      <c r="AO114">
        <v>1344</v>
      </c>
    </row>
    <row r="115" spans="1:41" x14ac:dyDescent="0.45">
      <c r="A115" s="290">
        <v>43252</v>
      </c>
      <c r="B115">
        <v>1023.8541666666666</v>
      </c>
      <c r="C115" t="s">
        <v>833</v>
      </c>
      <c r="D115">
        <v>98</v>
      </c>
      <c r="E115">
        <v>8.9600000000000009</v>
      </c>
      <c r="F115">
        <v>0</v>
      </c>
      <c r="G115">
        <v>0</v>
      </c>
      <c r="H115">
        <v>0</v>
      </c>
      <c r="K115" t="s">
        <v>40</v>
      </c>
      <c r="N115">
        <v>2</v>
      </c>
      <c r="O115">
        <v>0.56011727568690939</v>
      </c>
      <c r="P115">
        <v>1.4398827243130907</v>
      </c>
      <c r="S115">
        <v>98</v>
      </c>
      <c r="U115">
        <v>1.4398827243130907</v>
      </c>
      <c r="V115">
        <v>4.4425510204081635E-2</v>
      </c>
      <c r="W115">
        <v>32.41116911654062</v>
      </c>
      <c r="AB115" s="290">
        <v>43252</v>
      </c>
      <c r="AD115" t="s">
        <v>833</v>
      </c>
      <c r="AE115">
        <v>98</v>
      </c>
      <c r="AF115">
        <v>53</v>
      </c>
      <c r="AI115" t="s">
        <v>40</v>
      </c>
      <c r="AJ115">
        <v>0</v>
      </c>
      <c r="AK115">
        <v>668</v>
      </c>
      <c r="AO115">
        <v>721</v>
      </c>
    </row>
    <row r="116" spans="1:41" x14ac:dyDescent="0.45">
      <c r="A116" s="290">
        <v>43253</v>
      </c>
      <c r="B116">
        <v>927.125</v>
      </c>
      <c r="C116" t="s">
        <v>40</v>
      </c>
      <c r="F116">
        <v>0</v>
      </c>
      <c r="G116">
        <v>0</v>
      </c>
      <c r="H116">
        <v>0</v>
      </c>
      <c r="K116" t="s">
        <v>993</v>
      </c>
      <c r="L116">
        <v>99</v>
      </c>
      <c r="M116">
        <v>10.3</v>
      </c>
      <c r="N116">
        <v>4</v>
      </c>
      <c r="O116">
        <v>1.1202345513738188</v>
      </c>
      <c r="P116">
        <v>2.8797654486261814</v>
      </c>
      <c r="S116">
        <v>99</v>
      </c>
      <c r="U116">
        <v>2.8797654486261814</v>
      </c>
      <c r="V116">
        <v>4.4358585858585861E-2</v>
      </c>
      <c r="W116">
        <v>64.920136494134567</v>
      </c>
      <c r="AB116" s="290">
        <v>43253</v>
      </c>
      <c r="AD116" t="s">
        <v>40</v>
      </c>
      <c r="AE116">
        <v>0</v>
      </c>
      <c r="AF116">
        <v>40</v>
      </c>
      <c r="AI116" t="s">
        <v>993</v>
      </c>
      <c r="AJ116">
        <v>99</v>
      </c>
      <c r="AK116">
        <v>64</v>
      </c>
      <c r="AO116">
        <v>104</v>
      </c>
    </row>
    <row r="117" spans="1:41" x14ac:dyDescent="0.45">
      <c r="A117" s="290">
        <v>43254</v>
      </c>
      <c r="B117">
        <v>1012.625</v>
      </c>
      <c r="C117" t="s">
        <v>40</v>
      </c>
      <c r="F117">
        <v>0</v>
      </c>
      <c r="G117">
        <v>0</v>
      </c>
      <c r="H117">
        <v>0</v>
      </c>
      <c r="K117" t="s">
        <v>40</v>
      </c>
      <c r="N117">
        <v>4</v>
      </c>
      <c r="O117">
        <v>1.1202345513738188</v>
      </c>
      <c r="P117">
        <v>2.8797654486261814</v>
      </c>
      <c r="S117">
        <v>100.5</v>
      </c>
      <c r="U117">
        <v>2.8797654486261814</v>
      </c>
      <c r="V117">
        <v>4.4260696517412934E-2</v>
      </c>
      <c r="W117">
        <v>65.063717365885353</v>
      </c>
      <c r="AB117" s="290">
        <v>43254</v>
      </c>
      <c r="AD117" t="s">
        <v>40</v>
      </c>
      <c r="AE117">
        <v>0</v>
      </c>
      <c r="AF117">
        <v>40</v>
      </c>
      <c r="AI117" t="s">
        <v>40</v>
      </c>
      <c r="AJ117">
        <v>0</v>
      </c>
      <c r="AK117">
        <v>56</v>
      </c>
      <c r="AO117">
        <v>96</v>
      </c>
    </row>
    <row r="118" spans="1:41" x14ac:dyDescent="0.45">
      <c r="A118" s="290">
        <v>43255</v>
      </c>
      <c r="B118">
        <v>1032.3958333333333</v>
      </c>
      <c r="C118" t="s">
        <v>756</v>
      </c>
      <c r="D118">
        <v>89</v>
      </c>
      <c r="E118">
        <v>10.1</v>
      </c>
      <c r="F118">
        <v>0</v>
      </c>
      <c r="G118">
        <v>0</v>
      </c>
      <c r="H118">
        <v>0</v>
      </c>
      <c r="K118" t="s">
        <v>994</v>
      </c>
      <c r="L118">
        <v>115</v>
      </c>
      <c r="M118">
        <v>8.27</v>
      </c>
      <c r="N118">
        <v>3</v>
      </c>
      <c r="O118">
        <v>0.84017591353036414</v>
      </c>
      <c r="P118">
        <v>2.1598240864696359</v>
      </c>
      <c r="S118">
        <v>102</v>
      </c>
      <c r="U118">
        <v>2.1598240864696359</v>
      </c>
      <c r="V118">
        <v>4.4165686274509806E-2</v>
      </c>
      <c r="W118">
        <v>48.902762951431299</v>
      </c>
      <c r="AB118" s="290">
        <v>43255</v>
      </c>
      <c r="AD118" t="s">
        <v>756</v>
      </c>
      <c r="AE118">
        <v>89</v>
      </c>
      <c r="AF118">
        <v>26</v>
      </c>
      <c r="AI118" t="s">
        <v>994</v>
      </c>
      <c r="AJ118">
        <v>115</v>
      </c>
      <c r="AK118">
        <v>47</v>
      </c>
      <c r="AO118">
        <v>73</v>
      </c>
    </row>
    <row r="119" spans="1:41" x14ac:dyDescent="0.45">
      <c r="A119" s="290">
        <v>43256</v>
      </c>
      <c r="B119">
        <v>972.69791666666663</v>
      </c>
      <c r="C119" t="s">
        <v>971</v>
      </c>
      <c r="D119">
        <v>101</v>
      </c>
      <c r="E119">
        <v>8.39</v>
      </c>
      <c r="F119">
        <v>0</v>
      </c>
      <c r="G119">
        <v>0</v>
      </c>
      <c r="H119">
        <v>0</v>
      </c>
      <c r="K119" t="s">
        <v>970</v>
      </c>
      <c r="L119">
        <v>126</v>
      </c>
      <c r="M119">
        <v>8.1</v>
      </c>
      <c r="N119">
        <v>0</v>
      </c>
      <c r="O119">
        <v>0</v>
      </c>
      <c r="P119">
        <v>0</v>
      </c>
      <c r="S119">
        <v>113.5</v>
      </c>
      <c r="U119">
        <v>0</v>
      </c>
      <c r="V119">
        <v>4.3520704845814981E-2</v>
      </c>
      <c r="W119">
        <v>0</v>
      </c>
      <c r="AB119" s="290">
        <v>43256</v>
      </c>
      <c r="AD119" t="s">
        <v>971</v>
      </c>
      <c r="AE119">
        <v>101</v>
      </c>
      <c r="AF119">
        <v>8</v>
      </c>
      <c r="AI119" t="s">
        <v>970</v>
      </c>
      <c r="AJ119">
        <v>126</v>
      </c>
      <c r="AK119">
        <v>12</v>
      </c>
      <c r="AO119">
        <v>20</v>
      </c>
    </row>
    <row r="120" spans="1:41" x14ac:dyDescent="0.45">
      <c r="A120" s="290">
        <v>43257</v>
      </c>
      <c r="B120">
        <v>917.01041666666663</v>
      </c>
      <c r="C120" t="s">
        <v>995</v>
      </c>
      <c r="G120">
        <v>0</v>
      </c>
      <c r="H120">
        <v>0</v>
      </c>
      <c r="K120" t="s">
        <v>996</v>
      </c>
      <c r="L120">
        <v>133</v>
      </c>
      <c r="M120">
        <v>7.44</v>
      </c>
      <c r="N120">
        <v>1</v>
      </c>
      <c r="O120">
        <v>0.28005863784345469</v>
      </c>
      <c r="P120">
        <v>0.71994136215654536</v>
      </c>
      <c r="S120">
        <v>133</v>
      </c>
      <c r="U120">
        <v>0.71994136215654536</v>
      </c>
      <c r="V120">
        <v>4.2681954887218043E-2</v>
      </c>
      <c r="W120">
        <v>16.867581722976471</v>
      </c>
      <c r="AB120" s="290">
        <v>43257</v>
      </c>
      <c r="AD120" t="s">
        <v>995</v>
      </c>
      <c r="AE120">
        <v>0</v>
      </c>
      <c r="AF120">
        <v>0</v>
      </c>
      <c r="AI120" t="s">
        <v>996</v>
      </c>
      <c r="AJ120">
        <v>133</v>
      </c>
      <c r="AK120">
        <v>1</v>
      </c>
      <c r="AO120">
        <v>1</v>
      </c>
    </row>
    <row r="121" spans="1:41" x14ac:dyDescent="0.45">
      <c r="A121" s="290">
        <v>43258</v>
      </c>
      <c r="B121">
        <v>964.45833333333337</v>
      </c>
      <c r="C121" t="s">
        <v>995</v>
      </c>
      <c r="G121">
        <v>0</v>
      </c>
      <c r="H121">
        <v>0</v>
      </c>
      <c r="K121" t="s">
        <v>997</v>
      </c>
      <c r="L121">
        <v>126</v>
      </c>
      <c r="M121">
        <v>8.66</v>
      </c>
      <c r="N121">
        <v>4</v>
      </c>
      <c r="O121">
        <v>1.1202345513738188</v>
      </c>
      <c r="P121">
        <v>2.8797654486261814</v>
      </c>
      <c r="S121">
        <v>126</v>
      </c>
      <c r="U121">
        <v>2.8797654486261814</v>
      </c>
      <c r="V121">
        <v>4.2953174603174604E-2</v>
      </c>
      <c r="W121">
        <v>67.044298244100972</v>
      </c>
      <c r="AB121" s="290">
        <v>43258</v>
      </c>
      <c r="AD121" t="s">
        <v>995</v>
      </c>
      <c r="AE121">
        <v>0</v>
      </c>
      <c r="AF121">
        <v>0</v>
      </c>
      <c r="AI121" t="s">
        <v>997</v>
      </c>
      <c r="AJ121">
        <v>126</v>
      </c>
      <c r="AK121">
        <v>11</v>
      </c>
      <c r="AO121">
        <v>11</v>
      </c>
    </row>
    <row r="122" spans="1:41" x14ac:dyDescent="0.45">
      <c r="A122" s="290">
        <v>43259</v>
      </c>
      <c r="B122">
        <v>1000.1666666666666</v>
      </c>
      <c r="C122" t="s">
        <v>995</v>
      </c>
      <c r="G122">
        <v>0</v>
      </c>
      <c r="H122">
        <v>0</v>
      </c>
      <c r="K122" t="s">
        <v>998</v>
      </c>
      <c r="L122">
        <v>75</v>
      </c>
      <c r="M122" t="s">
        <v>890</v>
      </c>
      <c r="N122">
        <v>3</v>
      </c>
      <c r="O122">
        <v>0.84017591353036414</v>
      </c>
      <c r="P122">
        <v>2.1598240864696359</v>
      </c>
      <c r="S122">
        <v>75</v>
      </c>
      <c r="U122">
        <v>2.1598240864696359</v>
      </c>
      <c r="V122">
        <v>4.6457333333333337E-2</v>
      </c>
      <c r="W122">
        <v>46.490487755136662</v>
      </c>
      <c r="AB122" s="290">
        <v>43259</v>
      </c>
      <c r="AD122" t="s">
        <v>995</v>
      </c>
      <c r="AE122">
        <v>0</v>
      </c>
      <c r="AF122">
        <v>0</v>
      </c>
      <c r="AI122" t="s">
        <v>998</v>
      </c>
      <c r="AJ122">
        <v>75</v>
      </c>
      <c r="AK122">
        <v>36</v>
      </c>
      <c r="AO122">
        <v>36</v>
      </c>
    </row>
    <row r="123" spans="1:41" x14ac:dyDescent="0.45">
      <c r="A123" s="290">
        <v>43260</v>
      </c>
      <c r="B123">
        <v>1097.7708333333333</v>
      </c>
      <c r="C123" t="s">
        <v>995</v>
      </c>
      <c r="G123">
        <v>0</v>
      </c>
      <c r="H123">
        <v>0</v>
      </c>
      <c r="K123" t="s">
        <v>999</v>
      </c>
      <c r="L123">
        <v>41</v>
      </c>
      <c r="M123">
        <v>23.7</v>
      </c>
      <c r="N123">
        <v>0</v>
      </c>
      <c r="O123">
        <v>0</v>
      </c>
      <c r="P123">
        <v>0</v>
      </c>
      <c r="S123">
        <v>41</v>
      </c>
      <c r="U123">
        <v>0</v>
      </c>
      <c r="V123">
        <v>5.363658536585366E-2</v>
      </c>
      <c r="W123">
        <v>0</v>
      </c>
      <c r="AB123" s="290">
        <v>43260</v>
      </c>
      <c r="AD123" t="s">
        <v>995</v>
      </c>
      <c r="AE123">
        <v>0</v>
      </c>
      <c r="AF123">
        <v>0</v>
      </c>
      <c r="AI123" t="s">
        <v>999</v>
      </c>
      <c r="AJ123">
        <v>41</v>
      </c>
      <c r="AK123">
        <v>122</v>
      </c>
      <c r="AO123">
        <v>122</v>
      </c>
    </row>
    <row r="124" spans="1:41" x14ac:dyDescent="0.45">
      <c r="A124" s="290">
        <v>43261</v>
      </c>
      <c r="B124">
        <v>1184.1666666666667</v>
      </c>
      <c r="C124" t="s">
        <v>995</v>
      </c>
      <c r="G124">
        <v>0</v>
      </c>
      <c r="H124">
        <v>0</v>
      </c>
      <c r="K124" t="s">
        <v>867</v>
      </c>
      <c r="L124">
        <v>72</v>
      </c>
      <c r="M124">
        <v>12.4</v>
      </c>
      <c r="N124">
        <v>10</v>
      </c>
      <c r="O124">
        <v>2.8005863784345468</v>
      </c>
      <c r="P124">
        <v>7.1994136215654532</v>
      </c>
      <c r="S124">
        <v>72</v>
      </c>
      <c r="U124">
        <v>7.1994136215654532</v>
      </c>
      <c r="V124">
        <v>4.6818055555555557E-2</v>
      </c>
      <c r="W124">
        <v>153.77429788860917</v>
      </c>
      <c r="AB124" s="290">
        <v>43261</v>
      </c>
      <c r="AD124" t="s">
        <v>995</v>
      </c>
      <c r="AE124">
        <v>0</v>
      </c>
      <c r="AF124">
        <v>0</v>
      </c>
      <c r="AI124" t="s">
        <v>867</v>
      </c>
      <c r="AJ124">
        <v>72</v>
      </c>
      <c r="AK124">
        <v>95</v>
      </c>
      <c r="AO124">
        <v>95</v>
      </c>
    </row>
    <row r="125" spans="1:41" x14ac:dyDescent="0.45">
      <c r="A125" s="290">
        <v>43262</v>
      </c>
      <c r="B125">
        <v>1029.1979166666667</v>
      </c>
      <c r="C125" t="s">
        <v>995</v>
      </c>
      <c r="G125">
        <v>0</v>
      </c>
      <c r="H125">
        <v>0</v>
      </c>
      <c r="K125" t="s">
        <v>1000</v>
      </c>
      <c r="L125">
        <v>138</v>
      </c>
      <c r="M125">
        <v>7.66</v>
      </c>
      <c r="N125">
        <v>0</v>
      </c>
      <c r="O125">
        <v>0</v>
      </c>
      <c r="P125">
        <v>0</v>
      </c>
      <c r="S125">
        <v>138</v>
      </c>
      <c r="U125">
        <v>0</v>
      </c>
      <c r="V125">
        <v>4.2505072463768119E-2</v>
      </c>
      <c r="W125">
        <v>0</v>
      </c>
      <c r="AB125" s="290">
        <v>43262</v>
      </c>
      <c r="AD125" t="s">
        <v>995</v>
      </c>
      <c r="AE125">
        <v>0</v>
      </c>
      <c r="AF125">
        <v>0</v>
      </c>
      <c r="AI125" t="s">
        <v>1000</v>
      </c>
      <c r="AJ125">
        <v>138</v>
      </c>
      <c r="AK125">
        <v>9</v>
      </c>
      <c r="AO125">
        <v>9</v>
      </c>
    </row>
    <row r="126" spans="1:41" x14ac:dyDescent="0.45">
      <c r="A126" s="290">
        <v>43263</v>
      </c>
      <c r="B126">
        <v>880.63541666666663</v>
      </c>
      <c r="C126" t="s">
        <v>995</v>
      </c>
      <c r="G126">
        <v>0</v>
      </c>
      <c r="H126">
        <v>0</v>
      </c>
      <c r="K126" t="s">
        <v>1001</v>
      </c>
      <c r="L126">
        <v>145</v>
      </c>
      <c r="M126">
        <v>5.96</v>
      </c>
      <c r="N126">
        <v>0</v>
      </c>
      <c r="O126">
        <v>0</v>
      </c>
      <c r="P126">
        <v>0</v>
      </c>
      <c r="S126">
        <v>145</v>
      </c>
      <c r="U126">
        <v>0</v>
      </c>
      <c r="V126">
        <v>4.2277931034482762E-2</v>
      </c>
      <c r="W126">
        <v>0</v>
      </c>
      <c r="AB126" s="290">
        <v>43263</v>
      </c>
      <c r="AD126" t="s">
        <v>995</v>
      </c>
      <c r="AE126">
        <v>0</v>
      </c>
      <c r="AF126">
        <v>0</v>
      </c>
      <c r="AI126" t="s">
        <v>1001</v>
      </c>
      <c r="AJ126">
        <v>145</v>
      </c>
      <c r="AK126">
        <v>22</v>
      </c>
      <c r="AO126">
        <v>22</v>
      </c>
    </row>
    <row r="127" spans="1:41" x14ac:dyDescent="0.45">
      <c r="A127" s="290">
        <v>43264</v>
      </c>
      <c r="B127">
        <v>838.40625</v>
      </c>
      <c r="C127" t="s">
        <v>995</v>
      </c>
      <c r="G127">
        <v>0</v>
      </c>
      <c r="H127">
        <v>0</v>
      </c>
      <c r="K127" t="s">
        <v>1002</v>
      </c>
      <c r="L127">
        <v>117</v>
      </c>
      <c r="M127">
        <v>5.87</v>
      </c>
      <c r="N127">
        <v>0</v>
      </c>
      <c r="O127">
        <v>0</v>
      </c>
      <c r="P127">
        <v>0</v>
      </c>
      <c r="S127">
        <v>117</v>
      </c>
      <c r="U127">
        <v>0</v>
      </c>
      <c r="V127">
        <v>4.3349572649572649E-2</v>
      </c>
      <c r="W127">
        <v>0</v>
      </c>
      <c r="AB127" s="290">
        <v>43264</v>
      </c>
      <c r="AD127" t="s">
        <v>995</v>
      </c>
      <c r="AE127">
        <v>0</v>
      </c>
      <c r="AF127">
        <v>0</v>
      </c>
      <c r="AI127" t="s">
        <v>1002</v>
      </c>
      <c r="AJ127">
        <v>117</v>
      </c>
      <c r="AK127">
        <v>1</v>
      </c>
      <c r="AO127">
        <v>1</v>
      </c>
    </row>
    <row r="128" spans="1:41" x14ac:dyDescent="0.45">
      <c r="A128" s="290">
        <v>43265</v>
      </c>
      <c r="B128">
        <v>943.88541666666663</v>
      </c>
      <c r="C128" t="s">
        <v>995</v>
      </c>
      <c r="G128">
        <v>0</v>
      </c>
      <c r="H128">
        <v>0</v>
      </c>
      <c r="K128" t="s">
        <v>1003</v>
      </c>
      <c r="L128">
        <v>178</v>
      </c>
      <c r="M128">
        <v>5.48</v>
      </c>
      <c r="N128">
        <v>0</v>
      </c>
      <c r="O128">
        <v>0</v>
      </c>
      <c r="P128">
        <v>0</v>
      </c>
      <c r="S128">
        <v>178</v>
      </c>
      <c r="U128">
        <v>0</v>
      </c>
      <c r="V128">
        <v>4.1447752808988762E-2</v>
      </c>
      <c r="W128">
        <v>0</v>
      </c>
      <c r="AB128" s="290">
        <v>43265</v>
      </c>
      <c r="AD128" t="s">
        <v>995</v>
      </c>
      <c r="AE128">
        <v>0</v>
      </c>
      <c r="AF128">
        <v>0</v>
      </c>
      <c r="AI128" t="s">
        <v>1003</v>
      </c>
      <c r="AJ128">
        <v>178</v>
      </c>
      <c r="AK128">
        <v>7</v>
      </c>
      <c r="AO128">
        <v>7</v>
      </c>
    </row>
    <row r="129" spans="1:41" x14ac:dyDescent="0.45">
      <c r="A129" s="290">
        <v>43266</v>
      </c>
      <c r="B129">
        <v>884.01041666666663</v>
      </c>
      <c r="C129" t="s">
        <v>995</v>
      </c>
      <c r="G129">
        <v>0</v>
      </c>
      <c r="H129">
        <v>0</v>
      </c>
      <c r="K129" t="s">
        <v>1004</v>
      </c>
      <c r="L129">
        <v>175</v>
      </c>
      <c r="M129">
        <v>5.0599999999999996</v>
      </c>
      <c r="N129">
        <v>0</v>
      </c>
      <c r="O129">
        <v>0</v>
      </c>
      <c r="P129">
        <v>0</v>
      </c>
      <c r="S129">
        <v>175</v>
      </c>
      <c r="U129">
        <v>0</v>
      </c>
      <c r="V129">
        <v>4.1510285714285715E-2</v>
      </c>
      <c r="W129">
        <v>0</v>
      </c>
      <c r="AB129" s="290">
        <v>43266</v>
      </c>
      <c r="AD129" t="s">
        <v>995</v>
      </c>
      <c r="AE129">
        <v>0</v>
      </c>
      <c r="AF129">
        <v>0</v>
      </c>
      <c r="AI129" t="s">
        <v>1004</v>
      </c>
      <c r="AJ129">
        <v>175</v>
      </c>
      <c r="AK129">
        <v>7</v>
      </c>
      <c r="AO129">
        <v>7</v>
      </c>
    </row>
    <row r="130" spans="1:41" x14ac:dyDescent="0.45">
      <c r="A130" s="290">
        <v>43267</v>
      </c>
      <c r="B130">
        <v>841.04166666666663</v>
      </c>
      <c r="C130" t="s">
        <v>995</v>
      </c>
      <c r="G130">
        <v>0</v>
      </c>
      <c r="H130">
        <v>0</v>
      </c>
      <c r="K130" t="s">
        <v>1001</v>
      </c>
      <c r="L130">
        <v>109</v>
      </c>
      <c r="M130">
        <v>6.51</v>
      </c>
      <c r="N130">
        <v>0</v>
      </c>
      <c r="O130">
        <v>0</v>
      </c>
      <c r="P130">
        <v>0</v>
      </c>
      <c r="S130">
        <v>109</v>
      </c>
      <c r="U130">
        <v>0</v>
      </c>
      <c r="V130">
        <v>4.3756880733944958E-2</v>
      </c>
      <c r="W130">
        <v>0</v>
      </c>
      <c r="AB130" s="290">
        <v>43267</v>
      </c>
      <c r="AD130" t="s">
        <v>995</v>
      </c>
      <c r="AE130">
        <v>0</v>
      </c>
      <c r="AF130">
        <v>0</v>
      </c>
      <c r="AI130" t="s">
        <v>1001</v>
      </c>
      <c r="AJ130">
        <v>109</v>
      </c>
      <c r="AK130">
        <v>5</v>
      </c>
      <c r="AO130">
        <v>5</v>
      </c>
    </row>
    <row r="131" spans="1:41" x14ac:dyDescent="0.45">
      <c r="A131" s="290">
        <v>43268</v>
      </c>
      <c r="B131">
        <v>893.28125</v>
      </c>
      <c r="C131" t="s">
        <v>995</v>
      </c>
      <c r="G131">
        <v>0</v>
      </c>
      <c r="H131">
        <v>0</v>
      </c>
      <c r="K131" t="s">
        <v>997</v>
      </c>
      <c r="L131">
        <v>98</v>
      </c>
      <c r="M131">
        <v>9.98</v>
      </c>
      <c r="N131">
        <v>0</v>
      </c>
      <c r="O131">
        <v>0</v>
      </c>
      <c r="P131">
        <v>0</v>
      </c>
      <c r="S131">
        <v>98</v>
      </c>
      <c r="U131">
        <v>0</v>
      </c>
      <c r="V131">
        <v>4.4425510204081635E-2</v>
      </c>
      <c r="W131">
        <v>0</v>
      </c>
      <c r="AB131" s="290">
        <v>43268</v>
      </c>
      <c r="AD131" t="s">
        <v>995</v>
      </c>
      <c r="AE131">
        <v>0</v>
      </c>
      <c r="AF131">
        <v>0</v>
      </c>
      <c r="AI131" t="s">
        <v>997</v>
      </c>
      <c r="AJ131">
        <v>98</v>
      </c>
      <c r="AK131">
        <v>8</v>
      </c>
      <c r="AO131">
        <v>8</v>
      </c>
    </row>
    <row r="132" spans="1:41" x14ac:dyDescent="0.45">
      <c r="A132" s="290">
        <v>43269</v>
      </c>
      <c r="B132">
        <v>1066.125</v>
      </c>
      <c r="C132" t="s">
        <v>995</v>
      </c>
      <c r="G132">
        <v>0</v>
      </c>
      <c r="H132">
        <v>0</v>
      </c>
      <c r="K132" t="s">
        <v>1005</v>
      </c>
      <c r="L132">
        <v>56</v>
      </c>
      <c r="M132">
        <v>19.899999999999999</v>
      </c>
      <c r="N132">
        <v>1</v>
      </c>
      <c r="O132">
        <v>0.28005863784345469</v>
      </c>
      <c r="P132">
        <v>0.71994136215654536</v>
      </c>
      <c r="S132">
        <v>56</v>
      </c>
      <c r="U132">
        <v>0.71994136215654536</v>
      </c>
      <c r="V132">
        <v>4.9394642857142859E-2</v>
      </c>
      <c r="W132">
        <v>14.57529239028471</v>
      </c>
      <c r="AB132" s="290">
        <v>43269</v>
      </c>
      <c r="AD132" t="s">
        <v>995</v>
      </c>
      <c r="AE132">
        <v>0</v>
      </c>
      <c r="AF132">
        <v>0</v>
      </c>
      <c r="AI132" t="s">
        <v>1005</v>
      </c>
      <c r="AJ132">
        <v>56</v>
      </c>
      <c r="AK132">
        <v>13</v>
      </c>
      <c r="AO132">
        <v>13</v>
      </c>
    </row>
    <row r="133" spans="1:41" x14ac:dyDescent="0.45">
      <c r="A133" s="290">
        <v>43270</v>
      </c>
      <c r="B133">
        <v>1136.7708333333333</v>
      </c>
      <c r="C133" t="s">
        <v>995</v>
      </c>
      <c r="G133">
        <v>0</v>
      </c>
      <c r="H133">
        <v>0</v>
      </c>
      <c r="K133" t="s">
        <v>1006</v>
      </c>
      <c r="L133">
        <v>41</v>
      </c>
      <c r="M133">
        <v>30</v>
      </c>
      <c r="N133">
        <v>2</v>
      </c>
      <c r="O133">
        <v>0.56011727568690939</v>
      </c>
      <c r="P133">
        <v>1.4398827243130907</v>
      </c>
      <c r="S133">
        <v>41</v>
      </c>
      <c r="U133">
        <v>1.4398827243130907</v>
      </c>
      <c r="V133">
        <v>5.363658536585366E-2</v>
      </c>
      <c r="W133">
        <v>26.845160154989184</v>
      </c>
      <c r="AB133" s="290">
        <v>43270</v>
      </c>
      <c r="AD133" t="s">
        <v>995</v>
      </c>
      <c r="AE133">
        <v>0</v>
      </c>
      <c r="AF133">
        <v>0</v>
      </c>
      <c r="AI133" t="s">
        <v>1006</v>
      </c>
      <c r="AJ133">
        <v>41</v>
      </c>
      <c r="AK133">
        <v>76</v>
      </c>
      <c r="AO133">
        <v>76</v>
      </c>
    </row>
    <row r="134" spans="1:41" x14ac:dyDescent="0.45">
      <c r="A134" s="290">
        <v>43271</v>
      </c>
      <c r="B134">
        <v>1271.4583333333333</v>
      </c>
      <c r="C134" t="s">
        <v>995</v>
      </c>
      <c r="G134">
        <v>0</v>
      </c>
      <c r="H134">
        <v>0</v>
      </c>
      <c r="K134" t="s">
        <v>861</v>
      </c>
      <c r="L134">
        <v>26</v>
      </c>
      <c r="M134">
        <v>98.2</v>
      </c>
      <c r="N134">
        <v>24</v>
      </c>
      <c r="O134">
        <v>6.7214073082429131</v>
      </c>
      <c r="P134">
        <v>17.278592691757087</v>
      </c>
      <c r="S134">
        <v>26</v>
      </c>
      <c r="U134">
        <v>17.278592691757087</v>
      </c>
      <c r="V134">
        <v>6.2773076923076931E-2</v>
      </c>
      <c r="W134">
        <v>275.2548311902973</v>
      </c>
      <c r="AB134" s="290">
        <v>43271</v>
      </c>
      <c r="AD134" t="s">
        <v>995</v>
      </c>
      <c r="AE134">
        <v>0</v>
      </c>
      <c r="AF134">
        <v>0</v>
      </c>
      <c r="AI134" t="s">
        <v>861</v>
      </c>
      <c r="AJ134">
        <v>26</v>
      </c>
      <c r="AK134">
        <v>895</v>
      </c>
      <c r="AO134">
        <v>895</v>
      </c>
    </row>
    <row r="135" spans="1:41" x14ac:dyDescent="0.45">
      <c r="A135" s="290">
        <v>43272</v>
      </c>
      <c r="B135">
        <v>1352.6041666666667</v>
      </c>
      <c r="C135" t="s">
        <v>1007</v>
      </c>
      <c r="D135">
        <v>23</v>
      </c>
      <c r="E135">
        <v>61</v>
      </c>
      <c r="F135">
        <v>7</v>
      </c>
      <c r="G135">
        <v>1.9604104649041829</v>
      </c>
      <c r="H135">
        <v>5.0395895350958169</v>
      </c>
      <c r="K135" t="s">
        <v>1008</v>
      </c>
      <c r="L135">
        <v>31</v>
      </c>
      <c r="M135">
        <v>65.2</v>
      </c>
      <c r="N135">
        <v>11</v>
      </c>
      <c r="O135">
        <v>3.0806450162780017</v>
      </c>
      <c r="P135">
        <v>7.9193549837219983</v>
      </c>
      <c r="S135">
        <v>27</v>
      </c>
      <c r="U135">
        <v>12.958944518817816</v>
      </c>
      <c r="V135">
        <v>6.1848148148148145E-2</v>
      </c>
      <c r="W135">
        <v>209.52841607765797</v>
      </c>
      <c r="AB135" s="290">
        <v>43272</v>
      </c>
      <c r="AD135" t="s">
        <v>1007</v>
      </c>
      <c r="AE135">
        <v>23</v>
      </c>
      <c r="AF135">
        <v>61</v>
      </c>
      <c r="AI135" t="s">
        <v>1008</v>
      </c>
      <c r="AJ135">
        <v>31</v>
      </c>
      <c r="AK135">
        <v>91</v>
      </c>
      <c r="AO135">
        <v>152</v>
      </c>
    </row>
    <row r="136" spans="1:41" x14ac:dyDescent="0.45">
      <c r="A136" s="290">
        <v>43273</v>
      </c>
      <c r="B136">
        <v>1356.6666666666667</v>
      </c>
      <c r="C136" t="s">
        <v>1009</v>
      </c>
      <c r="D136">
        <v>31</v>
      </c>
      <c r="E136">
        <v>74</v>
      </c>
      <c r="F136">
        <v>0</v>
      </c>
      <c r="G136">
        <v>0</v>
      </c>
      <c r="H136">
        <v>0</v>
      </c>
      <c r="K136" t="s">
        <v>699</v>
      </c>
      <c r="L136">
        <v>23</v>
      </c>
      <c r="M136">
        <v>131</v>
      </c>
      <c r="N136">
        <v>20</v>
      </c>
      <c r="O136">
        <v>5.6011727568690937</v>
      </c>
      <c r="P136">
        <v>14.398827243130906</v>
      </c>
      <c r="S136">
        <v>27</v>
      </c>
      <c r="U136">
        <v>14.398827243130906</v>
      </c>
      <c r="V136">
        <v>6.1848148148148145E-2</v>
      </c>
      <c r="W136">
        <v>232.80935119739775</v>
      </c>
      <c r="AB136" s="290">
        <v>43273</v>
      </c>
      <c r="AD136" t="s">
        <v>1009</v>
      </c>
      <c r="AE136">
        <v>31</v>
      </c>
      <c r="AF136">
        <v>38</v>
      </c>
      <c r="AI136" t="s">
        <v>699</v>
      </c>
      <c r="AJ136">
        <v>23</v>
      </c>
      <c r="AK136">
        <v>271</v>
      </c>
      <c r="AO136">
        <v>309</v>
      </c>
    </row>
    <row r="137" spans="1:41" x14ac:dyDescent="0.45">
      <c r="A137" s="290">
        <v>43274</v>
      </c>
      <c r="B137">
        <v>1344.0625</v>
      </c>
      <c r="C137" t="s">
        <v>995</v>
      </c>
      <c r="G137">
        <v>0</v>
      </c>
      <c r="H137">
        <v>0</v>
      </c>
      <c r="K137" t="s">
        <v>1010</v>
      </c>
      <c r="L137">
        <v>6</v>
      </c>
      <c r="M137">
        <v>1000</v>
      </c>
      <c r="N137">
        <v>2</v>
      </c>
      <c r="O137">
        <v>0.56011727568690939</v>
      </c>
      <c r="P137">
        <v>1.4398827243130907</v>
      </c>
      <c r="S137">
        <v>6</v>
      </c>
      <c r="U137">
        <v>1.4398827243130907</v>
      </c>
      <c r="V137">
        <v>0.14601666666666666</v>
      </c>
      <c r="W137">
        <v>9.8610847458949262</v>
      </c>
      <c r="AB137" s="290">
        <v>43274</v>
      </c>
      <c r="AD137" t="s">
        <v>995</v>
      </c>
      <c r="AE137">
        <v>0</v>
      </c>
      <c r="AF137">
        <v>0</v>
      </c>
      <c r="AI137" t="s">
        <v>1010</v>
      </c>
      <c r="AJ137">
        <v>6</v>
      </c>
      <c r="AK137">
        <v>878</v>
      </c>
      <c r="AO137">
        <v>878</v>
      </c>
    </row>
    <row r="138" spans="1:41" x14ac:dyDescent="0.45">
      <c r="A138" s="290">
        <v>43275</v>
      </c>
      <c r="B138">
        <v>1317.2916666666667</v>
      </c>
      <c r="C138" t="s">
        <v>995</v>
      </c>
      <c r="G138">
        <v>0</v>
      </c>
      <c r="H138">
        <v>0</v>
      </c>
      <c r="K138" t="s">
        <v>861</v>
      </c>
      <c r="L138">
        <v>22</v>
      </c>
      <c r="M138">
        <v>230</v>
      </c>
      <c r="N138">
        <v>28</v>
      </c>
      <c r="O138">
        <v>7.8416418596167317</v>
      </c>
      <c r="P138">
        <v>20.158358140383267</v>
      </c>
      <c r="S138">
        <v>22</v>
      </c>
      <c r="U138">
        <v>20.158358140383267</v>
      </c>
      <c r="V138">
        <v>6.7313636363636367E-2</v>
      </c>
      <c r="W138">
        <v>299.46916003000331</v>
      </c>
      <c r="AB138" s="290">
        <v>43275</v>
      </c>
      <c r="AD138" t="s">
        <v>995</v>
      </c>
      <c r="AE138">
        <v>0</v>
      </c>
      <c r="AF138">
        <v>0</v>
      </c>
      <c r="AI138" t="s">
        <v>861</v>
      </c>
      <c r="AJ138">
        <v>22</v>
      </c>
      <c r="AK138">
        <v>147</v>
      </c>
      <c r="AO138">
        <v>147</v>
      </c>
    </row>
    <row r="139" spans="1:41" x14ac:dyDescent="0.45">
      <c r="A139" s="290">
        <v>43276</v>
      </c>
      <c r="B139">
        <v>1378.6458333333333</v>
      </c>
      <c r="C139" t="s">
        <v>995</v>
      </c>
      <c r="G139">
        <v>0</v>
      </c>
      <c r="H139">
        <v>0</v>
      </c>
      <c r="K139" t="s">
        <v>1011</v>
      </c>
      <c r="L139">
        <v>19</v>
      </c>
      <c r="M139">
        <v>99.4</v>
      </c>
      <c r="N139">
        <v>16</v>
      </c>
      <c r="O139">
        <v>4.4809382054952751</v>
      </c>
      <c r="P139">
        <v>11.519061794504726</v>
      </c>
      <c r="S139">
        <v>19</v>
      </c>
      <c r="U139">
        <v>11.519061794504726</v>
      </c>
      <c r="V139">
        <v>7.1973684210526315E-2</v>
      </c>
      <c r="W139">
        <v>160.04546551779876</v>
      </c>
      <c r="AB139" s="290">
        <v>43276</v>
      </c>
      <c r="AD139" t="s">
        <v>995</v>
      </c>
      <c r="AE139">
        <v>0</v>
      </c>
      <c r="AF139">
        <v>0</v>
      </c>
      <c r="AI139" t="s">
        <v>1011</v>
      </c>
      <c r="AJ139">
        <v>19</v>
      </c>
      <c r="AK139">
        <v>33</v>
      </c>
      <c r="AO139">
        <v>33</v>
      </c>
    </row>
    <row r="140" spans="1:41" x14ac:dyDescent="0.45">
      <c r="A140" s="290">
        <v>43277</v>
      </c>
      <c r="B140">
        <v>1252.7083333333333</v>
      </c>
      <c r="C140" t="s">
        <v>995</v>
      </c>
      <c r="G140">
        <v>0</v>
      </c>
      <c r="H140">
        <v>0</v>
      </c>
      <c r="K140" t="s">
        <v>869</v>
      </c>
      <c r="L140">
        <v>19</v>
      </c>
      <c r="M140">
        <v>75</v>
      </c>
      <c r="N140">
        <v>4</v>
      </c>
      <c r="O140">
        <v>1.1202345513738188</v>
      </c>
      <c r="P140">
        <v>2.8797654486261814</v>
      </c>
      <c r="S140">
        <v>19</v>
      </c>
      <c r="U140">
        <v>2.8797654486261814</v>
      </c>
      <c r="V140">
        <v>7.1973684210526315E-2</v>
      </c>
      <c r="W140">
        <v>40.01136637944969</v>
      </c>
      <c r="AB140" s="290">
        <v>43277</v>
      </c>
      <c r="AD140" t="s">
        <v>995</v>
      </c>
      <c r="AE140">
        <v>0</v>
      </c>
      <c r="AF140">
        <v>0</v>
      </c>
      <c r="AI140" t="s">
        <v>869</v>
      </c>
      <c r="AJ140">
        <v>19</v>
      </c>
      <c r="AK140">
        <v>7</v>
      </c>
      <c r="AO140">
        <v>7</v>
      </c>
    </row>
    <row r="141" spans="1:41" x14ac:dyDescent="0.45">
      <c r="A141" s="290">
        <v>43278</v>
      </c>
      <c r="B141">
        <v>1059.2708333333333</v>
      </c>
      <c r="C141" t="s">
        <v>995</v>
      </c>
      <c r="G141">
        <v>0</v>
      </c>
      <c r="H141">
        <v>0</v>
      </c>
      <c r="K141" t="s">
        <v>1012</v>
      </c>
      <c r="L141">
        <v>19</v>
      </c>
      <c r="M141">
        <v>128</v>
      </c>
      <c r="N141">
        <v>3</v>
      </c>
      <c r="O141">
        <v>0.84017591353036414</v>
      </c>
      <c r="P141">
        <v>2.1598240864696359</v>
      </c>
      <c r="S141">
        <v>19</v>
      </c>
      <c r="U141">
        <v>2.1598240864696359</v>
      </c>
      <c r="V141">
        <v>7.1973684210526315E-2</v>
      </c>
      <c r="W141">
        <v>30.008524784587262</v>
      </c>
      <c r="AB141" s="290">
        <v>43278</v>
      </c>
      <c r="AD141" t="s">
        <v>995</v>
      </c>
      <c r="AE141">
        <v>0</v>
      </c>
      <c r="AF141">
        <v>0</v>
      </c>
      <c r="AI141" t="s">
        <v>1012</v>
      </c>
      <c r="AJ141">
        <v>19</v>
      </c>
      <c r="AK141">
        <v>8</v>
      </c>
      <c r="AO141">
        <v>8</v>
      </c>
    </row>
    <row r="142" spans="1:41" x14ac:dyDescent="0.45">
      <c r="A142" s="290">
        <v>43279</v>
      </c>
      <c r="B142">
        <v>997.91666666666663</v>
      </c>
      <c r="C142" t="s">
        <v>995</v>
      </c>
      <c r="G142">
        <v>0</v>
      </c>
      <c r="H142">
        <v>0</v>
      </c>
      <c r="K142" t="s">
        <v>1013</v>
      </c>
      <c r="L142">
        <v>31</v>
      </c>
      <c r="M142">
        <v>53.3</v>
      </c>
      <c r="N142">
        <v>7</v>
      </c>
      <c r="O142">
        <v>1.9604104649041829</v>
      </c>
      <c r="P142">
        <v>5.0395895350958169</v>
      </c>
      <c r="S142">
        <v>31</v>
      </c>
      <c r="U142">
        <v>5.0395895350958169</v>
      </c>
      <c r="V142">
        <v>5.8745161290322576E-2</v>
      </c>
      <c r="W142">
        <v>85.787312936121211</v>
      </c>
      <c r="AB142" s="290">
        <v>43279</v>
      </c>
      <c r="AD142" t="s">
        <v>995</v>
      </c>
      <c r="AE142">
        <v>0</v>
      </c>
      <c r="AF142">
        <v>0</v>
      </c>
      <c r="AI142" t="s">
        <v>1013</v>
      </c>
      <c r="AJ142">
        <v>31</v>
      </c>
      <c r="AK142">
        <v>2</v>
      </c>
      <c r="AO142">
        <v>2</v>
      </c>
    </row>
    <row r="143" spans="1:41" x14ac:dyDescent="0.45">
      <c r="A143" s="290">
        <v>43280</v>
      </c>
      <c r="B143">
        <v>898.27083333333337</v>
      </c>
      <c r="C143" t="s">
        <v>995</v>
      </c>
      <c r="G143">
        <v>0</v>
      </c>
      <c r="H143">
        <v>0</v>
      </c>
      <c r="K143" t="s">
        <v>1014</v>
      </c>
      <c r="L143">
        <v>37.700000000000003</v>
      </c>
      <c r="M143">
        <v>22</v>
      </c>
      <c r="N143">
        <v>4</v>
      </c>
      <c r="O143">
        <v>1.1202345513738188</v>
      </c>
      <c r="P143">
        <v>2.8797654486261814</v>
      </c>
      <c r="S143">
        <v>37.700000000000003</v>
      </c>
      <c r="U143">
        <v>2.8797654486261814</v>
      </c>
      <c r="V143">
        <v>5.5022811671087531E-2</v>
      </c>
      <c r="W143">
        <v>52.337664346211383</v>
      </c>
      <c r="AB143" s="290">
        <v>43280</v>
      </c>
      <c r="AD143" t="s">
        <v>995</v>
      </c>
      <c r="AE143">
        <v>0</v>
      </c>
      <c r="AF143">
        <v>0</v>
      </c>
      <c r="AI143" t="s">
        <v>1014</v>
      </c>
      <c r="AJ143">
        <v>37.700000000000003</v>
      </c>
      <c r="AK143">
        <v>1</v>
      </c>
      <c r="AO143">
        <v>1</v>
      </c>
    </row>
    <row r="144" spans="1:41" x14ac:dyDescent="0.45">
      <c r="A144" s="290">
        <v>43281</v>
      </c>
      <c r="B144">
        <v>882.15625</v>
      </c>
      <c r="C144" t="s">
        <v>995</v>
      </c>
      <c r="G144">
        <v>0</v>
      </c>
      <c r="H144">
        <v>0</v>
      </c>
      <c r="K144" t="s">
        <v>1015</v>
      </c>
      <c r="L144">
        <v>33</v>
      </c>
      <c r="M144">
        <v>50.6</v>
      </c>
      <c r="N144">
        <v>0</v>
      </c>
      <c r="O144">
        <v>0</v>
      </c>
      <c r="P144">
        <v>0</v>
      </c>
      <c r="S144">
        <v>33</v>
      </c>
      <c r="U144">
        <v>0</v>
      </c>
      <c r="V144">
        <v>5.7475757575757576E-2</v>
      </c>
      <c r="W144">
        <v>0</v>
      </c>
      <c r="AB144" s="290">
        <v>43281</v>
      </c>
      <c r="AD144" t="s">
        <v>995</v>
      </c>
      <c r="AE144">
        <v>0</v>
      </c>
      <c r="AF144">
        <v>0</v>
      </c>
      <c r="AI144" t="s">
        <v>1015</v>
      </c>
      <c r="AJ144">
        <v>33</v>
      </c>
      <c r="AK144">
        <v>2</v>
      </c>
      <c r="AO144">
        <v>2</v>
      </c>
    </row>
    <row r="145" spans="1:41" x14ac:dyDescent="0.45">
      <c r="A145" s="290">
        <v>43282</v>
      </c>
      <c r="B145">
        <v>983.76041666666663</v>
      </c>
      <c r="C145" t="s">
        <v>995</v>
      </c>
      <c r="G145">
        <v>0</v>
      </c>
      <c r="H145">
        <v>0</v>
      </c>
      <c r="K145" t="s">
        <v>1016</v>
      </c>
      <c r="L145">
        <v>39</v>
      </c>
      <c r="M145">
        <v>51.2</v>
      </c>
      <c r="N145">
        <v>0</v>
      </c>
      <c r="O145">
        <v>0</v>
      </c>
      <c r="P145">
        <v>0</v>
      </c>
      <c r="S145">
        <v>39</v>
      </c>
      <c r="U145">
        <v>0</v>
      </c>
      <c r="V145">
        <v>5.4448717948717945E-2</v>
      </c>
      <c r="W145">
        <v>0</v>
      </c>
      <c r="AB145" s="290">
        <v>43282</v>
      </c>
      <c r="AD145" t="s">
        <v>995</v>
      </c>
      <c r="AE145">
        <v>0</v>
      </c>
      <c r="AF145">
        <v>0</v>
      </c>
      <c r="AI145" t="s">
        <v>1016</v>
      </c>
      <c r="AJ145">
        <v>39</v>
      </c>
      <c r="AK145">
        <v>7</v>
      </c>
      <c r="AO145">
        <v>7</v>
      </c>
    </row>
    <row r="146" spans="1:41" x14ac:dyDescent="0.45">
      <c r="A146" s="290">
        <v>43283</v>
      </c>
      <c r="B146">
        <v>967.69791666666663</v>
      </c>
      <c r="C146" t="s">
        <v>995</v>
      </c>
      <c r="G146">
        <v>0</v>
      </c>
      <c r="H146">
        <v>0</v>
      </c>
      <c r="K146" t="s">
        <v>1017</v>
      </c>
      <c r="L146">
        <v>39</v>
      </c>
      <c r="M146">
        <v>35.299999999999997</v>
      </c>
      <c r="N146">
        <v>0</v>
      </c>
      <c r="O146">
        <v>0</v>
      </c>
      <c r="P146">
        <v>0</v>
      </c>
      <c r="S146">
        <v>39</v>
      </c>
      <c r="U146">
        <v>0</v>
      </c>
      <c r="V146">
        <v>5.4448717948717945E-2</v>
      </c>
      <c r="W146">
        <v>0</v>
      </c>
      <c r="AB146" s="290">
        <v>43283</v>
      </c>
      <c r="AD146" t="s">
        <v>995</v>
      </c>
      <c r="AE146">
        <v>0</v>
      </c>
      <c r="AF146">
        <v>0</v>
      </c>
      <c r="AI146" t="s">
        <v>1017</v>
      </c>
      <c r="AJ146">
        <v>39</v>
      </c>
      <c r="AK146">
        <v>0</v>
      </c>
      <c r="AO146">
        <v>0</v>
      </c>
    </row>
    <row r="147" spans="1:41" x14ac:dyDescent="0.45">
      <c r="A147" s="290">
        <v>43284</v>
      </c>
      <c r="B147">
        <v>849.63541666666663</v>
      </c>
      <c r="C147" t="s">
        <v>40</v>
      </c>
      <c r="G147">
        <v>0</v>
      </c>
      <c r="H147">
        <v>0</v>
      </c>
      <c r="K147" t="s">
        <v>40</v>
      </c>
      <c r="N147">
        <v>0</v>
      </c>
      <c r="O147">
        <v>0</v>
      </c>
      <c r="P147">
        <v>0</v>
      </c>
      <c r="S147">
        <v>35.5</v>
      </c>
      <c r="U147">
        <v>0</v>
      </c>
      <c r="V147">
        <v>5.6090140845070427E-2</v>
      </c>
      <c r="W147">
        <v>0</v>
      </c>
      <c r="AB147" s="290">
        <v>43284</v>
      </c>
      <c r="AD147" t="s">
        <v>40</v>
      </c>
      <c r="AE147">
        <v>0</v>
      </c>
      <c r="AF147">
        <v>0</v>
      </c>
      <c r="AI147" t="s">
        <v>40</v>
      </c>
      <c r="AJ147">
        <v>0</v>
      </c>
      <c r="AK147">
        <v>8</v>
      </c>
      <c r="AO147">
        <v>8</v>
      </c>
    </row>
    <row r="148" spans="1:41" x14ac:dyDescent="0.45">
      <c r="A148" s="290">
        <v>43285</v>
      </c>
      <c r="B148">
        <v>817.45833333333337</v>
      </c>
      <c r="C148" t="s">
        <v>40</v>
      </c>
      <c r="G148">
        <v>0</v>
      </c>
      <c r="H148">
        <v>0</v>
      </c>
      <c r="K148" t="s">
        <v>40</v>
      </c>
      <c r="N148">
        <v>0</v>
      </c>
      <c r="O148">
        <v>0</v>
      </c>
      <c r="P148">
        <v>0</v>
      </c>
      <c r="S148">
        <v>35.5</v>
      </c>
      <c r="U148">
        <v>0</v>
      </c>
      <c r="V148">
        <v>5.6090140845070427E-2</v>
      </c>
      <c r="W148">
        <v>0</v>
      </c>
      <c r="AB148" s="290">
        <v>43285</v>
      </c>
      <c r="AD148" t="s">
        <v>40</v>
      </c>
      <c r="AE148">
        <v>0</v>
      </c>
      <c r="AF148">
        <v>0</v>
      </c>
      <c r="AI148" t="s">
        <v>40</v>
      </c>
      <c r="AJ148">
        <v>0</v>
      </c>
      <c r="AK148">
        <v>8</v>
      </c>
      <c r="AO148">
        <v>8</v>
      </c>
    </row>
    <row r="149" spans="1:41" x14ac:dyDescent="0.45">
      <c r="A149" s="290">
        <v>43286</v>
      </c>
      <c r="B149">
        <v>839.23958333333337</v>
      </c>
      <c r="C149" t="s">
        <v>40</v>
      </c>
      <c r="G149">
        <v>0</v>
      </c>
      <c r="H149">
        <v>0</v>
      </c>
      <c r="K149" t="s">
        <v>40</v>
      </c>
      <c r="N149">
        <v>0</v>
      </c>
      <c r="O149">
        <v>0</v>
      </c>
      <c r="P149">
        <v>0</v>
      </c>
      <c r="S149">
        <v>35.5</v>
      </c>
      <c r="U149">
        <v>0</v>
      </c>
      <c r="V149">
        <v>5.6090140845070427E-2</v>
      </c>
      <c r="W149">
        <v>0</v>
      </c>
      <c r="AB149" s="290">
        <v>43286</v>
      </c>
      <c r="AD149" t="s">
        <v>40</v>
      </c>
      <c r="AE149">
        <v>0</v>
      </c>
      <c r="AF149">
        <v>0</v>
      </c>
      <c r="AI149" t="s">
        <v>40</v>
      </c>
      <c r="AJ149">
        <v>0</v>
      </c>
      <c r="AK149">
        <v>8</v>
      </c>
      <c r="AO149">
        <v>8</v>
      </c>
    </row>
    <row r="150" spans="1:41" x14ac:dyDescent="0.45">
      <c r="A150" s="290">
        <v>43287</v>
      </c>
      <c r="B150">
        <v>986.44791666666663</v>
      </c>
      <c r="C150" t="s">
        <v>40</v>
      </c>
      <c r="G150">
        <v>0</v>
      </c>
      <c r="H150">
        <v>0</v>
      </c>
      <c r="K150" t="s">
        <v>1018</v>
      </c>
      <c r="L150">
        <v>32</v>
      </c>
      <c r="M150">
        <v>98</v>
      </c>
      <c r="N150">
        <v>0</v>
      </c>
      <c r="O150">
        <v>0</v>
      </c>
      <c r="P150">
        <v>0</v>
      </c>
      <c r="S150">
        <v>32</v>
      </c>
      <c r="U150">
        <v>0</v>
      </c>
      <c r="V150">
        <v>5.8090625E-2</v>
      </c>
      <c r="W150">
        <v>0</v>
      </c>
      <c r="AB150" s="290">
        <v>43287</v>
      </c>
      <c r="AD150" t="s">
        <v>40</v>
      </c>
      <c r="AE150">
        <v>0</v>
      </c>
      <c r="AF150">
        <v>0</v>
      </c>
      <c r="AI150" t="s">
        <v>1018</v>
      </c>
      <c r="AJ150">
        <v>32</v>
      </c>
      <c r="AK150">
        <v>15</v>
      </c>
      <c r="AO150">
        <v>15</v>
      </c>
    </row>
    <row r="151" spans="1:41" x14ac:dyDescent="0.45">
      <c r="A151" s="290">
        <v>43288</v>
      </c>
      <c r="B151">
        <v>1104.8958333333333</v>
      </c>
      <c r="C151" t="s">
        <v>995</v>
      </c>
      <c r="G151">
        <v>0</v>
      </c>
      <c r="H151">
        <v>0</v>
      </c>
      <c r="K151" t="s">
        <v>1019</v>
      </c>
      <c r="L151">
        <v>31</v>
      </c>
      <c r="M151">
        <v>105</v>
      </c>
      <c r="N151">
        <v>3</v>
      </c>
      <c r="O151">
        <v>0.84017591353036414</v>
      </c>
      <c r="P151">
        <v>2.1598240864696359</v>
      </c>
      <c r="S151">
        <v>31</v>
      </c>
      <c r="U151">
        <v>2.1598240864696359</v>
      </c>
      <c r="V151">
        <v>5.8745161290322576E-2</v>
      </c>
      <c r="W151">
        <v>36.765991258337664</v>
      </c>
      <c r="AB151" s="290">
        <v>43288</v>
      </c>
      <c r="AD151" t="s">
        <v>995</v>
      </c>
      <c r="AE151">
        <v>0</v>
      </c>
      <c r="AF151">
        <v>0</v>
      </c>
      <c r="AI151" t="s">
        <v>1019</v>
      </c>
      <c r="AJ151">
        <v>31</v>
      </c>
      <c r="AK151">
        <v>66</v>
      </c>
      <c r="AO151">
        <v>66</v>
      </c>
    </row>
    <row r="152" spans="1:41" x14ac:dyDescent="0.45">
      <c r="A152" s="290">
        <v>43289</v>
      </c>
      <c r="B152">
        <v>1013.2083333333334</v>
      </c>
      <c r="C152" t="s">
        <v>995</v>
      </c>
      <c r="G152">
        <v>0</v>
      </c>
      <c r="H152">
        <v>0</v>
      </c>
      <c r="K152" t="s">
        <v>1020</v>
      </c>
      <c r="L152">
        <v>18</v>
      </c>
      <c r="M152">
        <v>98.7</v>
      </c>
      <c r="N152">
        <v>5</v>
      </c>
      <c r="O152">
        <v>1.4002931892172734</v>
      </c>
      <c r="P152">
        <v>3.5997068107827266</v>
      </c>
      <c r="S152">
        <v>18</v>
      </c>
      <c r="U152">
        <v>3.5997068107827266</v>
      </c>
      <c r="V152">
        <v>7.3872222222222228E-2</v>
      </c>
      <c r="W152">
        <v>48.728828001871904</v>
      </c>
      <c r="AB152" s="290">
        <v>43289</v>
      </c>
      <c r="AD152" t="s">
        <v>995</v>
      </c>
      <c r="AE152">
        <v>0</v>
      </c>
      <c r="AF152">
        <v>0</v>
      </c>
      <c r="AI152" t="s">
        <v>1020</v>
      </c>
      <c r="AJ152">
        <v>18</v>
      </c>
      <c r="AK152">
        <v>81</v>
      </c>
      <c r="AO152">
        <v>81</v>
      </c>
    </row>
    <row r="153" spans="1:41" x14ac:dyDescent="0.45">
      <c r="A153" s="290">
        <v>43290</v>
      </c>
      <c r="B153">
        <v>954.72916666666663</v>
      </c>
      <c r="C153" t="s">
        <v>995</v>
      </c>
      <c r="G153">
        <v>0</v>
      </c>
      <c r="H153">
        <v>0</v>
      </c>
      <c r="K153" t="s">
        <v>1021</v>
      </c>
      <c r="L153">
        <v>18</v>
      </c>
      <c r="M153">
        <v>84.1</v>
      </c>
      <c r="N153">
        <v>0</v>
      </c>
      <c r="O153">
        <v>0</v>
      </c>
      <c r="P153">
        <v>0</v>
      </c>
      <c r="S153">
        <v>18</v>
      </c>
      <c r="U153">
        <v>0</v>
      </c>
      <c r="V153">
        <v>7.3872222222222228E-2</v>
      </c>
      <c r="W153">
        <v>0</v>
      </c>
      <c r="AB153" s="290">
        <v>43290</v>
      </c>
      <c r="AD153" t="s">
        <v>995</v>
      </c>
      <c r="AE153">
        <v>0</v>
      </c>
      <c r="AF153">
        <v>0</v>
      </c>
      <c r="AI153" t="s">
        <v>1021</v>
      </c>
      <c r="AJ153">
        <v>18</v>
      </c>
      <c r="AK153">
        <v>5</v>
      </c>
      <c r="AO153">
        <v>5</v>
      </c>
    </row>
    <row r="154" spans="1:41" x14ac:dyDescent="0.45">
      <c r="A154" s="290">
        <v>43291</v>
      </c>
      <c r="B154">
        <v>984.51041666666663</v>
      </c>
      <c r="C154" t="s">
        <v>995</v>
      </c>
      <c r="G154">
        <v>0</v>
      </c>
      <c r="H154">
        <v>0</v>
      </c>
      <c r="K154" t="s">
        <v>1022</v>
      </c>
      <c r="L154">
        <v>16</v>
      </c>
      <c r="M154">
        <v>246</v>
      </c>
      <c r="N154">
        <v>2</v>
      </c>
      <c r="O154">
        <v>0.56011727568690939</v>
      </c>
      <c r="P154">
        <v>1.4398827243130907</v>
      </c>
      <c r="S154">
        <v>16</v>
      </c>
      <c r="U154">
        <v>1.4398827243130907</v>
      </c>
      <c r="V154">
        <v>7.838125E-2</v>
      </c>
      <c r="W154">
        <v>18.370244469348101</v>
      </c>
      <c r="AB154" s="290">
        <v>43291</v>
      </c>
      <c r="AD154" t="s">
        <v>995</v>
      </c>
      <c r="AE154">
        <v>0</v>
      </c>
      <c r="AF154">
        <v>0</v>
      </c>
      <c r="AI154" t="s">
        <v>1022</v>
      </c>
      <c r="AJ154">
        <v>16</v>
      </c>
      <c r="AK154">
        <v>6</v>
      </c>
      <c r="AO154">
        <v>6</v>
      </c>
    </row>
    <row r="155" spans="1:41" x14ac:dyDescent="0.45">
      <c r="A155" s="290">
        <v>43292</v>
      </c>
      <c r="B155">
        <v>990.67708333333337</v>
      </c>
      <c r="C155" t="s">
        <v>1023</v>
      </c>
      <c r="D155">
        <v>16</v>
      </c>
      <c r="E155">
        <v>184</v>
      </c>
      <c r="F155">
        <v>0</v>
      </c>
      <c r="G155">
        <v>0</v>
      </c>
      <c r="H155">
        <v>0</v>
      </c>
      <c r="K155" t="s">
        <v>1024</v>
      </c>
      <c r="L155">
        <v>17</v>
      </c>
      <c r="M155">
        <v>146</v>
      </c>
      <c r="N155">
        <v>5</v>
      </c>
      <c r="O155">
        <v>1.4002931892172734</v>
      </c>
      <c r="P155">
        <v>3.5997068107827266</v>
      </c>
      <c r="S155">
        <v>16.5</v>
      </c>
      <c r="U155">
        <v>3.5997068107827266</v>
      </c>
      <c r="V155">
        <v>7.7151515151515151E-2</v>
      </c>
      <c r="W155">
        <v>46.657629519179096</v>
      </c>
      <c r="AB155" s="290">
        <v>43292</v>
      </c>
      <c r="AD155" t="s">
        <v>1023</v>
      </c>
      <c r="AE155">
        <v>16</v>
      </c>
      <c r="AF155">
        <v>4</v>
      </c>
      <c r="AI155" t="s">
        <v>1024</v>
      </c>
      <c r="AJ155">
        <v>17</v>
      </c>
      <c r="AK155">
        <v>24</v>
      </c>
      <c r="AO155">
        <v>28</v>
      </c>
    </row>
    <row r="156" spans="1:41" x14ac:dyDescent="0.45">
      <c r="A156" s="290">
        <v>43293</v>
      </c>
      <c r="B156">
        <v>1004.7708333333334</v>
      </c>
      <c r="C156" t="s">
        <v>995</v>
      </c>
      <c r="G156">
        <v>0</v>
      </c>
      <c r="H156">
        <v>0</v>
      </c>
      <c r="K156" t="s">
        <v>1025</v>
      </c>
      <c r="L156">
        <v>16</v>
      </c>
      <c r="M156">
        <v>159</v>
      </c>
      <c r="N156">
        <v>0</v>
      </c>
      <c r="O156">
        <v>0</v>
      </c>
      <c r="P156">
        <v>0</v>
      </c>
      <c r="S156">
        <v>16</v>
      </c>
      <c r="U156">
        <v>0</v>
      </c>
      <c r="V156">
        <v>7.838125E-2</v>
      </c>
      <c r="W156">
        <v>0</v>
      </c>
      <c r="AB156" s="290">
        <v>43293</v>
      </c>
      <c r="AD156" t="s">
        <v>995</v>
      </c>
      <c r="AE156">
        <v>0</v>
      </c>
      <c r="AF156">
        <v>0</v>
      </c>
      <c r="AI156" t="s">
        <v>1025</v>
      </c>
      <c r="AJ156">
        <v>16</v>
      </c>
      <c r="AK156">
        <v>9</v>
      </c>
      <c r="AO156">
        <v>9</v>
      </c>
    </row>
    <row r="157" spans="1:41" x14ac:dyDescent="0.45">
      <c r="A157" s="290">
        <v>43294</v>
      </c>
      <c r="B157">
        <v>1067.375</v>
      </c>
      <c r="C157" t="s">
        <v>995</v>
      </c>
      <c r="G157">
        <v>0</v>
      </c>
      <c r="H157">
        <v>0</v>
      </c>
      <c r="K157" t="s">
        <v>1026</v>
      </c>
      <c r="L157">
        <v>16</v>
      </c>
      <c r="M157">
        <v>173</v>
      </c>
      <c r="N157">
        <v>1</v>
      </c>
      <c r="O157">
        <v>0.28005863784345469</v>
      </c>
      <c r="P157">
        <v>0.71994136215654536</v>
      </c>
      <c r="S157">
        <v>16</v>
      </c>
      <c r="U157">
        <v>0.71994136215654536</v>
      </c>
      <c r="V157">
        <v>7.838125E-2</v>
      </c>
      <c r="W157">
        <v>9.1851222346740506</v>
      </c>
      <c r="AB157" s="290">
        <v>43294</v>
      </c>
      <c r="AD157" t="s">
        <v>995</v>
      </c>
      <c r="AE157">
        <v>0</v>
      </c>
      <c r="AF157">
        <v>0</v>
      </c>
      <c r="AI157" t="s">
        <v>1026</v>
      </c>
      <c r="AJ157">
        <v>16</v>
      </c>
      <c r="AK157">
        <v>17</v>
      </c>
      <c r="AO157">
        <v>17</v>
      </c>
    </row>
    <row r="158" spans="1:41" x14ac:dyDescent="0.45">
      <c r="A158" s="290">
        <v>43295</v>
      </c>
      <c r="B158">
        <v>1113.6041666666667</v>
      </c>
      <c r="C158" t="s">
        <v>995</v>
      </c>
      <c r="G158">
        <v>0</v>
      </c>
      <c r="H158">
        <v>0</v>
      </c>
      <c r="K158" t="s">
        <v>1027</v>
      </c>
      <c r="L158">
        <v>16</v>
      </c>
      <c r="M158">
        <v>240</v>
      </c>
      <c r="N158">
        <v>2</v>
      </c>
      <c r="O158">
        <v>0.56011727568690939</v>
      </c>
      <c r="P158">
        <v>1.4398827243130907</v>
      </c>
      <c r="S158">
        <v>16</v>
      </c>
      <c r="U158">
        <v>1.4398827243130907</v>
      </c>
      <c r="V158">
        <v>7.838125E-2</v>
      </c>
      <c r="W158">
        <v>18.370244469348101</v>
      </c>
      <c r="AB158" s="290">
        <v>43295</v>
      </c>
      <c r="AD158" t="s">
        <v>995</v>
      </c>
      <c r="AE158">
        <v>0</v>
      </c>
      <c r="AF158">
        <v>0</v>
      </c>
      <c r="AI158" t="s">
        <v>1027</v>
      </c>
      <c r="AJ158">
        <v>16</v>
      </c>
      <c r="AK158">
        <v>28</v>
      </c>
      <c r="AO158">
        <v>28</v>
      </c>
    </row>
    <row r="159" spans="1:41" x14ac:dyDescent="0.45">
      <c r="A159" s="290">
        <v>43296</v>
      </c>
      <c r="B159">
        <v>1141.4583333333333</v>
      </c>
      <c r="C159" t="s">
        <v>995</v>
      </c>
      <c r="G159">
        <v>0</v>
      </c>
      <c r="H159">
        <v>0</v>
      </c>
      <c r="K159" t="s">
        <v>1028</v>
      </c>
      <c r="L159">
        <v>18</v>
      </c>
      <c r="M159">
        <v>250</v>
      </c>
      <c r="N159">
        <v>2</v>
      </c>
      <c r="O159">
        <v>0.56011727568690939</v>
      </c>
      <c r="P159">
        <v>1.4398827243130907</v>
      </c>
      <c r="S159">
        <v>18</v>
      </c>
      <c r="U159">
        <v>1.4398827243130907</v>
      </c>
      <c r="V159">
        <v>7.3872222222222228E-2</v>
      </c>
      <c r="W159">
        <v>19.491531200748764</v>
      </c>
      <c r="AB159" s="290">
        <v>43296</v>
      </c>
      <c r="AD159" t="s">
        <v>995</v>
      </c>
      <c r="AE159">
        <v>0</v>
      </c>
      <c r="AF159">
        <v>0</v>
      </c>
      <c r="AI159" t="s">
        <v>1028</v>
      </c>
      <c r="AJ159">
        <v>18</v>
      </c>
      <c r="AK159">
        <v>12</v>
      </c>
      <c r="AO159">
        <v>12</v>
      </c>
    </row>
    <row r="160" spans="1:41" x14ac:dyDescent="0.45">
      <c r="A160" s="290">
        <v>43297</v>
      </c>
      <c r="B160">
        <v>1183.75</v>
      </c>
      <c r="C160" t="s">
        <v>995</v>
      </c>
      <c r="G160">
        <v>0</v>
      </c>
      <c r="H160">
        <v>0</v>
      </c>
      <c r="K160" t="s">
        <v>999</v>
      </c>
      <c r="L160">
        <v>14</v>
      </c>
      <c r="M160">
        <v>249</v>
      </c>
      <c r="N160">
        <v>1</v>
      </c>
      <c r="O160">
        <v>0.28005863784345469</v>
      </c>
      <c r="P160">
        <v>0.71994136215654536</v>
      </c>
      <c r="S160">
        <v>14</v>
      </c>
      <c r="U160">
        <v>0.71994136215654536</v>
      </c>
      <c r="V160">
        <v>8.4178571428571422E-2</v>
      </c>
      <c r="W160">
        <v>8.5525490625300264</v>
      </c>
      <c r="AB160" s="290">
        <v>43297</v>
      </c>
      <c r="AD160" t="s">
        <v>995</v>
      </c>
      <c r="AE160">
        <v>0</v>
      </c>
      <c r="AF160">
        <v>0</v>
      </c>
      <c r="AI160" t="s">
        <v>999</v>
      </c>
      <c r="AJ160">
        <v>14</v>
      </c>
      <c r="AK160">
        <v>27</v>
      </c>
      <c r="AO160">
        <v>27</v>
      </c>
    </row>
    <row r="161" spans="1:41" x14ac:dyDescent="0.45">
      <c r="A161" s="290">
        <v>43298</v>
      </c>
      <c r="B161">
        <v>1180.8333333333333</v>
      </c>
      <c r="C161" t="s">
        <v>995</v>
      </c>
      <c r="G161">
        <v>0</v>
      </c>
      <c r="H161">
        <v>0</v>
      </c>
      <c r="K161" t="s">
        <v>1029</v>
      </c>
      <c r="L161">
        <v>13</v>
      </c>
      <c r="M161">
        <v>251</v>
      </c>
      <c r="N161">
        <v>3</v>
      </c>
      <c r="O161">
        <v>0.84017591353036414</v>
      </c>
      <c r="P161">
        <v>2.1598240864696359</v>
      </c>
      <c r="S161">
        <v>13</v>
      </c>
      <c r="U161">
        <v>2.1598240864696359</v>
      </c>
      <c r="V161">
        <v>8.7746153846153849E-2</v>
      </c>
      <c r="W161">
        <v>24.61445877452903</v>
      </c>
      <c r="AB161" s="290">
        <v>43298</v>
      </c>
      <c r="AD161" t="s">
        <v>995</v>
      </c>
      <c r="AE161">
        <v>0</v>
      </c>
      <c r="AF161">
        <v>0</v>
      </c>
      <c r="AI161" t="s">
        <v>1029</v>
      </c>
      <c r="AJ161">
        <v>13</v>
      </c>
      <c r="AK161">
        <v>8</v>
      </c>
      <c r="AO161">
        <v>8</v>
      </c>
    </row>
    <row r="162" spans="1:41" x14ac:dyDescent="0.45">
      <c r="A162" s="290">
        <v>43299</v>
      </c>
      <c r="B162">
        <v>1142.625</v>
      </c>
      <c r="C162" t="s">
        <v>995</v>
      </c>
      <c r="G162">
        <v>0</v>
      </c>
      <c r="H162">
        <v>0</v>
      </c>
      <c r="K162" t="s">
        <v>648</v>
      </c>
      <c r="L162">
        <v>13</v>
      </c>
      <c r="M162">
        <v>184</v>
      </c>
      <c r="N162">
        <v>1</v>
      </c>
      <c r="O162">
        <v>0.28005863784345469</v>
      </c>
      <c r="P162">
        <v>0.71994136215654536</v>
      </c>
      <c r="S162">
        <v>13</v>
      </c>
      <c r="U162">
        <v>0.71994136215654536</v>
      </c>
      <c r="V162">
        <v>8.7746153846153849E-2</v>
      </c>
      <c r="W162">
        <v>8.2048195915096773</v>
      </c>
      <c r="AB162" s="290">
        <v>43299</v>
      </c>
      <c r="AD162" t="s">
        <v>995</v>
      </c>
      <c r="AE162">
        <v>0</v>
      </c>
      <c r="AF162">
        <v>0</v>
      </c>
      <c r="AI162" t="s">
        <v>648</v>
      </c>
      <c r="AJ162">
        <v>13</v>
      </c>
      <c r="AK162">
        <v>3</v>
      </c>
      <c r="AO162">
        <v>3</v>
      </c>
    </row>
    <row r="163" spans="1:41" x14ac:dyDescent="0.45">
      <c r="A163" s="290">
        <v>43300</v>
      </c>
      <c r="B163">
        <v>1046.3958333333333</v>
      </c>
      <c r="C163" t="s">
        <v>995</v>
      </c>
      <c r="G163">
        <v>0</v>
      </c>
      <c r="H163">
        <v>0</v>
      </c>
      <c r="K163" t="s">
        <v>1030</v>
      </c>
      <c r="L163">
        <v>13</v>
      </c>
      <c r="M163">
        <v>180</v>
      </c>
      <c r="N163">
        <v>1</v>
      </c>
      <c r="O163">
        <v>0.28005863784345469</v>
      </c>
      <c r="P163">
        <v>0.71994136215654536</v>
      </c>
      <c r="S163">
        <v>13</v>
      </c>
      <c r="U163">
        <v>0.71994136215654536</v>
      </c>
      <c r="V163">
        <v>8.7746153846153849E-2</v>
      </c>
      <c r="W163">
        <v>8.2048195915096773</v>
      </c>
      <c r="AB163" s="290">
        <v>43300</v>
      </c>
      <c r="AD163" t="s">
        <v>995</v>
      </c>
      <c r="AE163">
        <v>0</v>
      </c>
      <c r="AF163">
        <v>0</v>
      </c>
      <c r="AI163" t="s">
        <v>1030</v>
      </c>
      <c r="AJ163">
        <v>13</v>
      </c>
      <c r="AK163">
        <v>0</v>
      </c>
      <c r="AO163">
        <v>0</v>
      </c>
    </row>
    <row r="164" spans="1:41" x14ac:dyDescent="0.45">
      <c r="A164" s="290">
        <v>43301</v>
      </c>
      <c r="B164">
        <v>938.08333333333337</v>
      </c>
      <c r="C164" t="s">
        <v>995</v>
      </c>
      <c r="G164">
        <v>0</v>
      </c>
      <c r="H164">
        <v>0</v>
      </c>
      <c r="K164" t="s">
        <v>1031</v>
      </c>
      <c r="L164">
        <v>19.7</v>
      </c>
      <c r="M164">
        <v>84.8</v>
      </c>
      <c r="N164">
        <v>0</v>
      </c>
      <c r="O164">
        <v>0</v>
      </c>
      <c r="P164">
        <v>0</v>
      </c>
      <c r="S164">
        <v>19.7</v>
      </c>
      <c r="U164">
        <v>0</v>
      </c>
      <c r="V164">
        <v>7.0759390862944166E-2</v>
      </c>
      <c r="W164">
        <v>0</v>
      </c>
      <c r="AB164" s="290">
        <v>43301</v>
      </c>
      <c r="AD164" t="s">
        <v>995</v>
      </c>
      <c r="AE164">
        <v>0</v>
      </c>
      <c r="AF164">
        <v>0</v>
      </c>
      <c r="AI164" t="s">
        <v>1031</v>
      </c>
      <c r="AJ164">
        <v>19.7</v>
      </c>
      <c r="AK164">
        <v>1</v>
      </c>
      <c r="AO164">
        <v>1</v>
      </c>
    </row>
    <row r="165" spans="1:41" x14ac:dyDescent="0.45">
      <c r="A165" s="290">
        <v>43302</v>
      </c>
      <c r="B165">
        <v>849.32291666666663</v>
      </c>
      <c r="C165" t="s">
        <v>995</v>
      </c>
      <c r="G165">
        <v>0</v>
      </c>
      <c r="H165">
        <v>0</v>
      </c>
      <c r="K165" t="s">
        <v>1031</v>
      </c>
      <c r="L165">
        <v>19</v>
      </c>
      <c r="M165">
        <v>78.400000000000006</v>
      </c>
      <c r="N165">
        <v>0</v>
      </c>
      <c r="O165">
        <v>0</v>
      </c>
      <c r="P165">
        <v>0</v>
      </c>
      <c r="S165">
        <v>19</v>
      </c>
      <c r="U165">
        <v>0</v>
      </c>
      <c r="V165">
        <v>7.1973684210526315E-2</v>
      </c>
      <c r="W165">
        <v>0</v>
      </c>
      <c r="AB165" s="290">
        <v>43302</v>
      </c>
      <c r="AD165" t="s">
        <v>995</v>
      </c>
      <c r="AE165">
        <v>0</v>
      </c>
      <c r="AF165">
        <v>0</v>
      </c>
      <c r="AI165" t="s">
        <v>1031</v>
      </c>
      <c r="AJ165">
        <v>19</v>
      </c>
      <c r="AK165">
        <v>2</v>
      </c>
      <c r="AO165">
        <v>2</v>
      </c>
    </row>
    <row r="166" spans="1:41" x14ac:dyDescent="0.45">
      <c r="A166" s="290">
        <v>43303</v>
      </c>
      <c r="B166">
        <v>798.54166666666663</v>
      </c>
      <c r="C166" t="s">
        <v>995</v>
      </c>
      <c r="G166">
        <v>0</v>
      </c>
      <c r="H166">
        <v>0</v>
      </c>
      <c r="K166" t="s">
        <v>1032</v>
      </c>
      <c r="L166">
        <v>24</v>
      </c>
      <c r="M166">
        <v>70</v>
      </c>
      <c r="N166">
        <v>1</v>
      </c>
      <c r="O166">
        <v>0.28005863784345469</v>
      </c>
      <c r="P166">
        <v>0.71994136215654536</v>
      </c>
      <c r="S166">
        <v>24</v>
      </c>
      <c r="U166">
        <v>0.71994136215654536</v>
      </c>
      <c r="V166">
        <v>6.4854166666666657E-2</v>
      </c>
      <c r="W166">
        <v>11.100926881951231</v>
      </c>
      <c r="AB166" s="290">
        <v>43303</v>
      </c>
      <c r="AD166" t="s">
        <v>995</v>
      </c>
      <c r="AE166">
        <v>0</v>
      </c>
      <c r="AF166">
        <v>0</v>
      </c>
      <c r="AI166" t="s">
        <v>1032</v>
      </c>
      <c r="AJ166">
        <v>24</v>
      </c>
      <c r="AK166">
        <v>1</v>
      </c>
      <c r="AO166">
        <v>1</v>
      </c>
    </row>
    <row r="167" spans="1:41" x14ac:dyDescent="0.45">
      <c r="A167" s="290">
        <v>43304</v>
      </c>
      <c r="B167">
        <v>850.85416666666663</v>
      </c>
      <c r="C167" t="s">
        <v>995</v>
      </c>
      <c r="G167">
        <v>0</v>
      </c>
      <c r="H167">
        <v>0</v>
      </c>
      <c r="K167" t="s">
        <v>1033</v>
      </c>
      <c r="L167">
        <v>23</v>
      </c>
      <c r="M167">
        <v>159</v>
      </c>
      <c r="N167">
        <v>0</v>
      </c>
      <c r="O167">
        <v>0</v>
      </c>
      <c r="P167">
        <v>0</v>
      </c>
      <c r="S167">
        <v>23</v>
      </c>
      <c r="U167">
        <v>0</v>
      </c>
      <c r="V167">
        <v>6.6030434782608699E-2</v>
      </c>
      <c r="W167">
        <v>0</v>
      </c>
      <c r="AB167" s="290">
        <v>43304</v>
      </c>
      <c r="AD167" t="s">
        <v>995</v>
      </c>
      <c r="AE167">
        <v>0</v>
      </c>
      <c r="AF167">
        <v>0</v>
      </c>
      <c r="AI167" t="s">
        <v>1033</v>
      </c>
      <c r="AJ167">
        <v>23</v>
      </c>
      <c r="AK167">
        <v>1</v>
      </c>
      <c r="AO167">
        <v>1</v>
      </c>
    </row>
    <row r="168" spans="1:41" x14ac:dyDescent="0.45">
      <c r="A168" s="290">
        <v>43305</v>
      </c>
      <c r="B168">
        <v>935.625</v>
      </c>
      <c r="C168" t="s">
        <v>995</v>
      </c>
      <c r="G168">
        <v>0</v>
      </c>
      <c r="H168">
        <v>0</v>
      </c>
      <c r="K168" t="s">
        <v>1032</v>
      </c>
      <c r="L168">
        <v>22</v>
      </c>
      <c r="M168">
        <v>140</v>
      </c>
      <c r="N168">
        <v>0</v>
      </c>
      <c r="O168">
        <v>0</v>
      </c>
      <c r="P168">
        <v>0</v>
      </c>
      <c r="S168">
        <v>22</v>
      </c>
      <c r="U168">
        <v>0</v>
      </c>
      <c r="V168">
        <v>6.7313636363636367E-2</v>
      </c>
      <c r="W168">
        <v>0</v>
      </c>
      <c r="AB168" s="290">
        <v>43305</v>
      </c>
      <c r="AD168" t="s">
        <v>995</v>
      </c>
      <c r="AE168">
        <v>0</v>
      </c>
      <c r="AF168">
        <v>0</v>
      </c>
      <c r="AI168" t="s">
        <v>1032</v>
      </c>
      <c r="AJ168">
        <v>22</v>
      </c>
      <c r="AK168">
        <v>0</v>
      </c>
      <c r="AO168">
        <v>0</v>
      </c>
    </row>
    <row r="169" spans="1:41" x14ac:dyDescent="0.45">
      <c r="A169" s="290" t="s">
        <v>364</v>
      </c>
      <c r="F169">
        <v>174</v>
      </c>
      <c r="G169">
        <v>102.72580514650198</v>
      </c>
      <c r="H169">
        <v>145.79618854017548</v>
      </c>
      <c r="J169">
        <v>0</v>
      </c>
      <c r="N169">
        <v>457</v>
      </c>
      <c r="O169">
        <v>225.17888138559258</v>
      </c>
      <c r="P169">
        <v>366.34164635499843</v>
      </c>
      <c r="R169">
        <v>0</v>
      </c>
      <c r="T169">
        <v>5</v>
      </c>
      <c r="U169">
        <v>512.13783489517391</v>
      </c>
      <c r="V169">
        <v>4.8974085772935827E-2</v>
      </c>
      <c r="W169">
        <v>10802.754834722578</v>
      </c>
      <c r="AB169" s="290" t="s">
        <v>47</v>
      </c>
      <c r="AF169">
        <v>1428</v>
      </c>
      <c r="AH169">
        <v>0</v>
      </c>
      <c r="AK169">
        <v>9359</v>
      </c>
      <c r="AM169">
        <v>0</v>
      </c>
      <c r="AN169">
        <v>0</v>
      </c>
      <c r="AO169">
        <v>10787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
  <sheetViews>
    <sheetView workbookViewId="0"/>
  </sheetViews>
  <sheetFormatPr defaultRowHeight="14.25" x14ac:dyDescent="0.45"/>
  <cols>
    <col min="1" max="1" width="9.73046875" style="290" bestFit="1" customWidth="1"/>
    <col min="28" max="28" width="9.73046875" style="290" bestFit="1" customWidth="1"/>
  </cols>
  <sheetData>
    <row r="1" spans="1:1" x14ac:dyDescent="0.45">
      <c r="A1" s="290" t="s">
        <v>1034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D170"/>
  <sheetViews>
    <sheetView topLeftCell="E154" workbookViewId="0">
      <selection activeCell="P175" sqref="P175"/>
    </sheetView>
  </sheetViews>
  <sheetFormatPr defaultRowHeight="14.25" x14ac:dyDescent="0.45"/>
  <cols>
    <col min="9" max="9" width="9.1328125" customWidth="1"/>
    <col min="12" max="12" width="14.265625" customWidth="1"/>
    <col min="13" max="13" width="11.59765625" customWidth="1"/>
  </cols>
  <sheetData>
    <row r="2" spans="1:30" ht="15.4" x14ac:dyDescent="0.45">
      <c r="A2" s="293" t="s">
        <v>0</v>
      </c>
      <c r="B2" s="293"/>
      <c r="C2" s="293"/>
      <c r="D2" s="293"/>
      <c r="E2" s="293"/>
      <c r="F2" s="293"/>
      <c r="G2" s="293"/>
      <c r="H2" s="293"/>
      <c r="I2" s="293"/>
      <c r="J2" s="293"/>
      <c r="K2" s="293"/>
      <c r="L2" s="293"/>
      <c r="M2" s="293"/>
      <c r="R2" s="293" t="s">
        <v>35</v>
      </c>
      <c r="S2" s="293"/>
      <c r="T2" s="293"/>
      <c r="U2" s="293"/>
      <c r="V2" s="293"/>
      <c r="W2" s="293"/>
      <c r="X2" s="293"/>
      <c r="Y2" s="293"/>
      <c r="Z2" s="293"/>
      <c r="AA2" s="293"/>
      <c r="AB2" s="293"/>
      <c r="AC2" s="293"/>
      <c r="AD2" s="293"/>
    </row>
    <row r="3" spans="1:30" ht="15.75" thickBot="1" x14ac:dyDescent="0.5">
      <c r="A3" s="1"/>
      <c r="B3" s="1"/>
      <c r="M3" s="2"/>
    </row>
    <row r="4" spans="1:30" ht="52.9" thickBot="1" x14ac:dyDescent="0.5">
      <c r="A4" s="3" t="s">
        <v>1</v>
      </c>
      <c r="B4" s="4" t="s">
        <v>2</v>
      </c>
      <c r="C4" s="5" t="s">
        <v>3</v>
      </c>
      <c r="D4" s="5" t="s">
        <v>4</v>
      </c>
      <c r="E4" s="5" t="s">
        <v>5</v>
      </c>
      <c r="F4" s="5" t="s">
        <v>6</v>
      </c>
      <c r="G4" s="5" t="s">
        <v>7</v>
      </c>
      <c r="H4" s="5" t="s">
        <v>8</v>
      </c>
      <c r="I4" s="5" t="s">
        <v>9</v>
      </c>
      <c r="J4" s="5" t="s">
        <v>10</v>
      </c>
      <c r="K4" s="5" t="s">
        <v>11</v>
      </c>
      <c r="L4" s="6" t="s">
        <v>12</v>
      </c>
      <c r="M4" s="7" t="s">
        <v>13</v>
      </c>
      <c r="R4" s="3" t="s">
        <v>1</v>
      </c>
      <c r="S4" s="4" t="s">
        <v>2</v>
      </c>
      <c r="T4" s="5" t="s">
        <v>15</v>
      </c>
      <c r="U4" s="5" t="s">
        <v>16</v>
      </c>
      <c r="V4" s="5" t="s">
        <v>17</v>
      </c>
      <c r="W4" s="5" t="s">
        <v>6</v>
      </c>
      <c r="X4" s="5" t="s">
        <v>18</v>
      </c>
      <c r="Y4" s="5" t="s">
        <v>17</v>
      </c>
      <c r="Z4" s="5" t="s">
        <v>19</v>
      </c>
      <c r="AA4" s="5" t="s">
        <v>20</v>
      </c>
      <c r="AB4" s="5" t="s">
        <v>21</v>
      </c>
    </row>
    <row r="5" spans="1:30" x14ac:dyDescent="0.45">
      <c r="A5" s="8">
        <v>38046</v>
      </c>
      <c r="B5" s="9">
        <v>1050</v>
      </c>
      <c r="C5" s="10">
        <v>150</v>
      </c>
      <c r="D5" s="11">
        <v>8.5</v>
      </c>
      <c r="E5" s="10">
        <v>0</v>
      </c>
      <c r="F5" s="10">
        <f>E5/D5</f>
        <v>0</v>
      </c>
      <c r="G5" s="10">
        <v>13.75</v>
      </c>
      <c r="H5" s="10">
        <v>0</v>
      </c>
      <c r="I5" s="10">
        <v>0</v>
      </c>
      <c r="J5" s="10">
        <f t="shared" ref="J5:J36" si="0">SUM(H5+E5)/K5</f>
        <v>0</v>
      </c>
      <c r="K5" s="12">
        <f t="shared" ref="K5:K36" si="1">SUM(G5,D5)</f>
        <v>22.25</v>
      </c>
      <c r="L5" s="13">
        <v>4.6000510876864536E-3</v>
      </c>
      <c r="M5" s="14">
        <f t="shared" ref="M5:M30" si="2">ROUND((H5+E5)/L5,0)</f>
        <v>0</v>
      </c>
      <c r="R5" s="8">
        <v>38046</v>
      </c>
      <c r="S5" s="9">
        <v>1050</v>
      </c>
      <c r="T5" s="10">
        <v>150</v>
      </c>
      <c r="U5" s="10">
        <v>8.5</v>
      </c>
      <c r="V5" s="10">
        <v>0</v>
      </c>
      <c r="W5" s="10">
        <f>V5/U5</f>
        <v>0</v>
      </c>
      <c r="X5" s="10">
        <v>13.75</v>
      </c>
      <c r="Y5" s="10">
        <v>0</v>
      </c>
      <c r="Z5" s="10">
        <f>Y5/X5</f>
        <v>0</v>
      </c>
      <c r="AA5" s="10">
        <f>(Y5+V5)/AB5</f>
        <v>0</v>
      </c>
      <c r="AB5" s="12">
        <f>SUM(X5,U5)</f>
        <v>22.25</v>
      </c>
    </row>
    <row r="6" spans="1:30" x14ac:dyDescent="0.45">
      <c r="A6" s="15">
        <v>38047</v>
      </c>
      <c r="B6" s="16">
        <v>982</v>
      </c>
      <c r="C6" s="17">
        <v>150</v>
      </c>
      <c r="D6" s="18">
        <v>10.75</v>
      </c>
      <c r="E6" s="17">
        <v>0</v>
      </c>
      <c r="F6" s="17">
        <f>E6/D6</f>
        <v>0</v>
      </c>
      <c r="G6" s="17">
        <v>15.25</v>
      </c>
      <c r="H6" s="17">
        <v>2</v>
      </c>
      <c r="I6" s="18">
        <f t="shared" ref="I6:I37" si="3">H6/G6</f>
        <v>0.13114754098360656</v>
      </c>
      <c r="J6" s="18">
        <f t="shared" si="0"/>
        <v>7.6923076923076927E-2</v>
      </c>
      <c r="K6" s="18">
        <f t="shared" si="1"/>
        <v>26</v>
      </c>
      <c r="L6" s="19">
        <v>4.6000510876864536E-3</v>
      </c>
      <c r="M6" s="20">
        <f t="shared" si="2"/>
        <v>435</v>
      </c>
      <c r="R6" s="15">
        <v>38047</v>
      </c>
      <c r="S6" s="16">
        <v>982</v>
      </c>
      <c r="T6" s="17">
        <v>150</v>
      </c>
      <c r="U6" s="18">
        <v>10.75</v>
      </c>
      <c r="V6" s="17">
        <v>0</v>
      </c>
      <c r="W6" s="17">
        <f t="shared" ref="W6:W69" si="4">V6/U6</f>
        <v>0</v>
      </c>
      <c r="X6" s="17">
        <v>15.25</v>
      </c>
      <c r="Y6" s="17">
        <v>0</v>
      </c>
      <c r="Z6" s="17">
        <f t="shared" ref="Z6:Z69" si="5">Y6/X6</f>
        <v>0</v>
      </c>
      <c r="AA6" s="17">
        <f t="shared" ref="AA6:AA69" si="6">(Y6+V6)/AB6</f>
        <v>0</v>
      </c>
      <c r="AB6" s="18">
        <f>SUM(X6,U6)</f>
        <v>26</v>
      </c>
    </row>
    <row r="7" spans="1:30" x14ac:dyDescent="0.45">
      <c r="A7" s="15">
        <v>38048</v>
      </c>
      <c r="B7" s="16">
        <v>923</v>
      </c>
      <c r="C7" s="17">
        <v>150</v>
      </c>
      <c r="D7" s="18">
        <v>10.25</v>
      </c>
      <c r="E7" s="17">
        <v>1</v>
      </c>
      <c r="F7" s="18">
        <f t="shared" ref="F7:F91" si="7">E7/D7</f>
        <v>9.7560975609756101E-2</v>
      </c>
      <c r="G7" s="17">
        <v>13.75</v>
      </c>
      <c r="H7" s="17">
        <v>0</v>
      </c>
      <c r="I7" s="17">
        <f t="shared" si="3"/>
        <v>0</v>
      </c>
      <c r="J7" s="18">
        <f t="shared" si="0"/>
        <v>4.1666666666666664E-2</v>
      </c>
      <c r="K7" s="18">
        <f t="shared" si="1"/>
        <v>24</v>
      </c>
      <c r="L7" s="19">
        <v>4.6000510876864536E-3</v>
      </c>
      <c r="M7" s="20">
        <f t="shared" si="2"/>
        <v>217</v>
      </c>
      <c r="R7" s="15">
        <v>38048</v>
      </c>
      <c r="S7" s="16">
        <v>923</v>
      </c>
      <c r="T7" s="17">
        <v>150</v>
      </c>
      <c r="U7" s="18">
        <v>10.25</v>
      </c>
      <c r="V7" s="17">
        <v>0</v>
      </c>
      <c r="W7" s="17">
        <f t="shared" si="4"/>
        <v>0</v>
      </c>
      <c r="X7" s="17">
        <v>13.75</v>
      </c>
      <c r="Y7" s="17">
        <v>0</v>
      </c>
      <c r="Z7" s="17">
        <f t="shared" si="5"/>
        <v>0</v>
      </c>
      <c r="AA7" s="17">
        <f t="shared" si="6"/>
        <v>0</v>
      </c>
      <c r="AB7" s="18">
        <f t="shared" ref="AB7:AB70" si="8">SUM(X7,U7)</f>
        <v>24</v>
      </c>
    </row>
    <row r="8" spans="1:30" x14ac:dyDescent="0.45">
      <c r="A8" s="15">
        <v>38049</v>
      </c>
      <c r="B8" s="16">
        <v>955</v>
      </c>
      <c r="C8" s="17">
        <v>150</v>
      </c>
      <c r="D8" s="18">
        <v>10.25</v>
      </c>
      <c r="E8" s="17">
        <v>0</v>
      </c>
      <c r="F8" s="17">
        <f t="shared" si="7"/>
        <v>0</v>
      </c>
      <c r="G8" s="17">
        <v>14.25</v>
      </c>
      <c r="H8" s="17">
        <v>0</v>
      </c>
      <c r="I8" s="17">
        <f t="shared" si="3"/>
        <v>0</v>
      </c>
      <c r="J8" s="17">
        <f t="shared" si="0"/>
        <v>0</v>
      </c>
      <c r="K8" s="18">
        <f t="shared" si="1"/>
        <v>24.5</v>
      </c>
      <c r="L8" s="19">
        <v>4.6000510876864536E-3</v>
      </c>
      <c r="M8" s="20">
        <f t="shared" si="2"/>
        <v>0</v>
      </c>
      <c r="R8" s="15">
        <v>38049</v>
      </c>
      <c r="S8" s="16">
        <v>955</v>
      </c>
      <c r="T8" s="17">
        <v>150</v>
      </c>
      <c r="U8" s="18">
        <v>10.25</v>
      </c>
      <c r="V8" s="17">
        <v>0</v>
      </c>
      <c r="W8" s="17">
        <f t="shared" si="4"/>
        <v>0</v>
      </c>
      <c r="X8" s="17">
        <v>14.25</v>
      </c>
      <c r="Y8" s="17">
        <v>0</v>
      </c>
      <c r="Z8" s="17">
        <f t="shared" si="5"/>
        <v>0</v>
      </c>
      <c r="AA8" s="17">
        <f t="shared" si="6"/>
        <v>0</v>
      </c>
      <c r="AB8" s="18">
        <f t="shared" si="8"/>
        <v>24.5</v>
      </c>
    </row>
    <row r="9" spans="1:30" x14ac:dyDescent="0.45">
      <c r="A9" s="15">
        <v>38050</v>
      </c>
      <c r="B9" s="21">
        <v>1300</v>
      </c>
      <c r="C9" s="17">
        <v>150</v>
      </c>
      <c r="D9" s="18">
        <v>9.25</v>
      </c>
      <c r="E9" s="17">
        <v>0</v>
      </c>
      <c r="F9" s="17">
        <f t="shared" si="7"/>
        <v>0</v>
      </c>
      <c r="G9" s="17">
        <v>15</v>
      </c>
      <c r="H9" s="17">
        <v>0</v>
      </c>
      <c r="I9" s="17">
        <f t="shared" si="3"/>
        <v>0</v>
      </c>
      <c r="J9" s="17">
        <f t="shared" si="0"/>
        <v>0</v>
      </c>
      <c r="K9" s="18">
        <f t="shared" si="1"/>
        <v>24.25</v>
      </c>
      <c r="L9" s="19">
        <v>4.6000510876864536E-3</v>
      </c>
      <c r="M9" s="20">
        <f t="shared" si="2"/>
        <v>0</v>
      </c>
      <c r="R9" s="15">
        <v>38050</v>
      </c>
      <c r="S9" s="21">
        <v>1300</v>
      </c>
      <c r="T9" s="17">
        <v>150</v>
      </c>
      <c r="U9" s="18">
        <v>9.25</v>
      </c>
      <c r="V9" s="17">
        <v>0</v>
      </c>
      <c r="W9" s="17">
        <f t="shared" si="4"/>
        <v>0</v>
      </c>
      <c r="X9" s="17">
        <v>15</v>
      </c>
      <c r="Y9" s="17">
        <v>0</v>
      </c>
      <c r="Z9" s="17">
        <f t="shared" si="5"/>
        <v>0</v>
      </c>
      <c r="AA9" s="17">
        <f t="shared" si="6"/>
        <v>0</v>
      </c>
      <c r="AB9" s="18">
        <f t="shared" si="8"/>
        <v>24.25</v>
      </c>
    </row>
    <row r="10" spans="1:30" x14ac:dyDescent="0.45">
      <c r="A10" s="15">
        <v>38051</v>
      </c>
      <c r="B10" s="21">
        <v>1360</v>
      </c>
      <c r="C10" s="17">
        <v>150</v>
      </c>
      <c r="D10" s="18">
        <v>8.75</v>
      </c>
      <c r="E10" s="17">
        <v>0</v>
      </c>
      <c r="F10" s="17">
        <f t="shared" si="7"/>
        <v>0</v>
      </c>
      <c r="G10" s="17">
        <v>14</v>
      </c>
      <c r="H10" s="17">
        <v>2</v>
      </c>
      <c r="I10" s="18">
        <f t="shared" si="3"/>
        <v>0.14285714285714285</v>
      </c>
      <c r="J10" s="18">
        <f t="shared" si="0"/>
        <v>8.7912087912087919E-2</v>
      </c>
      <c r="K10" s="18">
        <f t="shared" si="1"/>
        <v>22.75</v>
      </c>
      <c r="L10" s="19">
        <v>4.6000510876864536E-3</v>
      </c>
      <c r="M10" s="20">
        <f t="shared" si="2"/>
        <v>435</v>
      </c>
      <c r="R10" s="15">
        <v>38051</v>
      </c>
      <c r="S10" s="21">
        <v>1360</v>
      </c>
      <c r="T10" s="17">
        <v>150</v>
      </c>
      <c r="U10" s="18">
        <v>8.75</v>
      </c>
      <c r="V10" s="17">
        <v>0</v>
      </c>
      <c r="W10" s="17">
        <f t="shared" si="4"/>
        <v>0</v>
      </c>
      <c r="X10" s="17">
        <v>14</v>
      </c>
      <c r="Y10" s="17">
        <v>0</v>
      </c>
      <c r="Z10" s="17">
        <f t="shared" si="5"/>
        <v>0</v>
      </c>
      <c r="AA10" s="17">
        <f t="shared" si="6"/>
        <v>0</v>
      </c>
      <c r="AB10" s="18">
        <f t="shared" si="8"/>
        <v>22.75</v>
      </c>
    </row>
    <row r="11" spans="1:30" x14ac:dyDescent="0.45">
      <c r="A11" s="15">
        <v>38052</v>
      </c>
      <c r="B11" s="21">
        <v>1340</v>
      </c>
      <c r="C11" s="17">
        <v>150</v>
      </c>
      <c r="D11" s="18">
        <v>10.75</v>
      </c>
      <c r="E11" s="17">
        <v>0</v>
      </c>
      <c r="F11" s="17">
        <f t="shared" si="7"/>
        <v>0</v>
      </c>
      <c r="G11" s="17">
        <v>14.75</v>
      </c>
      <c r="H11" s="17">
        <v>0</v>
      </c>
      <c r="I11" s="17">
        <f t="shared" si="3"/>
        <v>0</v>
      </c>
      <c r="J11" s="17">
        <f t="shared" si="0"/>
        <v>0</v>
      </c>
      <c r="K11" s="18">
        <f t="shared" si="1"/>
        <v>25.5</v>
      </c>
      <c r="L11" s="19">
        <v>4.6000510876864536E-3</v>
      </c>
      <c r="M11" s="20">
        <f t="shared" si="2"/>
        <v>0</v>
      </c>
      <c r="R11" s="15">
        <v>38052</v>
      </c>
      <c r="S11" s="21">
        <v>1340</v>
      </c>
      <c r="T11" s="17">
        <v>150</v>
      </c>
      <c r="U11" s="18">
        <v>10.75</v>
      </c>
      <c r="V11" s="17">
        <v>0</v>
      </c>
      <c r="W11" s="17">
        <f t="shared" si="4"/>
        <v>0</v>
      </c>
      <c r="X11" s="17">
        <v>14.75</v>
      </c>
      <c r="Y11" s="17">
        <v>0</v>
      </c>
      <c r="Z11" s="17">
        <f t="shared" si="5"/>
        <v>0</v>
      </c>
      <c r="AA11" s="17">
        <f t="shared" si="6"/>
        <v>0</v>
      </c>
      <c r="AB11" s="18">
        <f t="shared" si="8"/>
        <v>25.5</v>
      </c>
    </row>
    <row r="12" spans="1:30" x14ac:dyDescent="0.45">
      <c r="A12" s="15">
        <v>38053</v>
      </c>
      <c r="B12" s="21">
        <v>1230</v>
      </c>
      <c r="C12" s="17">
        <v>150</v>
      </c>
      <c r="D12" s="18">
        <v>7.5</v>
      </c>
      <c r="E12" s="17">
        <v>0</v>
      </c>
      <c r="F12" s="17">
        <f t="shared" si="7"/>
        <v>0</v>
      </c>
      <c r="G12" s="17">
        <v>16.25</v>
      </c>
      <c r="H12" s="17">
        <v>0</v>
      </c>
      <c r="I12" s="17">
        <f t="shared" si="3"/>
        <v>0</v>
      </c>
      <c r="J12" s="17">
        <f t="shared" si="0"/>
        <v>0</v>
      </c>
      <c r="K12" s="18">
        <f t="shared" si="1"/>
        <v>23.75</v>
      </c>
      <c r="L12" s="19">
        <v>4.6000510876864536E-3</v>
      </c>
      <c r="M12" s="20">
        <f t="shared" si="2"/>
        <v>0</v>
      </c>
      <c r="R12" s="15">
        <v>38053</v>
      </c>
      <c r="S12" s="21">
        <v>1230</v>
      </c>
      <c r="T12" s="17">
        <v>150</v>
      </c>
      <c r="U12" s="18">
        <v>7.5</v>
      </c>
      <c r="V12" s="17">
        <v>0</v>
      </c>
      <c r="W12" s="17">
        <f t="shared" si="4"/>
        <v>0</v>
      </c>
      <c r="X12" s="17">
        <v>16.25</v>
      </c>
      <c r="Y12" s="17">
        <v>0</v>
      </c>
      <c r="Z12" s="17">
        <f t="shared" si="5"/>
        <v>0</v>
      </c>
      <c r="AA12" s="17">
        <f t="shared" si="6"/>
        <v>0</v>
      </c>
      <c r="AB12" s="18">
        <f t="shared" si="8"/>
        <v>23.75</v>
      </c>
    </row>
    <row r="13" spans="1:30" x14ac:dyDescent="0.45">
      <c r="A13" s="15">
        <v>38054</v>
      </c>
      <c r="B13" s="21">
        <v>1370</v>
      </c>
      <c r="C13" s="17">
        <v>150</v>
      </c>
      <c r="D13" s="18">
        <v>7.75</v>
      </c>
      <c r="E13" s="17">
        <v>2</v>
      </c>
      <c r="F13" s="18">
        <f>E13/D13</f>
        <v>0.25806451612903225</v>
      </c>
      <c r="G13" s="17">
        <v>14.25</v>
      </c>
      <c r="H13" s="17">
        <v>0</v>
      </c>
      <c r="I13" s="17">
        <f t="shared" si="3"/>
        <v>0</v>
      </c>
      <c r="J13" s="18">
        <f t="shared" si="0"/>
        <v>9.0909090909090912E-2</v>
      </c>
      <c r="K13" s="18">
        <f t="shared" si="1"/>
        <v>22</v>
      </c>
      <c r="L13" s="19">
        <v>4.6000510876864536E-3</v>
      </c>
      <c r="M13" s="20">
        <f t="shared" si="2"/>
        <v>435</v>
      </c>
      <c r="R13" s="15">
        <v>38054</v>
      </c>
      <c r="S13" s="21">
        <v>1370</v>
      </c>
      <c r="T13" s="17">
        <v>150</v>
      </c>
      <c r="U13" s="18">
        <v>7.75</v>
      </c>
      <c r="V13" s="17">
        <v>0</v>
      </c>
      <c r="W13" s="17">
        <f t="shared" si="4"/>
        <v>0</v>
      </c>
      <c r="X13" s="17">
        <v>14.25</v>
      </c>
      <c r="Y13" s="17">
        <v>0</v>
      </c>
      <c r="Z13" s="17">
        <f t="shared" si="5"/>
        <v>0</v>
      </c>
      <c r="AA13" s="17">
        <f t="shared" si="6"/>
        <v>0</v>
      </c>
      <c r="AB13" s="18">
        <f t="shared" si="8"/>
        <v>22</v>
      </c>
    </row>
    <row r="14" spans="1:30" x14ac:dyDescent="0.45">
      <c r="A14" s="15">
        <v>38055</v>
      </c>
      <c r="B14" s="21">
        <v>1630</v>
      </c>
      <c r="C14" s="17">
        <v>150</v>
      </c>
      <c r="D14" s="18">
        <v>10.75</v>
      </c>
      <c r="E14" s="17">
        <v>0</v>
      </c>
      <c r="F14" s="17">
        <f t="shared" si="7"/>
        <v>0</v>
      </c>
      <c r="G14" s="17">
        <v>15.75</v>
      </c>
      <c r="H14" s="17">
        <v>2</v>
      </c>
      <c r="I14" s="18">
        <f t="shared" si="3"/>
        <v>0.12698412698412698</v>
      </c>
      <c r="J14" s="18">
        <f t="shared" si="0"/>
        <v>7.5471698113207544E-2</v>
      </c>
      <c r="K14" s="18">
        <f t="shared" si="1"/>
        <v>26.5</v>
      </c>
      <c r="L14" s="19">
        <v>4.6000510876864536E-3</v>
      </c>
      <c r="M14" s="22">
        <f t="shared" si="2"/>
        <v>435</v>
      </c>
      <c r="R14" s="15">
        <v>38055</v>
      </c>
      <c r="S14" s="21">
        <v>1630</v>
      </c>
      <c r="T14" s="17">
        <v>150</v>
      </c>
      <c r="U14" s="18">
        <v>10.75</v>
      </c>
      <c r="V14" s="17">
        <v>0</v>
      </c>
      <c r="W14" s="17">
        <f t="shared" si="4"/>
        <v>0</v>
      </c>
      <c r="X14" s="17">
        <v>15.75</v>
      </c>
      <c r="Y14" s="17">
        <v>0</v>
      </c>
      <c r="Z14" s="17">
        <f t="shared" si="5"/>
        <v>0</v>
      </c>
      <c r="AA14" s="17">
        <f t="shared" si="6"/>
        <v>0</v>
      </c>
      <c r="AB14" s="18">
        <f t="shared" si="8"/>
        <v>26.5</v>
      </c>
    </row>
    <row r="15" spans="1:30" x14ac:dyDescent="0.45">
      <c r="A15" s="15">
        <v>38056</v>
      </c>
      <c r="B15" s="21">
        <v>1719</v>
      </c>
      <c r="C15" s="17">
        <v>150</v>
      </c>
      <c r="D15" s="18">
        <v>9.5</v>
      </c>
      <c r="E15" s="17">
        <v>0</v>
      </c>
      <c r="F15" s="17">
        <f t="shared" si="7"/>
        <v>0</v>
      </c>
      <c r="G15" s="17">
        <v>12.25</v>
      </c>
      <c r="H15" s="17">
        <v>3</v>
      </c>
      <c r="I15" s="18">
        <f t="shared" si="3"/>
        <v>0.24489795918367346</v>
      </c>
      <c r="J15" s="18">
        <f t="shared" si="0"/>
        <v>0.13793103448275862</v>
      </c>
      <c r="K15" s="18">
        <f t="shared" si="1"/>
        <v>21.75</v>
      </c>
      <c r="L15" s="19">
        <v>4.6000510876864536E-3</v>
      </c>
      <c r="M15" s="22">
        <f t="shared" si="2"/>
        <v>652</v>
      </c>
      <c r="R15" s="15">
        <v>38056</v>
      </c>
      <c r="S15" s="21">
        <v>1719</v>
      </c>
      <c r="T15" s="17">
        <v>150</v>
      </c>
      <c r="U15" s="18">
        <v>9.5</v>
      </c>
      <c r="V15" s="17">
        <v>0</v>
      </c>
      <c r="W15" s="17">
        <f t="shared" si="4"/>
        <v>0</v>
      </c>
      <c r="X15" s="17">
        <v>12.25</v>
      </c>
      <c r="Y15" s="17">
        <v>0</v>
      </c>
      <c r="Z15" s="17">
        <f t="shared" si="5"/>
        <v>0</v>
      </c>
      <c r="AA15" s="17">
        <f t="shared" si="6"/>
        <v>0</v>
      </c>
      <c r="AB15" s="18">
        <f t="shared" si="8"/>
        <v>21.75</v>
      </c>
    </row>
    <row r="16" spans="1:30" x14ac:dyDescent="0.45">
      <c r="A16" s="15">
        <v>38057</v>
      </c>
      <c r="B16" s="21">
        <v>1500</v>
      </c>
      <c r="C16" s="17">
        <v>150</v>
      </c>
      <c r="D16" s="18">
        <v>9</v>
      </c>
      <c r="E16" s="17">
        <v>0</v>
      </c>
      <c r="F16" s="17">
        <f t="shared" si="7"/>
        <v>0</v>
      </c>
      <c r="G16" s="17">
        <v>13.5</v>
      </c>
      <c r="H16" s="17">
        <v>0</v>
      </c>
      <c r="I16" s="17">
        <f t="shared" si="3"/>
        <v>0</v>
      </c>
      <c r="J16" s="17">
        <f t="shared" si="0"/>
        <v>0</v>
      </c>
      <c r="K16" s="18">
        <f t="shared" si="1"/>
        <v>22.5</v>
      </c>
      <c r="L16" s="19">
        <v>4.6000510876864536E-3</v>
      </c>
      <c r="M16" s="22">
        <f t="shared" si="2"/>
        <v>0</v>
      </c>
      <c r="R16" s="15">
        <v>38057</v>
      </c>
      <c r="S16" s="21">
        <v>1500</v>
      </c>
      <c r="T16" s="17">
        <v>150</v>
      </c>
      <c r="U16" s="18">
        <v>9</v>
      </c>
      <c r="V16" s="17">
        <v>0</v>
      </c>
      <c r="W16" s="17">
        <f t="shared" si="4"/>
        <v>0</v>
      </c>
      <c r="X16" s="17">
        <v>13.5</v>
      </c>
      <c r="Y16" s="17">
        <v>0</v>
      </c>
      <c r="Z16" s="17">
        <f t="shared" si="5"/>
        <v>0</v>
      </c>
      <c r="AA16" s="17">
        <f t="shared" si="6"/>
        <v>0</v>
      </c>
      <c r="AB16" s="18">
        <f t="shared" si="8"/>
        <v>22.5</v>
      </c>
    </row>
    <row r="17" spans="1:28" x14ac:dyDescent="0.45">
      <c r="A17" s="15">
        <v>38058</v>
      </c>
      <c r="B17" s="21">
        <v>1380</v>
      </c>
      <c r="C17" s="17">
        <v>150</v>
      </c>
      <c r="D17" s="18">
        <v>11.25</v>
      </c>
      <c r="E17" s="17">
        <v>0</v>
      </c>
      <c r="F17" s="17">
        <f t="shared" si="7"/>
        <v>0</v>
      </c>
      <c r="G17" s="17">
        <v>14.75</v>
      </c>
      <c r="H17" s="17">
        <v>0</v>
      </c>
      <c r="I17" s="17">
        <f t="shared" si="3"/>
        <v>0</v>
      </c>
      <c r="J17" s="17">
        <f t="shared" si="0"/>
        <v>0</v>
      </c>
      <c r="K17" s="18">
        <f t="shared" si="1"/>
        <v>26</v>
      </c>
      <c r="L17" s="19">
        <v>4.6000510876864536E-3</v>
      </c>
      <c r="M17" s="22">
        <f t="shared" si="2"/>
        <v>0</v>
      </c>
      <c r="R17" s="15">
        <v>38058</v>
      </c>
      <c r="S17" s="21">
        <v>1380</v>
      </c>
      <c r="T17" s="17">
        <v>150</v>
      </c>
      <c r="U17" s="18">
        <v>11.25</v>
      </c>
      <c r="V17" s="17">
        <v>0</v>
      </c>
      <c r="W17" s="17">
        <f t="shared" si="4"/>
        <v>0</v>
      </c>
      <c r="X17" s="17">
        <v>14.75</v>
      </c>
      <c r="Y17" s="17">
        <v>0</v>
      </c>
      <c r="Z17" s="17">
        <f t="shared" si="5"/>
        <v>0</v>
      </c>
      <c r="AA17" s="17">
        <f t="shared" si="6"/>
        <v>0</v>
      </c>
      <c r="AB17" s="18">
        <f t="shared" si="8"/>
        <v>26</v>
      </c>
    </row>
    <row r="18" spans="1:28" x14ac:dyDescent="0.45">
      <c r="A18" s="15">
        <v>38059</v>
      </c>
      <c r="B18" s="21">
        <v>1280</v>
      </c>
      <c r="C18" s="17">
        <v>150</v>
      </c>
      <c r="D18" s="18">
        <v>9.25</v>
      </c>
      <c r="E18" s="17">
        <v>0</v>
      </c>
      <c r="F18" s="17">
        <f t="shared" si="7"/>
        <v>0</v>
      </c>
      <c r="G18" s="17">
        <v>14</v>
      </c>
      <c r="H18" s="17">
        <v>0</v>
      </c>
      <c r="I18" s="17">
        <f t="shared" si="3"/>
        <v>0</v>
      </c>
      <c r="J18" s="17">
        <f t="shared" si="0"/>
        <v>0</v>
      </c>
      <c r="K18" s="18">
        <f t="shared" si="1"/>
        <v>23.25</v>
      </c>
      <c r="L18" s="19">
        <v>4.6000510876864536E-3</v>
      </c>
      <c r="M18" s="22">
        <f t="shared" si="2"/>
        <v>0</v>
      </c>
      <c r="R18" s="15">
        <v>38059</v>
      </c>
      <c r="S18" s="21">
        <v>1280</v>
      </c>
      <c r="T18" s="17">
        <v>150</v>
      </c>
      <c r="U18" s="18">
        <v>9.25</v>
      </c>
      <c r="V18" s="17">
        <v>0</v>
      </c>
      <c r="W18" s="17">
        <f t="shared" si="4"/>
        <v>0</v>
      </c>
      <c r="X18" s="17">
        <v>14</v>
      </c>
      <c r="Y18" s="17">
        <v>0</v>
      </c>
      <c r="Z18" s="17">
        <f t="shared" si="5"/>
        <v>0</v>
      </c>
      <c r="AA18" s="17">
        <f t="shared" si="6"/>
        <v>0</v>
      </c>
      <c r="AB18" s="18">
        <f t="shared" si="8"/>
        <v>23.25</v>
      </c>
    </row>
    <row r="19" spans="1:28" x14ac:dyDescent="0.45">
      <c r="A19" s="15">
        <v>38060</v>
      </c>
      <c r="B19" s="21">
        <v>1180</v>
      </c>
      <c r="C19" s="17">
        <v>150</v>
      </c>
      <c r="D19" s="18">
        <v>9.5</v>
      </c>
      <c r="E19" s="17">
        <v>0</v>
      </c>
      <c r="F19" s="17">
        <f t="shared" si="7"/>
        <v>0</v>
      </c>
      <c r="G19" s="17">
        <v>13.5</v>
      </c>
      <c r="H19" s="17">
        <v>0</v>
      </c>
      <c r="I19" s="17">
        <f t="shared" si="3"/>
        <v>0</v>
      </c>
      <c r="J19" s="17">
        <f t="shared" si="0"/>
        <v>0</v>
      </c>
      <c r="K19" s="18">
        <f t="shared" si="1"/>
        <v>23</v>
      </c>
      <c r="L19" s="19">
        <v>4.6000510876864536E-3</v>
      </c>
      <c r="M19" s="22">
        <f t="shared" si="2"/>
        <v>0</v>
      </c>
      <c r="R19" s="15">
        <v>38060</v>
      </c>
      <c r="S19" s="21">
        <v>1180</v>
      </c>
      <c r="T19" s="17">
        <v>150</v>
      </c>
      <c r="U19" s="18">
        <v>9.5</v>
      </c>
      <c r="V19" s="17">
        <v>0</v>
      </c>
      <c r="W19" s="17">
        <f t="shared" si="4"/>
        <v>0</v>
      </c>
      <c r="X19" s="17">
        <v>13.5</v>
      </c>
      <c r="Y19" s="17">
        <v>0</v>
      </c>
      <c r="Z19" s="17">
        <f t="shared" si="5"/>
        <v>0</v>
      </c>
      <c r="AA19" s="17">
        <f t="shared" si="6"/>
        <v>0</v>
      </c>
      <c r="AB19" s="18">
        <f t="shared" si="8"/>
        <v>23</v>
      </c>
    </row>
    <row r="20" spans="1:28" x14ac:dyDescent="0.45">
      <c r="A20" s="15">
        <v>38061</v>
      </c>
      <c r="B20" s="21">
        <v>1130</v>
      </c>
      <c r="C20" s="17">
        <v>150</v>
      </c>
      <c r="D20" s="18">
        <v>10.75</v>
      </c>
      <c r="E20" s="17">
        <v>0</v>
      </c>
      <c r="F20" s="17">
        <f t="shared" si="7"/>
        <v>0</v>
      </c>
      <c r="G20" s="17">
        <v>13</v>
      </c>
      <c r="H20" s="17">
        <v>0</v>
      </c>
      <c r="I20" s="17">
        <f t="shared" si="3"/>
        <v>0</v>
      </c>
      <c r="J20" s="17">
        <f t="shared" si="0"/>
        <v>0</v>
      </c>
      <c r="K20" s="18">
        <f t="shared" si="1"/>
        <v>23.75</v>
      </c>
      <c r="L20" s="19">
        <v>4.6000510876864536E-3</v>
      </c>
      <c r="M20" s="22">
        <f t="shared" si="2"/>
        <v>0</v>
      </c>
      <c r="R20" s="15">
        <v>38061</v>
      </c>
      <c r="S20" s="21">
        <v>1130</v>
      </c>
      <c r="T20" s="17">
        <v>150</v>
      </c>
      <c r="U20" s="18">
        <v>10.75</v>
      </c>
      <c r="V20" s="17">
        <v>0</v>
      </c>
      <c r="W20" s="17">
        <f t="shared" si="4"/>
        <v>0</v>
      </c>
      <c r="X20" s="17">
        <v>13</v>
      </c>
      <c r="Y20" s="17">
        <v>0</v>
      </c>
      <c r="Z20" s="17">
        <f t="shared" si="5"/>
        <v>0</v>
      </c>
      <c r="AA20" s="17">
        <f t="shared" si="6"/>
        <v>0</v>
      </c>
      <c r="AB20" s="18">
        <f t="shared" si="8"/>
        <v>23.75</v>
      </c>
    </row>
    <row r="21" spans="1:28" x14ac:dyDescent="0.45">
      <c r="A21" s="15">
        <v>38062</v>
      </c>
      <c r="B21" s="21">
        <v>1060</v>
      </c>
      <c r="C21" s="17">
        <v>150</v>
      </c>
      <c r="D21" s="18">
        <v>11.5</v>
      </c>
      <c r="E21" s="17">
        <v>0</v>
      </c>
      <c r="F21" s="17">
        <f t="shared" si="7"/>
        <v>0</v>
      </c>
      <c r="G21" s="17">
        <v>12.25</v>
      </c>
      <c r="H21" s="17">
        <v>1</v>
      </c>
      <c r="I21" s="18">
        <f t="shared" si="3"/>
        <v>8.1632653061224483E-2</v>
      </c>
      <c r="J21" s="18">
        <f t="shared" si="0"/>
        <v>4.2105263157894736E-2</v>
      </c>
      <c r="K21" s="18">
        <f t="shared" si="1"/>
        <v>23.75</v>
      </c>
      <c r="L21" s="19">
        <v>4.6000510876864536E-3</v>
      </c>
      <c r="M21" s="22">
        <f t="shared" si="2"/>
        <v>217</v>
      </c>
      <c r="R21" s="15">
        <v>38062</v>
      </c>
      <c r="S21" s="21">
        <v>1060</v>
      </c>
      <c r="T21" s="17">
        <v>150</v>
      </c>
      <c r="U21" s="18">
        <v>11.5</v>
      </c>
      <c r="V21" s="17">
        <v>0</v>
      </c>
      <c r="W21" s="17">
        <f t="shared" si="4"/>
        <v>0</v>
      </c>
      <c r="X21" s="17">
        <v>12.25</v>
      </c>
      <c r="Y21" s="17">
        <v>0</v>
      </c>
      <c r="Z21" s="17">
        <f t="shared" si="5"/>
        <v>0</v>
      </c>
      <c r="AA21" s="17">
        <f t="shared" si="6"/>
        <v>0</v>
      </c>
      <c r="AB21" s="18">
        <f t="shared" si="8"/>
        <v>23.75</v>
      </c>
    </row>
    <row r="22" spans="1:28" x14ac:dyDescent="0.45">
      <c r="A22" s="15">
        <v>38063</v>
      </c>
      <c r="B22" s="21">
        <v>1040</v>
      </c>
      <c r="C22" s="17">
        <v>150</v>
      </c>
      <c r="D22" s="18">
        <v>11</v>
      </c>
      <c r="E22" s="17">
        <v>0</v>
      </c>
      <c r="F22" s="17">
        <f t="shared" si="7"/>
        <v>0</v>
      </c>
      <c r="G22" s="17">
        <v>14.5</v>
      </c>
      <c r="H22" s="17">
        <v>1</v>
      </c>
      <c r="I22" s="18">
        <f t="shared" si="3"/>
        <v>6.8965517241379309E-2</v>
      </c>
      <c r="J22" s="18">
        <f t="shared" si="0"/>
        <v>3.9215686274509803E-2</v>
      </c>
      <c r="K22" s="18">
        <f t="shared" si="1"/>
        <v>25.5</v>
      </c>
      <c r="L22" s="19">
        <v>4.6000510876864536E-3</v>
      </c>
      <c r="M22" s="22">
        <f t="shared" si="2"/>
        <v>217</v>
      </c>
      <c r="R22" s="15">
        <v>38063</v>
      </c>
      <c r="S22" s="21">
        <v>1040</v>
      </c>
      <c r="T22" s="17">
        <v>150</v>
      </c>
      <c r="U22" s="18">
        <v>11</v>
      </c>
      <c r="V22" s="17">
        <v>0</v>
      </c>
      <c r="W22" s="17">
        <f t="shared" si="4"/>
        <v>0</v>
      </c>
      <c r="X22" s="17">
        <v>14.5</v>
      </c>
      <c r="Y22" s="17">
        <v>0</v>
      </c>
      <c r="Z22" s="17">
        <f t="shared" si="5"/>
        <v>0</v>
      </c>
      <c r="AA22" s="17">
        <f t="shared" si="6"/>
        <v>0</v>
      </c>
      <c r="AB22" s="18">
        <f t="shared" si="8"/>
        <v>25.5</v>
      </c>
    </row>
    <row r="23" spans="1:28" x14ac:dyDescent="0.45">
      <c r="A23" s="15">
        <v>38064</v>
      </c>
      <c r="B23" s="21">
        <v>1070</v>
      </c>
      <c r="C23" s="17">
        <v>150</v>
      </c>
      <c r="D23" s="18">
        <v>11</v>
      </c>
      <c r="E23" s="17">
        <v>0</v>
      </c>
      <c r="F23" s="17">
        <f t="shared" si="7"/>
        <v>0</v>
      </c>
      <c r="G23" s="17">
        <v>11.25</v>
      </c>
      <c r="H23" s="17">
        <v>0</v>
      </c>
      <c r="I23" s="17">
        <f t="shared" si="3"/>
        <v>0</v>
      </c>
      <c r="J23" s="17">
        <f t="shared" si="0"/>
        <v>0</v>
      </c>
      <c r="K23" s="18">
        <f t="shared" si="1"/>
        <v>22.25</v>
      </c>
      <c r="L23" s="19">
        <v>4.6000510876864536E-3</v>
      </c>
      <c r="M23" s="22">
        <f t="shared" si="2"/>
        <v>0</v>
      </c>
      <c r="R23" s="15">
        <v>38064</v>
      </c>
      <c r="S23" s="21">
        <v>1070</v>
      </c>
      <c r="T23" s="17">
        <v>150</v>
      </c>
      <c r="U23" s="18">
        <v>11</v>
      </c>
      <c r="V23" s="17">
        <v>0</v>
      </c>
      <c r="W23" s="17">
        <f t="shared" si="4"/>
        <v>0</v>
      </c>
      <c r="X23" s="17">
        <v>11.25</v>
      </c>
      <c r="Y23" s="17">
        <v>0</v>
      </c>
      <c r="Z23" s="17">
        <f t="shared" si="5"/>
        <v>0</v>
      </c>
      <c r="AA23" s="17">
        <f t="shared" si="6"/>
        <v>0</v>
      </c>
      <c r="AB23" s="18">
        <f t="shared" si="8"/>
        <v>22.25</v>
      </c>
    </row>
    <row r="24" spans="1:28" x14ac:dyDescent="0.45">
      <c r="A24" s="15">
        <v>38065</v>
      </c>
      <c r="B24" s="21">
        <v>1140</v>
      </c>
      <c r="C24" s="17">
        <v>150</v>
      </c>
      <c r="D24" s="18">
        <v>10.75</v>
      </c>
      <c r="E24" s="17">
        <v>0</v>
      </c>
      <c r="F24" s="17">
        <f t="shared" si="7"/>
        <v>0</v>
      </c>
      <c r="G24" s="17">
        <v>14.5</v>
      </c>
      <c r="H24" s="17">
        <v>0</v>
      </c>
      <c r="I24" s="17">
        <f t="shared" si="3"/>
        <v>0</v>
      </c>
      <c r="J24" s="17">
        <f t="shared" si="0"/>
        <v>0</v>
      </c>
      <c r="K24" s="18">
        <f t="shared" si="1"/>
        <v>25.25</v>
      </c>
      <c r="L24" s="19">
        <v>4.6000510876864536E-3</v>
      </c>
      <c r="M24" s="22">
        <f t="shared" si="2"/>
        <v>0</v>
      </c>
      <c r="R24" s="15">
        <v>38065</v>
      </c>
      <c r="S24" s="21">
        <v>1140</v>
      </c>
      <c r="T24" s="17">
        <v>150</v>
      </c>
      <c r="U24" s="18">
        <v>10.75</v>
      </c>
      <c r="V24" s="17">
        <v>0</v>
      </c>
      <c r="W24" s="17">
        <f t="shared" si="4"/>
        <v>0</v>
      </c>
      <c r="X24" s="17">
        <v>14.5</v>
      </c>
      <c r="Y24" s="17">
        <v>0</v>
      </c>
      <c r="Z24" s="17">
        <f t="shared" si="5"/>
        <v>0</v>
      </c>
      <c r="AA24" s="17">
        <f t="shared" si="6"/>
        <v>0</v>
      </c>
      <c r="AB24" s="18">
        <f t="shared" si="8"/>
        <v>25.25</v>
      </c>
    </row>
    <row r="25" spans="1:28" x14ac:dyDescent="0.45">
      <c r="A25" s="15">
        <v>38066</v>
      </c>
      <c r="B25" s="21">
        <v>1060</v>
      </c>
      <c r="C25" s="17">
        <v>150</v>
      </c>
      <c r="D25" s="18">
        <v>9.75</v>
      </c>
      <c r="E25" s="17">
        <v>0</v>
      </c>
      <c r="F25" s="17">
        <f t="shared" si="7"/>
        <v>0</v>
      </c>
      <c r="G25" s="17">
        <v>14.25</v>
      </c>
      <c r="H25" s="17">
        <v>0</v>
      </c>
      <c r="I25" s="17">
        <f t="shared" si="3"/>
        <v>0</v>
      </c>
      <c r="J25" s="17">
        <f t="shared" si="0"/>
        <v>0</v>
      </c>
      <c r="K25" s="18">
        <f t="shared" si="1"/>
        <v>24</v>
      </c>
      <c r="L25" s="19">
        <v>4.6000510876864536E-3</v>
      </c>
      <c r="M25" s="22">
        <f t="shared" si="2"/>
        <v>0</v>
      </c>
      <c r="R25" s="15">
        <v>38066</v>
      </c>
      <c r="S25" s="21">
        <v>1060</v>
      </c>
      <c r="T25" s="17">
        <v>150</v>
      </c>
      <c r="U25" s="18">
        <v>9.75</v>
      </c>
      <c r="V25" s="17">
        <v>0</v>
      </c>
      <c r="W25" s="17">
        <f t="shared" si="4"/>
        <v>0</v>
      </c>
      <c r="X25" s="17">
        <v>14.25</v>
      </c>
      <c r="Y25" s="17">
        <v>0</v>
      </c>
      <c r="Z25" s="17">
        <f t="shared" si="5"/>
        <v>0</v>
      </c>
      <c r="AA25" s="17">
        <f t="shared" si="6"/>
        <v>0</v>
      </c>
      <c r="AB25" s="18">
        <f t="shared" si="8"/>
        <v>24</v>
      </c>
    </row>
    <row r="26" spans="1:28" x14ac:dyDescent="0.45">
      <c r="A26" s="15">
        <v>38067</v>
      </c>
      <c r="B26" s="21">
        <v>1030</v>
      </c>
      <c r="C26" s="17">
        <v>150</v>
      </c>
      <c r="D26" s="18">
        <v>10.25</v>
      </c>
      <c r="E26" s="17">
        <v>0</v>
      </c>
      <c r="F26" s="17">
        <f t="shared" si="7"/>
        <v>0</v>
      </c>
      <c r="G26" s="17">
        <v>12.5</v>
      </c>
      <c r="H26" s="17">
        <v>0</v>
      </c>
      <c r="I26" s="17">
        <f t="shared" si="3"/>
        <v>0</v>
      </c>
      <c r="J26" s="17">
        <f t="shared" si="0"/>
        <v>0</v>
      </c>
      <c r="K26" s="18">
        <f t="shared" si="1"/>
        <v>22.75</v>
      </c>
      <c r="L26" s="19">
        <v>4.6000510876864536E-3</v>
      </c>
      <c r="M26" s="22">
        <f t="shared" si="2"/>
        <v>0</v>
      </c>
      <c r="R26" s="15">
        <v>38067</v>
      </c>
      <c r="S26" s="21">
        <v>1030</v>
      </c>
      <c r="T26" s="17">
        <v>150</v>
      </c>
      <c r="U26" s="18">
        <v>10.25</v>
      </c>
      <c r="V26" s="17">
        <v>0</v>
      </c>
      <c r="W26" s="17">
        <f t="shared" si="4"/>
        <v>0</v>
      </c>
      <c r="X26" s="17">
        <v>12.5</v>
      </c>
      <c r="Y26" s="17">
        <v>0</v>
      </c>
      <c r="Z26" s="17">
        <f t="shared" si="5"/>
        <v>0</v>
      </c>
      <c r="AA26" s="17">
        <f t="shared" si="6"/>
        <v>0</v>
      </c>
      <c r="AB26" s="18">
        <f t="shared" si="8"/>
        <v>22.75</v>
      </c>
    </row>
    <row r="27" spans="1:28" x14ac:dyDescent="0.45">
      <c r="A27" s="15">
        <v>38068</v>
      </c>
      <c r="B27" s="21">
        <v>1110</v>
      </c>
      <c r="C27" s="17">
        <v>150</v>
      </c>
      <c r="D27" s="18">
        <v>11.5</v>
      </c>
      <c r="E27" s="17">
        <v>0</v>
      </c>
      <c r="F27" s="17">
        <f t="shared" si="7"/>
        <v>0</v>
      </c>
      <c r="G27" s="17">
        <v>12.5</v>
      </c>
      <c r="H27" s="17">
        <v>1</v>
      </c>
      <c r="I27" s="18">
        <f t="shared" si="3"/>
        <v>0.08</v>
      </c>
      <c r="J27" s="18">
        <f t="shared" si="0"/>
        <v>4.1666666666666664E-2</v>
      </c>
      <c r="K27" s="18">
        <f t="shared" si="1"/>
        <v>24</v>
      </c>
      <c r="L27" s="19">
        <v>4.6000510876864536E-3</v>
      </c>
      <c r="M27" s="22">
        <f t="shared" si="2"/>
        <v>217</v>
      </c>
      <c r="R27" s="15">
        <v>38068</v>
      </c>
      <c r="S27" s="21">
        <v>1110</v>
      </c>
      <c r="T27" s="17">
        <v>150</v>
      </c>
      <c r="U27" s="18">
        <v>11.5</v>
      </c>
      <c r="V27" s="17">
        <v>0</v>
      </c>
      <c r="W27" s="17">
        <f t="shared" si="4"/>
        <v>0</v>
      </c>
      <c r="X27" s="17">
        <v>12.5</v>
      </c>
      <c r="Y27" s="17">
        <v>0</v>
      </c>
      <c r="Z27" s="17">
        <f t="shared" si="5"/>
        <v>0</v>
      </c>
      <c r="AA27" s="17">
        <f t="shared" si="6"/>
        <v>0</v>
      </c>
      <c r="AB27" s="18">
        <f t="shared" si="8"/>
        <v>24</v>
      </c>
    </row>
    <row r="28" spans="1:28" x14ac:dyDescent="0.45">
      <c r="A28" s="15">
        <v>38069</v>
      </c>
      <c r="B28" s="21">
        <v>1250</v>
      </c>
      <c r="C28" s="17">
        <v>150</v>
      </c>
      <c r="D28" s="18">
        <v>9.25</v>
      </c>
      <c r="E28" s="17">
        <v>2</v>
      </c>
      <c r="F28" s="18">
        <f t="shared" si="7"/>
        <v>0.21621621621621623</v>
      </c>
      <c r="G28" s="17">
        <v>13</v>
      </c>
      <c r="H28" s="17">
        <v>1</v>
      </c>
      <c r="I28" s="18">
        <f t="shared" si="3"/>
        <v>7.6923076923076927E-2</v>
      </c>
      <c r="J28" s="18">
        <f t="shared" si="0"/>
        <v>0.1348314606741573</v>
      </c>
      <c r="K28" s="18">
        <f t="shared" si="1"/>
        <v>22.25</v>
      </c>
      <c r="L28" s="19">
        <v>4.6000510876864536E-3</v>
      </c>
      <c r="M28" s="22">
        <f t="shared" si="2"/>
        <v>652</v>
      </c>
      <c r="R28" s="15">
        <v>38069</v>
      </c>
      <c r="S28" s="21">
        <v>1250</v>
      </c>
      <c r="T28" s="17">
        <v>150</v>
      </c>
      <c r="U28" s="18">
        <v>9.25</v>
      </c>
      <c r="V28" s="17">
        <v>0</v>
      </c>
      <c r="W28" s="17">
        <f t="shared" si="4"/>
        <v>0</v>
      </c>
      <c r="X28" s="17">
        <v>13</v>
      </c>
      <c r="Y28" s="17">
        <v>0</v>
      </c>
      <c r="Z28" s="17">
        <f t="shared" si="5"/>
        <v>0</v>
      </c>
      <c r="AA28" s="17">
        <f t="shared" si="6"/>
        <v>0</v>
      </c>
      <c r="AB28" s="18">
        <f t="shared" si="8"/>
        <v>22.25</v>
      </c>
    </row>
    <row r="29" spans="1:28" x14ac:dyDescent="0.45">
      <c r="A29" s="15">
        <v>38070</v>
      </c>
      <c r="B29" s="21">
        <v>1340</v>
      </c>
      <c r="C29" s="17">
        <v>150</v>
      </c>
      <c r="D29" s="18">
        <v>12</v>
      </c>
      <c r="E29" s="17">
        <v>1</v>
      </c>
      <c r="F29" s="18">
        <f t="shared" si="7"/>
        <v>8.3333333333333329E-2</v>
      </c>
      <c r="G29" s="17">
        <v>11</v>
      </c>
      <c r="H29" s="17">
        <v>1</v>
      </c>
      <c r="I29" s="18">
        <f t="shared" si="3"/>
        <v>9.0909090909090912E-2</v>
      </c>
      <c r="J29" s="18">
        <f t="shared" si="0"/>
        <v>8.6956521739130432E-2</v>
      </c>
      <c r="K29" s="18">
        <f t="shared" si="1"/>
        <v>23</v>
      </c>
      <c r="L29" s="19">
        <v>4.6000510876864536E-3</v>
      </c>
      <c r="M29" s="22">
        <f t="shared" si="2"/>
        <v>435</v>
      </c>
      <c r="R29" s="15">
        <v>38070</v>
      </c>
      <c r="S29" s="21">
        <v>1340</v>
      </c>
      <c r="T29" s="17">
        <v>150</v>
      </c>
      <c r="U29" s="18">
        <v>12</v>
      </c>
      <c r="V29" s="17">
        <v>0</v>
      </c>
      <c r="W29" s="17">
        <f t="shared" si="4"/>
        <v>0</v>
      </c>
      <c r="X29" s="17">
        <v>11</v>
      </c>
      <c r="Y29" s="17">
        <v>0</v>
      </c>
      <c r="Z29" s="17">
        <f t="shared" si="5"/>
        <v>0</v>
      </c>
      <c r="AA29" s="17">
        <f t="shared" si="6"/>
        <v>0</v>
      </c>
      <c r="AB29" s="18">
        <f t="shared" si="8"/>
        <v>23</v>
      </c>
    </row>
    <row r="30" spans="1:28" x14ac:dyDescent="0.45">
      <c r="A30" s="15">
        <v>38071</v>
      </c>
      <c r="B30" s="21">
        <v>1340</v>
      </c>
      <c r="C30" s="17">
        <v>150</v>
      </c>
      <c r="D30" s="18">
        <v>12.25</v>
      </c>
      <c r="E30" s="17">
        <v>0</v>
      </c>
      <c r="F30" s="17">
        <f t="shared" si="7"/>
        <v>0</v>
      </c>
      <c r="G30" s="17">
        <v>13.5</v>
      </c>
      <c r="H30" s="17">
        <v>1</v>
      </c>
      <c r="I30" s="18">
        <f t="shared" si="3"/>
        <v>7.407407407407407E-2</v>
      </c>
      <c r="J30" s="18">
        <f t="shared" si="0"/>
        <v>3.8834951456310676E-2</v>
      </c>
      <c r="K30" s="18">
        <f t="shared" si="1"/>
        <v>25.75</v>
      </c>
      <c r="L30" s="19">
        <v>4.6000510876864536E-3</v>
      </c>
      <c r="M30" s="22">
        <f t="shared" si="2"/>
        <v>217</v>
      </c>
      <c r="R30" s="15">
        <v>38071</v>
      </c>
      <c r="S30" s="21">
        <v>1340</v>
      </c>
      <c r="T30" s="17">
        <v>150</v>
      </c>
      <c r="U30" s="18">
        <v>12.25</v>
      </c>
      <c r="V30" s="17">
        <v>0</v>
      </c>
      <c r="W30" s="17">
        <f t="shared" si="4"/>
        <v>0</v>
      </c>
      <c r="X30" s="17">
        <v>13.5</v>
      </c>
      <c r="Y30" s="17">
        <v>0</v>
      </c>
      <c r="Z30" s="17">
        <f t="shared" si="5"/>
        <v>0</v>
      </c>
      <c r="AA30" s="17">
        <f t="shared" si="6"/>
        <v>0</v>
      </c>
      <c r="AB30" s="18">
        <f t="shared" si="8"/>
        <v>25.75</v>
      </c>
    </row>
    <row r="31" spans="1:28" x14ac:dyDescent="0.45">
      <c r="A31" s="15">
        <v>38072</v>
      </c>
      <c r="B31" s="21">
        <v>1300</v>
      </c>
      <c r="C31" s="17">
        <v>150</v>
      </c>
      <c r="D31" s="18">
        <v>11</v>
      </c>
      <c r="E31" s="17">
        <v>0</v>
      </c>
      <c r="F31" s="17">
        <f t="shared" si="7"/>
        <v>0</v>
      </c>
      <c r="G31" s="17">
        <v>12.75</v>
      </c>
      <c r="H31" s="17">
        <v>0</v>
      </c>
      <c r="I31" s="17">
        <f t="shared" si="3"/>
        <v>0</v>
      </c>
      <c r="J31" s="17">
        <f t="shared" si="0"/>
        <v>0</v>
      </c>
      <c r="K31" s="18">
        <f t="shared" si="1"/>
        <v>23.75</v>
      </c>
      <c r="L31" s="19">
        <v>4.6000510876864536E-3</v>
      </c>
      <c r="M31" s="22">
        <v>0</v>
      </c>
      <c r="R31" s="15">
        <v>38072</v>
      </c>
      <c r="S31" s="21">
        <v>1300</v>
      </c>
      <c r="T31" s="17">
        <v>150</v>
      </c>
      <c r="U31" s="18">
        <v>11</v>
      </c>
      <c r="V31" s="17">
        <v>0</v>
      </c>
      <c r="W31" s="17">
        <f t="shared" si="4"/>
        <v>0</v>
      </c>
      <c r="X31" s="17">
        <v>12.75</v>
      </c>
      <c r="Y31" s="17">
        <v>0</v>
      </c>
      <c r="Z31" s="17">
        <f t="shared" si="5"/>
        <v>0</v>
      </c>
      <c r="AA31" s="17">
        <f t="shared" si="6"/>
        <v>0</v>
      </c>
      <c r="AB31" s="18">
        <f t="shared" si="8"/>
        <v>23.75</v>
      </c>
    </row>
    <row r="32" spans="1:28" x14ac:dyDescent="0.45">
      <c r="A32" s="15">
        <v>38073</v>
      </c>
      <c r="B32" s="21">
        <v>1340</v>
      </c>
      <c r="C32" s="17">
        <v>150</v>
      </c>
      <c r="D32" s="18">
        <v>10.75</v>
      </c>
      <c r="E32" s="17">
        <v>0</v>
      </c>
      <c r="F32" s="17">
        <f t="shared" si="7"/>
        <v>0</v>
      </c>
      <c r="G32" s="17">
        <v>14</v>
      </c>
      <c r="H32" s="17">
        <v>2</v>
      </c>
      <c r="I32" s="18">
        <f t="shared" si="3"/>
        <v>0.14285714285714285</v>
      </c>
      <c r="J32" s="18">
        <f t="shared" si="0"/>
        <v>8.0808080808080815E-2</v>
      </c>
      <c r="K32" s="18">
        <f t="shared" si="1"/>
        <v>24.75</v>
      </c>
      <c r="L32" s="19">
        <v>4.6000510876864536E-3</v>
      </c>
      <c r="M32" s="22">
        <f>ROUND((H32+E32)/L32,0)</f>
        <v>435</v>
      </c>
      <c r="R32" s="15">
        <v>38073</v>
      </c>
      <c r="S32" s="21">
        <v>1340</v>
      </c>
      <c r="T32" s="17">
        <v>150</v>
      </c>
      <c r="U32" s="18">
        <v>10.75</v>
      </c>
      <c r="V32" s="17">
        <v>0</v>
      </c>
      <c r="W32" s="17">
        <f t="shared" si="4"/>
        <v>0</v>
      </c>
      <c r="X32" s="17">
        <v>14</v>
      </c>
      <c r="Y32" s="17">
        <v>0</v>
      </c>
      <c r="Z32" s="17">
        <f t="shared" si="5"/>
        <v>0</v>
      </c>
      <c r="AA32" s="17">
        <f t="shared" si="6"/>
        <v>0</v>
      </c>
      <c r="AB32" s="18">
        <f t="shared" si="8"/>
        <v>24.75</v>
      </c>
    </row>
    <row r="33" spans="1:28" x14ac:dyDescent="0.45">
      <c r="A33" s="15">
        <v>38074</v>
      </c>
      <c r="B33" s="21">
        <v>1330</v>
      </c>
      <c r="C33" s="17">
        <v>150</v>
      </c>
      <c r="D33" s="18">
        <v>8.5</v>
      </c>
      <c r="E33" s="17">
        <v>0</v>
      </c>
      <c r="F33" s="17">
        <f t="shared" si="7"/>
        <v>0</v>
      </c>
      <c r="G33" s="17">
        <v>14.5</v>
      </c>
      <c r="H33" s="17">
        <v>3</v>
      </c>
      <c r="I33" s="18">
        <f t="shared" si="3"/>
        <v>0.20689655172413793</v>
      </c>
      <c r="J33" s="18">
        <f t="shared" si="0"/>
        <v>0.13043478260869565</v>
      </c>
      <c r="K33" s="18">
        <f t="shared" si="1"/>
        <v>23</v>
      </c>
      <c r="L33" s="19">
        <v>4.6000510876864536E-3</v>
      </c>
      <c r="M33" s="22">
        <f>ROUND((H33+E33)/L33,0)</f>
        <v>652</v>
      </c>
      <c r="R33" s="15">
        <v>38074</v>
      </c>
      <c r="S33" s="21">
        <v>1330</v>
      </c>
      <c r="T33" s="17">
        <v>150</v>
      </c>
      <c r="U33" s="18">
        <v>8.5</v>
      </c>
      <c r="V33" s="17">
        <v>0</v>
      </c>
      <c r="W33" s="17">
        <f t="shared" si="4"/>
        <v>0</v>
      </c>
      <c r="X33" s="17">
        <v>14.5</v>
      </c>
      <c r="Y33" s="17">
        <v>0</v>
      </c>
      <c r="Z33" s="17">
        <f t="shared" si="5"/>
        <v>0</v>
      </c>
      <c r="AA33" s="17">
        <f t="shared" si="6"/>
        <v>0</v>
      </c>
      <c r="AB33" s="18">
        <f t="shared" si="8"/>
        <v>23</v>
      </c>
    </row>
    <row r="34" spans="1:28" x14ac:dyDescent="0.45">
      <c r="A34" s="15">
        <v>38075</v>
      </c>
      <c r="B34" s="21">
        <v>1260</v>
      </c>
      <c r="C34" s="17">
        <v>150</v>
      </c>
      <c r="D34" s="18">
        <v>10.75</v>
      </c>
      <c r="E34" s="17">
        <v>0</v>
      </c>
      <c r="F34" s="17">
        <f t="shared" si="7"/>
        <v>0</v>
      </c>
      <c r="G34" s="17">
        <v>12.75</v>
      </c>
      <c r="H34" s="17">
        <v>1</v>
      </c>
      <c r="I34" s="18">
        <f t="shared" si="3"/>
        <v>7.8431372549019607E-2</v>
      </c>
      <c r="J34" s="18">
        <f t="shared" si="0"/>
        <v>4.2553191489361701E-2</v>
      </c>
      <c r="K34" s="18">
        <f t="shared" si="1"/>
        <v>23.5</v>
      </c>
      <c r="L34" s="19">
        <v>4.6000510876864536E-3</v>
      </c>
      <c r="M34" s="22">
        <f>ROUND((H34+E34)/L34,0)</f>
        <v>217</v>
      </c>
      <c r="R34" s="15">
        <v>38075</v>
      </c>
      <c r="S34" s="21">
        <v>1260</v>
      </c>
      <c r="T34" s="17">
        <v>150</v>
      </c>
      <c r="U34" s="18">
        <v>10.75</v>
      </c>
      <c r="V34" s="17">
        <v>0</v>
      </c>
      <c r="W34" s="17">
        <f t="shared" si="4"/>
        <v>0</v>
      </c>
      <c r="X34" s="17">
        <v>12.75</v>
      </c>
      <c r="Y34" s="17">
        <v>0</v>
      </c>
      <c r="Z34" s="17">
        <f t="shared" si="5"/>
        <v>0</v>
      </c>
      <c r="AA34" s="17">
        <f t="shared" si="6"/>
        <v>0</v>
      </c>
      <c r="AB34" s="18">
        <f t="shared" si="8"/>
        <v>23.5</v>
      </c>
    </row>
    <row r="35" spans="1:28" x14ac:dyDescent="0.45">
      <c r="A35" s="15">
        <v>38076</v>
      </c>
      <c r="B35" s="21">
        <v>1380</v>
      </c>
      <c r="C35" s="17">
        <v>150</v>
      </c>
      <c r="D35" s="18">
        <v>11.5</v>
      </c>
      <c r="E35" s="17">
        <v>0</v>
      </c>
      <c r="F35" s="17">
        <f t="shared" si="7"/>
        <v>0</v>
      </c>
      <c r="G35" s="17">
        <v>11.25</v>
      </c>
      <c r="H35" s="17">
        <v>8</v>
      </c>
      <c r="I35" s="18">
        <f t="shared" si="3"/>
        <v>0.71111111111111114</v>
      </c>
      <c r="J35" s="18">
        <f t="shared" si="0"/>
        <v>0.35164835164835168</v>
      </c>
      <c r="K35" s="18">
        <f t="shared" si="1"/>
        <v>22.75</v>
      </c>
      <c r="L35" s="19">
        <v>4.6000510876864536E-3</v>
      </c>
      <c r="M35" s="22">
        <f>ROUND((H35+E35)/L35,0)</f>
        <v>1739</v>
      </c>
      <c r="R35" s="15">
        <v>38076</v>
      </c>
      <c r="S35" s="21">
        <v>1380</v>
      </c>
      <c r="T35" s="17">
        <v>150</v>
      </c>
      <c r="U35" s="18">
        <v>11.5</v>
      </c>
      <c r="V35" s="17">
        <v>0</v>
      </c>
      <c r="W35" s="17">
        <f t="shared" si="4"/>
        <v>0</v>
      </c>
      <c r="X35" s="17">
        <v>11.25</v>
      </c>
      <c r="Y35" s="17">
        <v>0</v>
      </c>
      <c r="Z35" s="17">
        <f t="shared" si="5"/>
        <v>0</v>
      </c>
      <c r="AA35" s="17">
        <f t="shared" si="6"/>
        <v>0</v>
      </c>
      <c r="AB35" s="18">
        <f t="shared" si="8"/>
        <v>22.75</v>
      </c>
    </row>
    <row r="36" spans="1:28" x14ac:dyDescent="0.45">
      <c r="A36" s="15">
        <v>38077</v>
      </c>
      <c r="B36" s="21">
        <v>1400</v>
      </c>
      <c r="C36" s="23">
        <v>150</v>
      </c>
      <c r="D36" s="24">
        <v>10.75</v>
      </c>
      <c r="E36" s="23">
        <v>0</v>
      </c>
      <c r="F36" s="17">
        <f t="shared" si="7"/>
        <v>0</v>
      </c>
      <c r="G36" s="17">
        <v>12.25</v>
      </c>
      <c r="H36" s="17">
        <v>1</v>
      </c>
      <c r="I36" s="18">
        <f t="shared" si="3"/>
        <v>8.1632653061224483E-2</v>
      </c>
      <c r="J36" s="18">
        <f t="shared" si="0"/>
        <v>4.3478260869565216E-2</v>
      </c>
      <c r="K36" s="18">
        <f t="shared" si="1"/>
        <v>23</v>
      </c>
      <c r="L36" s="19">
        <v>4.6000510876864536E-3</v>
      </c>
      <c r="M36" s="22">
        <f>ROUND((H36+E36)/L36,0)</f>
        <v>217</v>
      </c>
      <c r="R36" s="15">
        <v>38077</v>
      </c>
      <c r="S36" s="21">
        <v>1400</v>
      </c>
      <c r="T36" s="17">
        <v>150</v>
      </c>
      <c r="U36" s="18">
        <v>10.75</v>
      </c>
      <c r="V36" s="17">
        <v>0</v>
      </c>
      <c r="W36" s="17">
        <f t="shared" si="4"/>
        <v>0</v>
      </c>
      <c r="X36" s="17">
        <v>12.25</v>
      </c>
      <c r="Y36" s="17">
        <v>0</v>
      </c>
      <c r="Z36" s="17">
        <f t="shared" si="5"/>
        <v>0</v>
      </c>
      <c r="AA36" s="17">
        <f t="shared" si="6"/>
        <v>0</v>
      </c>
      <c r="AB36" s="18">
        <f t="shared" si="8"/>
        <v>23</v>
      </c>
    </row>
    <row r="37" spans="1:28" x14ac:dyDescent="0.45">
      <c r="A37" s="15">
        <v>38078</v>
      </c>
      <c r="B37" s="21">
        <v>1230</v>
      </c>
      <c r="C37" s="23">
        <v>150</v>
      </c>
      <c r="D37" s="25" t="s">
        <v>14</v>
      </c>
      <c r="E37" s="23">
        <v>0</v>
      </c>
      <c r="F37" s="18" t="s">
        <v>14</v>
      </c>
      <c r="G37" s="17">
        <v>12</v>
      </c>
      <c r="H37" s="17">
        <v>0</v>
      </c>
      <c r="I37" s="17">
        <f t="shared" si="3"/>
        <v>0</v>
      </c>
      <c r="J37" s="17">
        <f t="shared" ref="J37:J68" si="9">SUM(H37+E37)/K37</f>
        <v>0</v>
      </c>
      <c r="K37" s="18">
        <f>SUM(G37,E359)</f>
        <v>12</v>
      </c>
      <c r="L37" s="19">
        <v>4.6000510876864536E-3</v>
      </c>
      <c r="M37" s="22">
        <v>0</v>
      </c>
      <c r="R37" s="15">
        <v>38078</v>
      </c>
      <c r="S37" s="21">
        <v>1230</v>
      </c>
      <c r="T37" s="17">
        <v>150</v>
      </c>
      <c r="U37" s="17" t="s">
        <v>14</v>
      </c>
      <c r="V37" s="17">
        <v>0</v>
      </c>
      <c r="W37" s="17" t="s">
        <v>14</v>
      </c>
      <c r="X37" s="17">
        <v>12</v>
      </c>
      <c r="Y37" s="17">
        <v>0</v>
      </c>
      <c r="Z37" s="17">
        <f t="shared" si="5"/>
        <v>0</v>
      </c>
      <c r="AA37" s="17">
        <f t="shared" si="6"/>
        <v>0</v>
      </c>
      <c r="AB37" s="18">
        <f>SUM(X37,AH359)</f>
        <v>12</v>
      </c>
    </row>
    <row r="38" spans="1:28" x14ac:dyDescent="0.45">
      <c r="A38" s="15">
        <v>38079</v>
      </c>
      <c r="B38" s="21">
        <v>1120</v>
      </c>
      <c r="C38" s="23">
        <v>150</v>
      </c>
      <c r="D38" s="24">
        <v>10</v>
      </c>
      <c r="E38" s="23">
        <v>0</v>
      </c>
      <c r="F38" s="17">
        <f t="shared" si="7"/>
        <v>0</v>
      </c>
      <c r="G38" s="17">
        <v>11.5</v>
      </c>
      <c r="H38" s="17">
        <v>1</v>
      </c>
      <c r="I38" s="18">
        <f t="shared" ref="I38:I69" si="10">H38/G38</f>
        <v>8.6956521739130432E-2</v>
      </c>
      <c r="J38" s="18">
        <f t="shared" si="9"/>
        <v>4.6511627906976744E-2</v>
      </c>
      <c r="K38" s="18">
        <f t="shared" ref="K38:K69" si="11">SUM(G38,D38)</f>
        <v>21.5</v>
      </c>
      <c r="L38" s="19">
        <v>4.6000510876864536E-3</v>
      </c>
      <c r="M38" s="22">
        <f>ROUND((H38+E38)/L38,0)</f>
        <v>217</v>
      </c>
      <c r="R38" s="15">
        <v>38079</v>
      </c>
      <c r="S38" s="21">
        <v>1120</v>
      </c>
      <c r="T38" s="17">
        <v>150</v>
      </c>
      <c r="U38" s="18">
        <v>10</v>
      </c>
      <c r="V38" s="17">
        <v>0</v>
      </c>
      <c r="W38" s="17">
        <f t="shared" si="4"/>
        <v>0</v>
      </c>
      <c r="X38" s="17">
        <v>11.5</v>
      </c>
      <c r="Y38" s="17">
        <v>0</v>
      </c>
      <c r="Z38" s="17">
        <f t="shared" si="5"/>
        <v>0</v>
      </c>
      <c r="AA38" s="17">
        <f t="shared" si="6"/>
        <v>0</v>
      </c>
      <c r="AB38" s="18">
        <f t="shared" si="8"/>
        <v>21.5</v>
      </c>
    </row>
    <row r="39" spans="1:28" x14ac:dyDescent="0.45">
      <c r="A39" s="15">
        <v>38080</v>
      </c>
      <c r="B39" s="21">
        <v>1050</v>
      </c>
      <c r="C39" s="17">
        <v>150</v>
      </c>
      <c r="D39" s="18">
        <v>12.5</v>
      </c>
      <c r="E39" s="17">
        <v>0</v>
      </c>
      <c r="F39" s="17">
        <f t="shared" si="7"/>
        <v>0</v>
      </c>
      <c r="G39" s="17">
        <v>14</v>
      </c>
      <c r="H39" s="17">
        <v>0</v>
      </c>
      <c r="I39" s="17">
        <f t="shared" si="10"/>
        <v>0</v>
      </c>
      <c r="J39" s="17">
        <f t="shared" si="9"/>
        <v>0</v>
      </c>
      <c r="K39" s="18">
        <f t="shared" si="11"/>
        <v>26.5</v>
      </c>
      <c r="L39" s="19">
        <v>4.6000510876864536E-3</v>
      </c>
      <c r="M39" s="22">
        <v>0</v>
      </c>
      <c r="R39" s="15">
        <v>38080</v>
      </c>
      <c r="S39" s="21">
        <v>1050</v>
      </c>
      <c r="T39" s="17">
        <v>150</v>
      </c>
      <c r="U39" s="18">
        <v>12.5</v>
      </c>
      <c r="V39" s="17">
        <v>0</v>
      </c>
      <c r="W39" s="17">
        <f t="shared" si="4"/>
        <v>0</v>
      </c>
      <c r="X39" s="17">
        <v>14</v>
      </c>
      <c r="Y39" s="17">
        <v>0</v>
      </c>
      <c r="Z39" s="17">
        <f t="shared" si="5"/>
        <v>0</v>
      </c>
      <c r="AA39" s="17">
        <f t="shared" si="6"/>
        <v>0</v>
      </c>
      <c r="AB39" s="18">
        <f t="shared" si="8"/>
        <v>26.5</v>
      </c>
    </row>
    <row r="40" spans="1:28" x14ac:dyDescent="0.45">
      <c r="A40" s="15">
        <v>38081</v>
      </c>
      <c r="B40" s="21">
        <v>1050</v>
      </c>
      <c r="C40" s="17">
        <v>150</v>
      </c>
      <c r="D40" s="18">
        <v>11.5</v>
      </c>
      <c r="E40" s="17">
        <v>0</v>
      </c>
      <c r="F40" s="17">
        <f t="shared" si="7"/>
        <v>0</v>
      </c>
      <c r="G40" s="17">
        <v>11.75</v>
      </c>
      <c r="H40" s="17">
        <v>0</v>
      </c>
      <c r="I40" s="17">
        <f t="shared" si="10"/>
        <v>0</v>
      </c>
      <c r="J40" s="17">
        <f t="shared" si="9"/>
        <v>0</v>
      </c>
      <c r="K40" s="18">
        <f t="shared" si="11"/>
        <v>23.25</v>
      </c>
      <c r="L40" s="19">
        <v>4.6000510876864536E-3</v>
      </c>
      <c r="M40" s="22">
        <v>0</v>
      </c>
      <c r="R40" s="15">
        <v>38081</v>
      </c>
      <c r="S40" s="21">
        <v>1050</v>
      </c>
      <c r="T40" s="17">
        <v>150</v>
      </c>
      <c r="U40" s="18">
        <v>11.5</v>
      </c>
      <c r="V40" s="17">
        <v>0</v>
      </c>
      <c r="W40" s="17">
        <f t="shared" si="4"/>
        <v>0</v>
      </c>
      <c r="X40" s="17">
        <v>11.75</v>
      </c>
      <c r="Y40" s="17">
        <v>0</v>
      </c>
      <c r="Z40" s="17">
        <f t="shared" si="5"/>
        <v>0</v>
      </c>
      <c r="AA40" s="17">
        <f t="shared" si="6"/>
        <v>0</v>
      </c>
      <c r="AB40" s="18">
        <f t="shared" si="8"/>
        <v>23.25</v>
      </c>
    </row>
    <row r="41" spans="1:28" x14ac:dyDescent="0.45">
      <c r="A41" s="15">
        <v>38082</v>
      </c>
      <c r="B41" s="21">
        <v>1050</v>
      </c>
      <c r="C41" s="17">
        <v>150</v>
      </c>
      <c r="D41" s="18">
        <v>11.25</v>
      </c>
      <c r="E41" s="17">
        <v>0</v>
      </c>
      <c r="F41" s="17">
        <f t="shared" si="7"/>
        <v>0</v>
      </c>
      <c r="G41" s="17">
        <v>11.75</v>
      </c>
      <c r="H41" s="17">
        <v>1</v>
      </c>
      <c r="I41" s="18">
        <f t="shared" si="10"/>
        <v>8.5106382978723402E-2</v>
      </c>
      <c r="J41" s="18">
        <f t="shared" si="9"/>
        <v>4.3478260869565216E-2</v>
      </c>
      <c r="K41" s="18">
        <f t="shared" si="11"/>
        <v>23</v>
      </c>
      <c r="L41" s="19">
        <v>4.6000510876864536E-3</v>
      </c>
      <c r="M41" s="22">
        <f t="shared" ref="M41:M46" si="12">ROUND((H41+E41)/L41,0)</f>
        <v>217</v>
      </c>
      <c r="R41" s="15">
        <v>38082</v>
      </c>
      <c r="S41" s="21">
        <v>1050</v>
      </c>
      <c r="T41" s="17">
        <v>150</v>
      </c>
      <c r="U41" s="18">
        <v>11.25</v>
      </c>
      <c r="V41" s="17">
        <v>0</v>
      </c>
      <c r="W41" s="17">
        <f t="shared" si="4"/>
        <v>0</v>
      </c>
      <c r="X41" s="17">
        <v>11.75</v>
      </c>
      <c r="Y41" s="17">
        <v>0</v>
      </c>
      <c r="Z41" s="17">
        <f t="shared" si="5"/>
        <v>0</v>
      </c>
      <c r="AA41" s="17">
        <f t="shared" si="6"/>
        <v>0</v>
      </c>
      <c r="AB41" s="18">
        <f t="shared" si="8"/>
        <v>23</v>
      </c>
    </row>
    <row r="42" spans="1:28" x14ac:dyDescent="0.45">
      <c r="A42" s="15">
        <v>38083</v>
      </c>
      <c r="B42" s="21">
        <v>1000</v>
      </c>
      <c r="C42" s="17">
        <v>150</v>
      </c>
      <c r="D42" s="18">
        <v>12.5</v>
      </c>
      <c r="E42" s="17">
        <v>0</v>
      </c>
      <c r="F42" s="17">
        <f t="shared" si="7"/>
        <v>0</v>
      </c>
      <c r="G42" s="17">
        <v>11</v>
      </c>
      <c r="H42" s="17">
        <v>1</v>
      </c>
      <c r="I42" s="18">
        <f t="shared" si="10"/>
        <v>9.0909090909090912E-2</v>
      </c>
      <c r="J42" s="18">
        <f t="shared" si="9"/>
        <v>4.2553191489361701E-2</v>
      </c>
      <c r="K42" s="18">
        <f t="shared" si="11"/>
        <v>23.5</v>
      </c>
      <c r="L42" s="19">
        <v>4.6000510876864536E-3</v>
      </c>
      <c r="M42" s="22">
        <f t="shared" si="12"/>
        <v>217</v>
      </c>
      <c r="R42" s="15">
        <v>38083</v>
      </c>
      <c r="S42" s="21">
        <v>1000</v>
      </c>
      <c r="T42" s="17">
        <v>150</v>
      </c>
      <c r="U42" s="18">
        <v>12.5</v>
      </c>
      <c r="V42" s="17">
        <v>0</v>
      </c>
      <c r="W42" s="17">
        <f t="shared" si="4"/>
        <v>0</v>
      </c>
      <c r="X42" s="17">
        <v>11</v>
      </c>
      <c r="Y42" s="17">
        <v>0</v>
      </c>
      <c r="Z42" s="17">
        <f t="shared" si="5"/>
        <v>0</v>
      </c>
      <c r="AA42" s="17">
        <f t="shared" si="6"/>
        <v>0</v>
      </c>
      <c r="AB42" s="18">
        <f t="shared" si="8"/>
        <v>23.5</v>
      </c>
    </row>
    <row r="43" spans="1:28" x14ac:dyDescent="0.45">
      <c r="A43" s="15">
        <v>38084</v>
      </c>
      <c r="B43" s="16">
        <v>983</v>
      </c>
      <c r="C43" s="17">
        <v>150</v>
      </c>
      <c r="D43" s="18">
        <v>12.5</v>
      </c>
      <c r="E43" s="17">
        <v>0</v>
      </c>
      <c r="F43" s="17">
        <f t="shared" si="7"/>
        <v>0</v>
      </c>
      <c r="G43" s="17">
        <v>11.75</v>
      </c>
      <c r="H43" s="17">
        <v>3</v>
      </c>
      <c r="I43" s="18">
        <f t="shared" si="10"/>
        <v>0.25531914893617019</v>
      </c>
      <c r="J43" s="18">
        <f t="shared" si="9"/>
        <v>0.12371134020618557</v>
      </c>
      <c r="K43" s="18">
        <f t="shared" si="11"/>
        <v>24.25</v>
      </c>
      <c r="L43" s="19">
        <v>4.6000510876864536E-3</v>
      </c>
      <c r="M43" s="22">
        <f t="shared" si="12"/>
        <v>652</v>
      </c>
      <c r="R43" s="15">
        <v>38084</v>
      </c>
      <c r="S43" s="16">
        <v>983</v>
      </c>
      <c r="T43" s="17">
        <v>150</v>
      </c>
      <c r="U43" s="18">
        <v>12.5</v>
      </c>
      <c r="V43" s="17">
        <v>0</v>
      </c>
      <c r="W43" s="17">
        <f t="shared" si="4"/>
        <v>0</v>
      </c>
      <c r="X43" s="17">
        <v>11.75</v>
      </c>
      <c r="Y43" s="17">
        <v>0</v>
      </c>
      <c r="Z43" s="17">
        <f t="shared" si="5"/>
        <v>0</v>
      </c>
      <c r="AA43" s="17">
        <f t="shared" si="6"/>
        <v>0</v>
      </c>
      <c r="AB43" s="18">
        <f t="shared" si="8"/>
        <v>24.25</v>
      </c>
    </row>
    <row r="44" spans="1:28" x14ac:dyDescent="0.45">
      <c r="A44" s="15">
        <v>38085</v>
      </c>
      <c r="B44" s="16">
        <v>984</v>
      </c>
      <c r="C44" s="17">
        <v>150</v>
      </c>
      <c r="D44" s="18">
        <v>10.75</v>
      </c>
      <c r="E44" s="17">
        <v>1</v>
      </c>
      <c r="F44" s="18">
        <f t="shared" si="7"/>
        <v>9.3023255813953487E-2</v>
      </c>
      <c r="G44" s="17">
        <v>12.75</v>
      </c>
      <c r="H44" s="17">
        <v>4</v>
      </c>
      <c r="I44" s="18">
        <f t="shared" si="10"/>
        <v>0.31372549019607843</v>
      </c>
      <c r="J44" s="18">
        <f t="shared" si="9"/>
        <v>0.21276595744680851</v>
      </c>
      <c r="K44" s="18">
        <f t="shared" si="11"/>
        <v>23.5</v>
      </c>
      <c r="L44" s="19">
        <v>4.6000510876864536E-3</v>
      </c>
      <c r="M44" s="22">
        <f t="shared" si="12"/>
        <v>1087</v>
      </c>
      <c r="R44" s="15">
        <v>38085</v>
      </c>
      <c r="S44" s="16">
        <v>984</v>
      </c>
      <c r="T44" s="17">
        <v>150</v>
      </c>
      <c r="U44" s="18">
        <v>10.75</v>
      </c>
      <c r="V44" s="17">
        <v>0</v>
      </c>
      <c r="W44" s="17">
        <f t="shared" si="4"/>
        <v>0</v>
      </c>
      <c r="X44" s="17">
        <v>12.75</v>
      </c>
      <c r="Y44" s="17">
        <v>21</v>
      </c>
      <c r="Z44" s="18">
        <f t="shared" si="5"/>
        <v>1.6470588235294117</v>
      </c>
      <c r="AA44" s="18">
        <f t="shared" si="6"/>
        <v>0.8936170212765957</v>
      </c>
      <c r="AB44" s="18">
        <f t="shared" si="8"/>
        <v>23.5</v>
      </c>
    </row>
    <row r="45" spans="1:28" x14ac:dyDescent="0.45">
      <c r="A45" s="15">
        <v>38086</v>
      </c>
      <c r="B45" s="16">
        <v>974</v>
      </c>
      <c r="C45" s="17">
        <v>150</v>
      </c>
      <c r="D45" s="18">
        <v>11.75</v>
      </c>
      <c r="E45" s="17">
        <v>0</v>
      </c>
      <c r="F45" s="17">
        <f t="shared" si="7"/>
        <v>0</v>
      </c>
      <c r="G45" s="17">
        <v>13</v>
      </c>
      <c r="H45" s="17">
        <v>4</v>
      </c>
      <c r="I45" s="18">
        <f t="shared" si="10"/>
        <v>0.30769230769230771</v>
      </c>
      <c r="J45" s="18">
        <f t="shared" si="9"/>
        <v>0.16161616161616163</v>
      </c>
      <c r="K45" s="18">
        <f t="shared" si="11"/>
        <v>24.75</v>
      </c>
      <c r="L45" s="19">
        <v>4.6000510876864536E-3</v>
      </c>
      <c r="M45" s="22">
        <f t="shared" si="12"/>
        <v>870</v>
      </c>
      <c r="R45" s="15">
        <v>38086</v>
      </c>
      <c r="S45" s="16">
        <v>974</v>
      </c>
      <c r="T45" s="17">
        <v>150</v>
      </c>
      <c r="U45" s="18">
        <v>11.75</v>
      </c>
      <c r="V45" s="17">
        <v>0</v>
      </c>
      <c r="W45" s="17">
        <f t="shared" si="4"/>
        <v>0</v>
      </c>
      <c r="X45" s="17">
        <v>13</v>
      </c>
      <c r="Y45" s="17">
        <v>7</v>
      </c>
      <c r="Z45" s="18">
        <f t="shared" si="5"/>
        <v>0.53846153846153844</v>
      </c>
      <c r="AA45" s="18">
        <f t="shared" si="6"/>
        <v>0.28282828282828282</v>
      </c>
      <c r="AB45" s="18">
        <f t="shared" si="8"/>
        <v>24.75</v>
      </c>
    </row>
    <row r="46" spans="1:28" x14ac:dyDescent="0.45">
      <c r="A46" s="15">
        <v>38087</v>
      </c>
      <c r="B46" s="16">
        <v>978</v>
      </c>
      <c r="C46" s="17">
        <v>150</v>
      </c>
      <c r="D46" s="18">
        <v>12</v>
      </c>
      <c r="E46" s="17">
        <v>1</v>
      </c>
      <c r="F46" s="18">
        <f t="shared" si="7"/>
        <v>8.3333333333333329E-2</v>
      </c>
      <c r="G46" s="17">
        <v>11.5</v>
      </c>
      <c r="H46" s="17">
        <v>0</v>
      </c>
      <c r="I46" s="17">
        <f t="shared" si="10"/>
        <v>0</v>
      </c>
      <c r="J46" s="18">
        <f t="shared" si="9"/>
        <v>4.2553191489361701E-2</v>
      </c>
      <c r="K46" s="18">
        <f t="shared" si="11"/>
        <v>23.5</v>
      </c>
      <c r="L46" s="19">
        <v>4.6000510876864536E-3</v>
      </c>
      <c r="M46" s="22">
        <f t="shared" si="12"/>
        <v>217</v>
      </c>
      <c r="R46" s="15">
        <v>38087</v>
      </c>
      <c r="S46" s="16">
        <v>978</v>
      </c>
      <c r="T46" s="17">
        <v>150</v>
      </c>
      <c r="U46" s="18">
        <v>12</v>
      </c>
      <c r="V46" s="17">
        <v>0</v>
      </c>
      <c r="W46" s="17">
        <f t="shared" si="4"/>
        <v>0</v>
      </c>
      <c r="X46" s="17">
        <v>11.5</v>
      </c>
      <c r="Y46" s="17">
        <v>3</v>
      </c>
      <c r="Z46" s="18">
        <f t="shared" si="5"/>
        <v>0.2608695652173913</v>
      </c>
      <c r="AA46" s="18">
        <f t="shared" si="6"/>
        <v>0.1276595744680851</v>
      </c>
      <c r="AB46" s="18">
        <f t="shared" si="8"/>
        <v>23.5</v>
      </c>
    </row>
    <row r="47" spans="1:28" x14ac:dyDescent="0.45">
      <c r="A47" s="15">
        <v>38088</v>
      </c>
      <c r="B47" s="21">
        <v>1070</v>
      </c>
      <c r="C47" s="17">
        <v>150</v>
      </c>
      <c r="D47" s="18">
        <v>12.25</v>
      </c>
      <c r="E47" s="17">
        <v>0</v>
      </c>
      <c r="F47" s="17">
        <f t="shared" si="7"/>
        <v>0</v>
      </c>
      <c r="G47" s="17">
        <v>11</v>
      </c>
      <c r="H47" s="17">
        <v>0</v>
      </c>
      <c r="I47" s="17">
        <f t="shared" si="10"/>
        <v>0</v>
      </c>
      <c r="J47" s="17">
        <f t="shared" si="9"/>
        <v>0</v>
      </c>
      <c r="K47" s="18">
        <f t="shared" si="11"/>
        <v>23.25</v>
      </c>
      <c r="L47" s="19">
        <v>4.6000510876864536E-3</v>
      </c>
      <c r="M47" s="22">
        <v>0</v>
      </c>
      <c r="R47" s="15">
        <v>38088</v>
      </c>
      <c r="S47" s="21">
        <v>1070</v>
      </c>
      <c r="T47" s="17">
        <v>150</v>
      </c>
      <c r="U47" s="18">
        <v>12.25</v>
      </c>
      <c r="V47" s="17">
        <v>0</v>
      </c>
      <c r="W47" s="17">
        <f t="shared" si="4"/>
        <v>0</v>
      </c>
      <c r="X47" s="17">
        <v>11</v>
      </c>
      <c r="Y47" s="17">
        <v>0</v>
      </c>
      <c r="Z47" s="17">
        <f t="shared" si="5"/>
        <v>0</v>
      </c>
      <c r="AA47" s="17">
        <f t="shared" si="6"/>
        <v>0</v>
      </c>
      <c r="AB47" s="18">
        <f t="shared" si="8"/>
        <v>23.25</v>
      </c>
    </row>
    <row r="48" spans="1:28" x14ac:dyDescent="0.45">
      <c r="A48" s="15">
        <v>38089</v>
      </c>
      <c r="B48" s="21">
        <v>1200</v>
      </c>
      <c r="C48" s="17">
        <v>150</v>
      </c>
      <c r="D48" s="18">
        <v>9.75</v>
      </c>
      <c r="E48" s="17">
        <v>0</v>
      </c>
      <c r="F48" s="17">
        <f t="shared" si="7"/>
        <v>0</v>
      </c>
      <c r="G48" s="17">
        <v>12.5</v>
      </c>
      <c r="H48" s="17">
        <v>0</v>
      </c>
      <c r="I48" s="17">
        <f t="shared" si="10"/>
        <v>0</v>
      </c>
      <c r="J48" s="17">
        <f t="shared" si="9"/>
        <v>0</v>
      </c>
      <c r="K48" s="18">
        <f t="shared" si="11"/>
        <v>22.25</v>
      </c>
      <c r="L48" s="19">
        <v>4.6000510876864536E-3</v>
      </c>
      <c r="M48" s="22">
        <v>0</v>
      </c>
      <c r="R48" s="15">
        <v>38089</v>
      </c>
      <c r="S48" s="21">
        <v>1200</v>
      </c>
      <c r="T48" s="17">
        <v>150</v>
      </c>
      <c r="U48" s="18">
        <v>9.75</v>
      </c>
      <c r="V48" s="17">
        <v>1</v>
      </c>
      <c r="W48" s="18">
        <f t="shared" si="4"/>
        <v>0.10256410256410256</v>
      </c>
      <c r="X48" s="17">
        <v>12.5</v>
      </c>
      <c r="Y48" s="17">
        <v>0</v>
      </c>
      <c r="Z48" s="17">
        <f t="shared" si="5"/>
        <v>0</v>
      </c>
      <c r="AA48" s="18">
        <f t="shared" si="6"/>
        <v>4.49438202247191E-2</v>
      </c>
      <c r="AB48" s="18">
        <f t="shared" si="8"/>
        <v>22.25</v>
      </c>
    </row>
    <row r="49" spans="1:28" x14ac:dyDescent="0.45">
      <c r="A49" s="15">
        <v>38090</v>
      </c>
      <c r="B49" s="21">
        <v>1250</v>
      </c>
      <c r="C49" s="17">
        <v>150</v>
      </c>
      <c r="D49" s="18">
        <v>11.75</v>
      </c>
      <c r="E49" s="17">
        <v>0</v>
      </c>
      <c r="F49" s="17">
        <f t="shared" si="7"/>
        <v>0</v>
      </c>
      <c r="G49" s="17">
        <v>12.5</v>
      </c>
      <c r="H49" s="17">
        <v>0</v>
      </c>
      <c r="I49" s="17">
        <f t="shared" si="10"/>
        <v>0</v>
      </c>
      <c r="J49" s="17">
        <f t="shared" si="9"/>
        <v>0</v>
      </c>
      <c r="K49" s="18">
        <f t="shared" si="11"/>
        <v>24.25</v>
      </c>
      <c r="L49" s="19">
        <v>4.6000510876864536E-3</v>
      </c>
      <c r="M49" s="22">
        <v>0</v>
      </c>
      <c r="R49" s="15">
        <v>38090</v>
      </c>
      <c r="S49" s="21">
        <v>1250</v>
      </c>
      <c r="T49" s="17">
        <v>150</v>
      </c>
      <c r="U49" s="18">
        <v>11.75</v>
      </c>
      <c r="V49" s="17">
        <v>0</v>
      </c>
      <c r="W49" s="17">
        <f t="shared" si="4"/>
        <v>0</v>
      </c>
      <c r="X49" s="17">
        <v>12.5</v>
      </c>
      <c r="Y49" s="17">
        <v>2</v>
      </c>
      <c r="Z49" s="18">
        <f t="shared" si="5"/>
        <v>0.16</v>
      </c>
      <c r="AA49" s="18">
        <f t="shared" si="6"/>
        <v>8.247422680412371E-2</v>
      </c>
      <c r="AB49" s="18">
        <f t="shared" si="8"/>
        <v>24.25</v>
      </c>
    </row>
    <row r="50" spans="1:28" x14ac:dyDescent="0.45">
      <c r="A50" s="15">
        <v>38091</v>
      </c>
      <c r="B50" s="21">
        <v>1180</v>
      </c>
      <c r="C50" s="17">
        <v>150</v>
      </c>
      <c r="D50" s="18">
        <v>11</v>
      </c>
      <c r="E50" s="17">
        <v>0</v>
      </c>
      <c r="F50" s="17">
        <f t="shared" si="7"/>
        <v>0</v>
      </c>
      <c r="G50" s="17">
        <v>11.5</v>
      </c>
      <c r="H50" s="17">
        <v>0</v>
      </c>
      <c r="I50" s="17">
        <f t="shared" si="10"/>
        <v>0</v>
      </c>
      <c r="J50" s="17">
        <f t="shared" si="9"/>
        <v>0</v>
      </c>
      <c r="K50" s="18">
        <f t="shared" si="11"/>
        <v>22.5</v>
      </c>
      <c r="L50" s="19">
        <v>4.6000510876864536E-3</v>
      </c>
      <c r="M50" s="22">
        <v>0</v>
      </c>
      <c r="R50" s="15">
        <v>38091</v>
      </c>
      <c r="S50" s="21">
        <v>1180</v>
      </c>
      <c r="T50" s="17">
        <v>150</v>
      </c>
      <c r="U50" s="18">
        <v>11</v>
      </c>
      <c r="V50" s="17">
        <v>0</v>
      </c>
      <c r="W50" s="17">
        <f t="shared" si="4"/>
        <v>0</v>
      </c>
      <c r="X50" s="17">
        <v>11.5</v>
      </c>
      <c r="Y50" s="17">
        <v>11</v>
      </c>
      <c r="Z50" s="18">
        <f t="shared" si="5"/>
        <v>0.95652173913043481</v>
      </c>
      <c r="AA50" s="18">
        <f t="shared" si="6"/>
        <v>0.48888888888888887</v>
      </c>
      <c r="AB50" s="18">
        <f t="shared" si="8"/>
        <v>22.5</v>
      </c>
    </row>
    <row r="51" spans="1:28" x14ac:dyDescent="0.45">
      <c r="A51" s="15">
        <v>38092</v>
      </c>
      <c r="B51" s="21">
        <v>1080</v>
      </c>
      <c r="C51" s="17">
        <v>150</v>
      </c>
      <c r="D51" s="18">
        <v>12</v>
      </c>
      <c r="E51" s="17">
        <v>0</v>
      </c>
      <c r="F51" s="17">
        <f t="shared" si="7"/>
        <v>0</v>
      </c>
      <c r="G51" s="17">
        <v>12.75</v>
      </c>
      <c r="H51" s="17">
        <v>0</v>
      </c>
      <c r="I51" s="17">
        <f t="shared" si="10"/>
        <v>0</v>
      </c>
      <c r="J51" s="17">
        <f t="shared" si="9"/>
        <v>0</v>
      </c>
      <c r="K51" s="18">
        <f t="shared" si="11"/>
        <v>24.75</v>
      </c>
      <c r="L51" s="19">
        <v>4.6000510876864536E-3</v>
      </c>
      <c r="M51" s="22">
        <v>0</v>
      </c>
      <c r="R51" s="15">
        <v>38092</v>
      </c>
      <c r="S51" s="21">
        <v>1080</v>
      </c>
      <c r="T51" s="17">
        <v>150</v>
      </c>
      <c r="U51" s="18">
        <v>12</v>
      </c>
      <c r="V51" s="17">
        <v>0</v>
      </c>
      <c r="W51" s="17">
        <f t="shared" si="4"/>
        <v>0</v>
      </c>
      <c r="X51" s="17">
        <v>12.75</v>
      </c>
      <c r="Y51" s="17">
        <v>0</v>
      </c>
      <c r="Z51" s="17">
        <f t="shared" si="5"/>
        <v>0</v>
      </c>
      <c r="AA51" s="17">
        <f t="shared" si="6"/>
        <v>0</v>
      </c>
      <c r="AB51" s="18">
        <f t="shared" si="8"/>
        <v>24.75</v>
      </c>
    </row>
    <row r="52" spans="1:28" x14ac:dyDescent="0.45">
      <c r="A52" s="15">
        <v>38093</v>
      </c>
      <c r="B52" s="21">
        <v>1000</v>
      </c>
      <c r="C52" s="17">
        <v>150</v>
      </c>
      <c r="D52" s="18">
        <v>12.25</v>
      </c>
      <c r="E52" s="17">
        <v>3</v>
      </c>
      <c r="F52" s="18">
        <f t="shared" si="7"/>
        <v>0.24489795918367346</v>
      </c>
      <c r="G52" s="17">
        <v>12</v>
      </c>
      <c r="H52" s="17">
        <v>2</v>
      </c>
      <c r="I52" s="18">
        <f t="shared" si="10"/>
        <v>0.16666666666666666</v>
      </c>
      <c r="J52" s="18">
        <f t="shared" si="9"/>
        <v>0.20618556701030927</v>
      </c>
      <c r="K52" s="18">
        <f t="shared" si="11"/>
        <v>24.25</v>
      </c>
      <c r="L52" s="19">
        <v>4.6000510876864536E-3</v>
      </c>
      <c r="M52" s="22">
        <f>ROUND((H52+E52)/L52,0)</f>
        <v>1087</v>
      </c>
      <c r="R52" s="15">
        <v>38093</v>
      </c>
      <c r="S52" s="21">
        <v>1000</v>
      </c>
      <c r="T52" s="17">
        <v>150</v>
      </c>
      <c r="U52" s="18">
        <v>12.25</v>
      </c>
      <c r="V52" s="17">
        <v>1</v>
      </c>
      <c r="W52" s="17">
        <f t="shared" si="4"/>
        <v>8.1632653061224483E-2</v>
      </c>
      <c r="X52" s="17">
        <v>12</v>
      </c>
      <c r="Y52" s="17">
        <v>3</v>
      </c>
      <c r="Z52" s="18">
        <f t="shared" si="5"/>
        <v>0.25</v>
      </c>
      <c r="AA52" s="18">
        <f t="shared" si="6"/>
        <v>0.16494845360824742</v>
      </c>
      <c r="AB52" s="18">
        <f t="shared" si="8"/>
        <v>24.25</v>
      </c>
    </row>
    <row r="53" spans="1:28" x14ac:dyDescent="0.45">
      <c r="A53" s="15">
        <v>38094</v>
      </c>
      <c r="B53" s="16">
        <v>974</v>
      </c>
      <c r="C53" s="17">
        <v>150</v>
      </c>
      <c r="D53" s="18">
        <v>11.5</v>
      </c>
      <c r="E53" s="17">
        <v>0</v>
      </c>
      <c r="F53" s="17">
        <f t="shared" si="7"/>
        <v>0</v>
      </c>
      <c r="G53" s="17">
        <v>11.5</v>
      </c>
      <c r="H53" s="17">
        <v>0</v>
      </c>
      <c r="I53" s="17">
        <f t="shared" si="10"/>
        <v>0</v>
      </c>
      <c r="J53" s="17">
        <f t="shared" si="9"/>
        <v>0</v>
      </c>
      <c r="K53" s="18">
        <f t="shared" si="11"/>
        <v>23</v>
      </c>
      <c r="L53" s="19">
        <v>4.6000510876864536E-3</v>
      </c>
      <c r="M53" s="22">
        <v>0</v>
      </c>
      <c r="R53" s="15">
        <v>38094</v>
      </c>
      <c r="S53" s="16">
        <v>974</v>
      </c>
      <c r="T53" s="17">
        <v>150</v>
      </c>
      <c r="U53" s="18">
        <v>11.5</v>
      </c>
      <c r="V53" s="17">
        <v>0</v>
      </c>
      <c r="W53" s="17">
        <f t="shared" si="4"/>
        <v>0</v>
      </c>
      <c r="X53" s="17">
        <v>11.5</v>
      </c>
      <c r="Y53" s="17">
        <v>1</v>
      </c>
      <c r="Z53" s="18">
        <f t="shared" si="5"/>
        <v>8.6956521739130432E-2</v>
      </c>
      <c r="AA53" s="18">
        <f t="shared" si="6"/>
        <v>4.3478260869565216E-2</v>
      </c>
      <c r="AB53" s="18">
        <f t="shared" si="8"/>
        <v>23</v>
      </c>
    </row>
    <row r="54" spans="1:28" x14ac:dyDescent="0.45">
      <c r="A54" s="15">
        <v>38095</v>
      </c>
      <c r="B54" s="16">
        <v>985</v>
      </c>
      <c r="C54" s="17">
        <v>150</v>
      </c>
      <c r="D54" s="18">
        <v>11.75</v>
      </c>
      <c r="E54" s="17">
        <v>0</v>
      </c>
      <c r="F54" s="17">
        <f t="shared" si="7"/>
        <v>0</v>
      </c>
      <c r="G54" s="17">
        <v>12.5</v>
      </c>
      <c r="H54" s="17">
        <v>0</v>
      </c>
      <c r="I54" s="17">
        <f t="shared" si="10"/>
        <v>0</v>
      </c>
      <c r="J54" s="17">
        <f t="shared" si="9"/>
        <v>0</v>
      </c>
      <c r="K54" s="18">
        <f t="shared" si="11"/>
        <v>24.25</v>
      </c>
      <c r="L54" s="19">
        <v>4.6000510876864536E-3</v>
      </c>
      <c r="M54" s="22">
        <v>0</v>
      </c>
      <c r="R54" s="15">
        <v>38095</v>
      </c>
      <c r="S54" s="16">
        <v>985</v>
      </c>
      <c r="T54" s="17">
        <v>150</v>
      </c>
      <c r="U54" s="18">
        <v>11.75</v>
      </c>
      <c r="V54" s="17">
        <v>1</v>
      </c>
      <c r="W54" s="18">
        <f t="shared" si="4"/>
        <v>8.5106382978723402E-2</v>
      </c>
      <c r="X54" s="17">
        <v>12.5</v>
      </c>
      <c r="Y54" s="17">
        <v>18</v>
      </c>
      <c r="Z54" s="18">
        <f t="shared" si="5"/>
        <v>1.44</v>
      </c>
      <c r="AA54" s="18">
        <f t="shared" si="6"/>
        <v>0.78350515463917525</v>
      </c>
      <c r="AB54" s="18">
        <f t="shared" si="8"/>
        <v>24.25</v>
      </c>
    </row>
    <row r="55" spans="1:28" x14ac:dyDescent="0.45">
      <c r="A55" s="15">
        <v>38096</v>
      </c>
      <c r="B55" s="16">
        <v>893</v>
      </c>
      <c r="C55" s="17">
        <v>150</v>
      </c>
      <c r="D55" s="18">
        <v>10.25</v>
      </c>
      <c r="E55" s="17">
        <v>0</v>
      </c>
      <c r="F55" s="17">
        <f t="shared" si="7"/>
        <v>0</v>
      </c>
      <c r="G55" s="17">
        <v>11.5</v>
      </c>
      <c r="H55" s="17">
        <v>0</v>
      </c>
      <c r="I55" s="17">
        <f t="shared" si="10"/>
        <v>0</v>
      </c>
      <c r="J55" s="17">
        <f t="shared" si="9"/>
        <v>0</v>
      </c>
      <c r="K55" s="18">
        <f t="shared" si="11"/>
        <v>21.75</v>
      </c>
      <c r="L55" s="19">
        <v>4.6000510876864536E-3</v>
      </c>
      <c r="M55" s="22">
        <f t="shared" ref="M55:M91" si="13">ROUND((H55+E55)/L55,0)</f>
        <v>0</v>
      </c>
      <c r="R55" s="15">
        <v>38096</v>
      </c>
      <c r="S55" s="16">
        <v>893</v>
      </c>
      <c r="T55" s="17">
        <v>150</v>
      </c>
      <c r="U55" s="18">
        <v>10.25</v>
      </c>
      <c r="V55" s="17">
        <v>0</v>
      </c>
      <c r="W55" s="17">
        <f t="shared" si="4"/>
        <v>0</v>
      </c>
      <c r="X55" s="17">
        <v>11.5</v>
      </c>
      <c r="Y55" s="17">
        <v>7</v>
      </c>
      <c r="Z55" s="18">
        <f t="shared" si="5"/>
        <v>0.60869565217391308</v>
      </c>
      <c r="AA55" s="18">
        <f t="shared" si="6"/>
        <v>0.32183908045977011</v>
      </c>
      <c r="AB55" s="18">
        <f t="shared" si="8"/>
        <v>21.75</v>
      </c>
    </row>
    <row r="56" spans="1:28" x14ac:dyDescent="0.45">
      <c r="A56" s="15">
        <v>38097</v>
      </c>
      <c r="B56" s="16">
        <v>885</v>
      </c>
      <c r="C56" s="17">
        <v>150</v>
      </c>
      <c r="D56" s="18">
        <v>13.5</v>
      </c>
      <c r="E56" s="17">
        <v>0</v>
      </c>
      <c r="F56" s="17">
        <f t="shared" si="7"/>
        <v>0</v>
      </c>
      <c r="G56" s="17">
        <v>11.25</v>
      </c>
      <c r="H56" s="17">
        <v>3</v>
      </c>
      <c r="I56" s="18">
        <f t="shared" si="10"/>
        <v>0.26666666666666666</v>
      </c>
      <c r="J56" s="18">
        <f t="shared" si="9"/>
        <v>0.12121212121212122</v>
      </c>
      <c r="K56" s="18">
        <f t="shared" si="11"/>
        <v>24.75</v>
      </c>
      <c r="L56" s="19">
        <v>4.6000510876864536E-3</v>
      </c>
      <c r="M56" s="22">
        <f t="shared" si="13"/>
        <v>652</v>
      </c>
      <c r="R56" s="15">
        <v>38097</v>
      </c>
      <c r="S56" s="16">
        <v>885</v>
      </c>
      <c r="T56" s="17">
        <v>150</v>
      </c>
      <c r="U56" s="18">
        <v>13.5</v>
      </c>
      <c r="V56" s="17">
        <v>0</v>
      </c>
      <c r="W56" s="17">
        <f t="shared" si="4"/>
        <v>0</v>
      </c>
      <c r="X56" s="17">
        <v>11.25</v>
      </c>
      <c r="Y56" s="17">
        <v>6</v>
      </c>
      <c r="Z56" s="18">
        <f t="shared" si="5"/>
        <v>0.53333333333333333</v>
      </c>
      <c r="AA56" s="18">
        <f t="shared" si="6"/>
        <v>0.24242424242424243</v>
      </c>
      <c r="AB56" s="18">
        <f t="shared" si="8"/>
        <v>24.75</v>
      </c>
    </row>
    <row r="57" spans="1:28" x14ac:dyDescent="0.45">
      <c r="A57" s="15">
        <v>38098</v>
      </c>
      <c r="B57" s="16">
        <v>864</v>
      </c>
      <c r="C57" s="17">
        <v>150</v>
      </c>
      <c r="D57" s="18">
        <v>11.75</v>
      </c>
      <c r="E57" s="17">
        <v>0</v>
      </c>
      <c r="F57" s="17">
        <f t="shared" si="7"/>
        <v>0</v>
      </c>
      <c r="G57" s="17">
        <v>11.25</v>
      </c>
      <c r="H57" s="17">
        <v>0</v>
      </c>
      <c r="I57" s="17">
        <f t="shared" si="10"/>
        <v>0</v>
      </c>
      <c r="J57" s="17">
        <f t="shared" si="9"/>
        <v>0</v>
      </c>
      <c r="K57" s="18">
        <f t="shared" si="11"/>
        <v>23</v>
      </c>
      <c r="L57" s="19">
        <v>4.6000510876864536E-3</v>
      </c>
      <c r="M57" s="22">
        <f t="shared" si="13"/>
        <v>0</v>
      </c>
      <c r="R57" s="15">
        <v>38098</v>
      </c>
      <c r="S57" s="16">
        <v>864</v>
      </c>
      <c r="T57" s="17">
        <v>150</v>
      </c>
      <c r="U57" s="18">
        <v>11.75</v>
      </c>
      <c r="V57" s="17">
        <v>0</v>
      </c>
      <c r="W57" s="17">
        <f t="shared" si="4"/>
        <v>0</v>
      </c>
      <c r="X57" s="17">
        <v>11.25</v>
      </c>
      <c r="Y57" s="17">
        <v>4</v>
      </c>
      <c r="Z57" s="18">
        <f t="shared" si="5"/>
        <v>0.35555555555555557</v>
      </c>
      <c r="AA57" s="18">
        <f t="shared" si="6"/>
        <v>0.17391304347826086</v>
      </c>
      <c r="AB57" s="18">
        <f t="shared" si="8"/>
        <v>23</v>
      </c>
    </row>
    <row r="58" spans="1:28" x14ac:dyDescent="0.45">
      <c r="A58" s="15">
        <v>38099</v>
      </c>
      <c r="B58" s="16">
        <v>897</v>
      </c>
      <c r="C58" s="17">
        <v>150</v>
      </c>
      <c r="D58" s="18">
        <v>12</v>
      </c>
      <c r="E58" s="17">
        <v>4</v>
      </c>
      <c r="F58" s="18">
        <f t="shared" si="7"/>
        <v>0.33333333333333331</v>
      </c>
      <c r="G58" s="17">
        <v>12.5</v>
      </c>
      <c r="H58" s="17">
        <v>0</v>
      </c>
      <c r="I58" s="17">
        <f t="shared" si="10"/>
        <v>0</v>
      </c>
      <c r="J58" s="18">
        <f t="shared" si="9"/>
        <v>0.16326530612244897</v>
      </c>
      <c r="K58" s="18">
        <f t="shared" si="11"/>
        <v>24.5</v>
      </c>
      <c r="L58" s="19">
        <v>4.6000510876864536E-3</v>
      </c>
      <c r="M58" s="22">
        <f t="shared" si="13"/>
        <v>870</v>
      </c>
      <c r="R58" s="15">
        <v>38099</v>
      </c>
      <c r="S58" s="16">
        <v>897</v>
      </c>
      <c r="T58" s="17">
        <v>150</v>
      </c>
      <c r="U58" s="18">
        <v>12</v>
      </c>
      <c r="V58" s="17">
        <v>0</v>
      </c>
      <c r="W58" s="17">
        <f t="shared" si="4"/>
        <v>0</v>
      </c>
      <c r="X58" s="17">
        <v>12.5</v>
      </c>
      <c r="Y58" s="17">
        <v>0</v>
      </c>
      <c r="Z58" s="17">
        <f t="shared" si="5"/>
        <v>0</v>
      </c>
      <c r="AA58" s="17">
        <f t="shared" si="6"/>
        <v>0</v>
      </c>
      <c r="AB58" s="18">
        <f t="shared" si="8"/>
        <v>24.5</v>
      </c>
    </row>
    <row r="59" spans="1:28" x14ac:dyDescent="0.45">
      <c r="A59" s="15">
        <v>38100</v>
      </c>
      <c r="B59" s="16">
        <v>847</v>
      </c>
      <c r="C59" s="17">
        <v>150</v>
      </c>
      <c r="D59" s="18">
        <v>11.5</v>
      </c>
      <c r="E59" s="17">
        <v>0</v>
      </c>
      <c r="F59" s="17">
        <f t="shared" si="7"/>
        <v>0</v>
      </c>
      <c r="G59" s="17">
        <v>13</v>
      </c>
      <c r="H59" s="17">
        <v>0</v>
      </c>
      <c r="I59" s="17">
        <f t="shared" si="10"/>
        <v>0</v>
      </c>
      <c r="J59" s="17">
        <f t="shared" si="9"/>
        <v>0</v>
      </c>
      <c r="K59" s="18">
        <f t="shared" si="11"/>
        <v>24.5</v>
      </c>
      <c r="L59" s="19">
        <v>4.6000510876864536E-3</v>
      </c>
      <c r="M59" s="22">
        <f t="shared" si="13"/>
        <v>0</v>
      </c>
      <c r="R59" s="15">
        <v>38100</v>
      </c>
      <c r="S59" s="16">
        <v>847</v>
      </c>
      <c r="T59" s="17">
        <v>150</v>
      </c>
      <c r="U59" s="18">
        <v>11.5</v>
      </c>
      <c r="V59" s="17">
        <v>0</v>
      </c>
      <c r="W59" s="17">
        <f t="shared" si="4"/>
        <v>0</v>
      </c>
      <c r="X59" s="17">
        <v>13</v>
      </c>
      <c r="Y59" s="17">
        <v>3</v>
      </c>
      <c r="Z59" s="18">
        <f t="shared" si="5"/>
        <v>0.23076923076923078</v>
      </c>
      <c r="AA59" s="18">
        <f t="shared" si="6"/>
        <v>0.12244897959183673</v>
      </c>
      <c r="AB59" s="18">
        <f t="shared" si="8"/>
        <v>24.5</v>
      </c>
    </row>
    <row r="60" spans="1:28" x14ac:dyDescent="0.45">
      <c r="A60" s="15">
        <v>38101</v>
      </c>
      <c r="B60" s="16">
        <v>869</v>
      </c>
      <c r="C60" s="17">
        <v>150</v>
      </c>
      <c r="D60" s="18">
        <v>11.5</v>
      </c>
      <c r="E60" s="17">
        <v>0</v>
      </c>
      <c r="F60" s="17">
        <f t="shared" si="7"/>
        <v>0</v>
      </c>
      <c r="G60" s="17">
        <v>12.5</v>
      </c>
      <c r="H60" s="17">
        <v>3</v>
      </c>
      <c r="I60" s="18">
        <f t="shared" si="10"/>
        <v>0.24</v>
      </c>
      <c r="J60" s="18">
        <f t="shared" si="9"/>
        <v>0.125</v>
      </c>
      <c r="K60" s="18">
        <f t="shared" si="11"/>
        <v>24</v>
      </c>
      <c r="L60" s="19">
        <v>4.6000510876864536E-3</v>
      </c>
      <c r="M60" s="22">
        <f t="shared" si="13"/>
        <v>652</v>
      </c>
      <c r="R60" s="15">
        <v>38101</v>
      </c>
      <c r="S60" s="16">
        <v>869</v>
      </c>
      <c r="T60" s="17">
        <v>150</v>
      </c>
      <c r="U60" s="18">
        <v>11.5</v>
      </c>
      <c r="V60" s="17">
        <v>0</v>
      </c>
      <c r="W60" s="17">
        <f t="shared" si="4"/>
        <v>0</v>
      </c>
      <c r="X60" s="17">
        <v>12.5</v>
      </c>
      <c r="Y60" s="17">
        <v>2</v>
      </c>
      <c r="Z60" s="18">
        <f t="shared" si="5"/>
        <v>0.16</v>
      </c>
      <c r="AA60" s="18">
        <f t="shared" si="6"/>
        <v>8.3333333333333329E-2</v>
      </c>
      <c r="AB60" s="18">
        <f t="shared" si="8"/>
        <v>24</v>
      </c>
    </row>
    <row r="61" spans="1:28" x14ac:dyDescent="0.45">
      <c r="A61" s="15">
        <v>38102</v>
      </c>
      <c r="B61" s="16">
        <v>853</v>
      </c>
      <c r="C61" s="17">
        <v>150</v>
      </c>
      <c r="D61" s="18">
        <v>12.5</v>
      </c>
      <c r="E61" s="17">
        <v>0</v>
      </c>
      <c r="F61" s="17">
        <f t="shared" si="7"/>
        <v>0</v>
      </c>
      <c r="G61" s="17">
        <v>11.25</v>
      </c>
      <c r="H61" s="17">
        <v>0</v>
      </c>
      <c r="I61" s="17">
        <f t="shared" si="10"/>
        <v>0</v>
      </c>
      <c r="J61" s="17">
        <f t="shared" si="9"/>
        <v>0</v>
      </c>
      <c r="K61" s="18">
        <f t="shared" si="11"/>
        <v>23.75</v>
      </c>
      <c r="L61" s="19">
        <v>4.6000510876864536E-3</v>
      </c>
      <c r="M61" s="22">
        <f t="shared" si="13"/>
        <v>0</v>
      </c>
      <c r="R61" s="15">
        <v>38102</v>
      </c>
      <c r="S61" s="16">
        <v>853</v>
      </c>
      <c r="T61" s="17">
        <v>150</v>
      </c>
      <c r="U61" s="18">
        <v>12.5</v>
      </c>
      <c r="V61" s="17">
        <v>0</v>
      </c>
      <c r="W61" s="17">
        <f t="shared" si="4"/>
        <v>0</v>
      </c>
      <c r="X61" s="17">
        <v>11.25</v>
      </c>
      <c r="Y61" s="17">
        <v>0</v>
      </c>
      <c r="Z61" s="17">
        <f t="shared" si="5"/>
        <v>0</v>
      </c>
      <c r="AA61" s="17">
        <f t="shared" si="6"/>
        <v>0</v>
      </c>
      <c r="AB61" s="18">
        <f t="shared" si="8"/>
        <v>23.75</v>
      </c>
    </row>
    <row r="62" spans="1:28" x14ac:dyDescent="0.45">
      <c r="A62" s="15">
        <v>38103</v>
      </c>
      <c r="B62" s="16">
        <v>875</v>
      </c>
      <c r="C62" s="17">
        <v>150</v>
      </c>
      <c r="D62" s="18">
        <v>12.5</v>
      </c>
      <c r="E62" s="17">
        <v>0</v>
      </c>
      <c r="F62" s="17">
        <f t="shared" si="7"/>
        <v>0</v>
      </c>
      <c r="G62" s="17">
        <v>11</v>
      </c>
      <c r="H62" s="17">
        <v>1</v>
      </c>
      <c r="I62" s="18">
        <f t="shared" si="10"/>
        <v>9.0909090909090912E-2</v>
      </c>
      <c r="J62" s="18">
        <f t="shared" si="9"/>
        <v>4.2553191489361701E-2</v>
      </c>
      <c r="K62" s="18">
        <f t="shared" si="11"/>
        <v>23.5</v>
      </c>
      <c r="L62" s="19">
        <v>4.6000510876864536E-3</v>
      </c>
      <c r="M62" s="22">
        <f t="shared" si="13"/>
        <v>217</v>
      </c>
      <c r="R62" s="15">
        <v>38103</v>
      </c>
      <c r="S62" s="16">
        <v>875</v>
      </c>
      <c r="T62" s="17">
        <v>150</v>
      </c>
      <c r="U62" s="18">
        <v>12.5</v>
      </c>
      <c r="V62" s="17">
        <v>0</v>
      </c>
      <c r="W62" s="17">
        <f t="shared" si="4"/>
        <v>0</v>
      </c>
      <c r="X62" s="17">
        <v>11</v>
      </c>
      <c r="Y62" s="17">
        <v>2</v>
      </c>
      <c r="Z62" s="18">
        <f t="shared" si="5"/>
        <v>0.18181818181818182</v>
      </c>
      <c r="AA62" s="18">
        <f t="shared" si="6"/>
        <v>8.5106382978723402E-2</v>
      </c>
      <c r="AB62" s="18">
        <f t="shared" si="8"/>
        <v>23.5</v>
      </c>
    </row>
    <row r="63" spans="1:28" x14ac:dyDescent="0.45">
      <c r="A63" s="15">
        <v>38104</v>
      </c>
      <c r="B63" s="21">
        <v>1130</v>
      </c>
      <c r="C63" s="17">
        <v>150</v>
      </c>
      <c r="D63" s="18">
        <v>11</v>
      </c>
      <c r="E63" s="17">
        <v>0</v>
      </c>
      <c r="F63" s="17">
        <f t="shared" si="7"/>
        <v>0</v>
      </c>
      <c r="G63" s="17">
        <v>10.25</v>
      </c>
      <c r="H63" s="17">
        <v>2</v>
      </c>
      <c r="I63" s="18">
        <f t="shared" si="10"/>
        <v>0.1951219512195122</v>
      </c>
      <c r="J63" s="18">
        <f t="shared" si="9"/>
        <v>9.4117647058823528E-2</v>
      </c>
      <c r="K63" s="18">
        <f t="shared" si="11"/>
        <v>21.25</v>
      </c>
      <c r="L63" s="19">
        <v>4.6000510876864536E-3</v>
      </c>
      <c r="M63" s="22">
        <f t="shared" si="13"/>
        <v>435</v>
      </c>
      <c r="R63" s="15">
        <v>38104</v>
      </c>
      <c r="S63" s="21">
        <v>1130</v>
      </c>
      <c r="T63" s="17">
        <v>150</v>
      </c>
      <c r="U63" s="18">
        <v>11</v>
      </c>
      <c r="V63" s="17">
        <v>0</v>
      </c>
      <c r="W63" s="17">
        <f t="shared" si="4"/>
        <v>0</v>
      </c>
      <c r="X63" s="17">
        <v>10.25</v>
      </c>
      <c r="Y63" s="17">
        <v>1</v>
      </c>
      <c r="Z63" s="18">
        <f t="shared" si="5"/>
        <v>9.7560975609756101E-2</v>
      </c>
      <c r="AA63" s="18">
        <f t="shared" si="6"/>
        <v>4.7058823529411764E-2</v>
      </c>
      <c r="AB63" s="18">
        <f t="shared" si="8"/>
        <v>21.25</v>
      </c>
    </row>
    <row r="64" spans="1:28" x14ac:dyDescent="0.45">
      <c r="A64" s="15">
        <v>38105</v>
      </c>
      <c r="B64" s="21">
        <v>1140</v>
      </c>
      <c r="C64" s="17">
        <v>150</v>
      </c>
      <c r="D64" s="18">
        <v>13.25</v>
      </c>
      <c r="E64" s="17">
        <v>0</v>
      </c>
      <c r="F64" s="17">
        <f t="shared" si="7"/>
        <v>0</v>
      </c>
      <c r="G64" s="17">
        <v>12</v>
      </c>
      <c r="H64" s="17">
        <v>0</v>
      </c>
      <c r="I64" s="17">
        <f t="shared" si="10"/>
        <v>0</v>
      </c>
      <c r="J64" s="17">
        <f t="shared" si="9"/>
        <v>0</v>
      </c>
      <c r="K64" s="18">
        <f t="shared" si="11"/>
        <v>25.25</v>
      </c>
      <c r="L64" s="19">
        <v>4.6000510876864536E-3</v>
      </c>
      <c r="M64" s="22">
        <f t="shared" si="13"/>
        <v>0</v>
      </c>
      <c r="R64" s="15">
        <v>38105</v>
      </c>
      <c r="S64" s="21">
        <v>1140</v>
      </c>
      <c r="T64" s="17">
        <v>150</v>
      </c>
      <c r="U64" s="18">
        <v>13.25</v>
      </c>
      <c r="V64" s="17">
        <v>1</v>
      </c>
      <c r="W64" s="18">
        <f t="shared" si="4"/>
        <v>7.5471698113207544E-2</v>
      </c>
      <c r="X64" s="17">
        <v>12</v>
      </c>
      <c r="Y64" s="17">
        <v>1</v>
      </c>
      <c r="Z64" s="18">
        <f t="shared" si="5"/>
        <v>8.3333333333333329E-2</v>
      </c>
      <c r="AA64" s="18">
        <f t="shared" si="6"/>
        <v>7.9207920792079209E-2</v>
      </c>
      <c r="AB64" s="18">
        <f t="shared" si="8"/>
        <v>25.25</v>
      </c>
    </row>
    <row r="65" spans="1:28" x14ac:dyDescent="0.45">
      <c r="A65" s="15">
        <v>38106</v>
      </c>
      <c r="B65" s="16">
        <v>998</v>
      </c>
      <c r="C65" s="17">
        <v>150</v>
      </c>
      <c r="D65" s="18">
        <v>12</v>
      </c>
      <c r="E65" s="17">
        <v>1</v>
      </c>
      <c r="F65" s="18">
        <f t="shared" si="7"/>
        <v>8.3333333333333329E-2</v>
      </c>
      <c r="G65" s="17">
        <v>11.75</v>
      </c>
      <c r="H65" s="17">
        <v>1</v>
      </c>
      <c r="I65" s="18">
        <f t="shared" si="10"/>
        <v>8.5106382978723402E-2</v>
      </c>
      <c r="J65" s="18">
        <f t="shared" si="9"/>
        <v>8.4210526315789472E-2</v>
      </c>
      <c r="K65" s="18">
        <f t="shared" si="11"/>
        <v>23.75</v>
      </c>
      <c r="L65" s="19">
        <v>4.6000510876864536E-3</v>
      </c>
      <c r="M65" s="22">
        <f t="shared" si="13"/>
        <v>435</v>
      </c>
      <c r="R65" s="15">
        <v>38106</v>
      </c>
      <c r="S65" s="16">
        <v>998</v>
      </c>
      <c r="T65" s="17">
        <v>150</v>
      </c>
      <c r="U65" s="18">
        <v>12</v>
      </c>
      <c r="V65" s="17">
        <v>0</v>
      </c>
      <c r="W65" s="17">
        <f t="shared" si="4"/>
        <v>0</v>
      </c>
      <c r="X65" s="17">
        <v>11.75</v>
      </c>
      <c r="Y65" s="17">
        <v>4</v>
      </c>
      <c r="Z65" s="18">
        <f t="shared" si="5"/>
        <v>0.34042553191489361</v>
      </c>
      <c r="AA65" s="18">
        <f t="shared" si="6"/>
        <v>0.16842105263157894</v>
      </c>
      <c r="AB65" s="18">
        <f t="shared" si="8"/>
        <v>23.75</v>
      </c>
    </row>
    <row r="66" spans="1:28" x14ac:dyDescent="0.45">
      <c r="A66" s="15">
        <v>38107</v>
      </c>
      <c r="B66" s="16">
        <v>963</v>
      </c>
      <c r="C66" s="17">
        <v>150</v>
      </c>
      <c r="D66" s="18">
        <v>13.5</v>
      </c>
      <c r="E66" s="17">
        <v>0</v>
      </c>
      <c r="F66" s="17">
        <f t="shared" si="7"/>
        <v>0</v>
      </c>
      <c r="G66" s="17">
        <v>8.5</v>
      </c>
      <c r="H66" s="17">
        <v>4</v>
      </c>
      <c r="I66" s="18">
        <f t="shared" si="10"/>
        <v>0.47058823529411764</v>
      </c>
      <c r="J66" s="18">
        <f t="shared" si="9"/>
        <v>0.18181818181818182</v>
      </c>
      <c r="K66" s="18">
        <f t="shared" si="11"/>
        <v>22</v>
      </c>
      <c r="L66" s="19">
        <v>4.6000510876864536E-3</v>
      </c>
      <c r="M66" s="22">
        <f t="shared" si="13"/>
        <v>870</v>
      </c>
      <c r="R66" s="15">
        <v>38107</v>
      </c>
      <c r="S66" s="16">
        <v>963</v>
      </c>
      <c r="T66" s="17">
        <v>150</v>
      </c>
      <c r="U66" s="18">
        <v>13.5</v>
      </c>
      <c r="V66" s="17">
        <v>0</v>
      </c>
      <c r="W66" s="17">
        <f t="shared" si="4"/>
        <v>0</v>
      </c>
      <c r="X66" s="17">
        <v>8.5</v>
      </c>
      <c r="Y66" s="17">
        <v>4</v>
      </c>
      <c r="Z66" s="18">
        <f t="shared" si="5"/>
        <v>0.47058823529411764</v>
      </c>
      <c r="AA66" s="18">
        <f t="shared" si="6"/>
        <v>0.18181818181818182</v>
      </c>
      <c r="AB66" s="18">
        <f t="shared" si="8"/>
        <v>22</v>
      </c>
    </row>
    <row r="67" spans="1:28" x14ac:dyDescent="0.45">
      <c r="A67" s="15">
        <v>38108</v>
      </c>
      <c r="B67" s="21">
        <v>1070</v>
      </c>
      <c r="C67" s="17">
        <v>139</v>
      </c>
      <c r="D67" s="18">
        <v>9</v>
      </c>
      <c r="E67" s="17">
        <v>0</v>
      </c>
      <c r="F67" s="17">
        <f t="shared" si="7"/>
        <v>0</v>
      </c>
      <c r="G67" s="17">
        <v>14</v>
      </c>
      <c r="H67" s="17">
        <v>0</v>
      </c>
      <c r="I67" s="17">
        <f t="shared" si="10"/>
        <v>0</v>
      </c>
      <c r="J67" s="17">
        <f t="shared" si="9"/>
        <v>0</v>
      </c>
      <c r="K67" s="18">
        <f t="shared" si="11"/>
        <v>23</v>
      </c>
      <c r="L67" s="19">
        <v>4.9921603287126411E-3</v>
      </c>
      <c r="M67" s="22">
        <f t="shared" si="13"/>
        <v>0</v>
      </c>
      <c r="R67" s="15">
        <v>38108</v>
      </c>
      <c r="S67" s="21">
        <v>1070</v>
      </c>
      <c r="T67" s="17">
        <v>139</v>
      </c>
      <c r="U67" s="18">
        <v>9</v>
      </c>
      <c r="V67" s="17">
        <v>0</v>
      </c>
      <c r="W67" s="17">
        <f t="shared" si="4"/>
        <v>0</v>
      </c>
      <c r="X67" s="17">
        <v>14</v>
      </c>
      <c r="Y67" s="17">
        <v>9</v>
      </c>
      <c r="Z67" s="18">
        <f t="shared" si="5"/>
        <v>0.6428571428571429</v>
      </c>
      <c r="AA67" s="18">
        <f t="shared" si="6"/>
        <v>0.39130434782608697</v>
      </c>
      <c r="AB67" s="18">
        <f t="shared" si="8"/>
        <v>23</v>
      </c>
    </row>
    <row r="68" spans="1:28" x14ac:dyDescent="0.45">
      <c r="A68" s="15">
        <v>38109</v>
      </c>
      <c r="B68" s="21">
        <v>1270</v>
      </c>
      <c r="C68" s="17">
        <v>110.5</v>
      </c>
      <c r="D68" s="18">
        <v>7.5</v>
      </c>
      <c r="E68" s="17">
        <v>0</v>
      </c>
      <c r="F68" s="17">
        <f t="shared" si="7"/>
        <v>0</v>
      </c>
      <c r="G68" s="17">
        <v>13.75</v>
      </c>
      <c r="H68" s="17">
        <v>2</v>
      </c>
      <c r="I68" s="18">
        <f t="shared" si="10"/>
        <v>0.14545454545454545</v>
      </c>
      <c r="J68" s="18">
        <f t="shared" si="9"/>
        <v>9.4117647058823528E-2</v>
      </c>
      <c r="K68" s="18">
        <f t="shared" si="11"/>
        <v>21.25</v>
      </c>
      <c r="L68" s="19">
        <v>6.3873485421686877E-3</v>
      </c>
      <c r="M68" s="22">
        <f t="shared" si="13"/>
        <v>313</v>
      </c>
      <c r="R68" s="15">
        <v>38109</v>
      </c>
      <c r="S68" s="21">
        <v>1270</v>
      </c>
      <c r="T68" s="17">
        <v>110.5</v>
      </c>
      <c r="U68" s="18">
        <v>7.5</v>
      </c>
      <c r="V68" s="17">
        <v>1</v>
      </c>
      <c r="W68" s="18">
        <f t="shared" si="4"/>
        <v>0.13333333333333333</v>
      </c>
      <c r="X68" s="17">
        <v>13.75</v>
      </c>
      <c r="Y68" s="17">
        <v>18</v>
      </c>
      <c r="Z68" s="18">
        <f t="shared" si="5"/>
        <v>1.3090909090909091</v>
      </c>
      <c r="AA68" s="18">
        <f t="shared" si="6"/>
        <v>0.89411764705882357</v>
      </c>
      <c r="AB68" s="18">
        <f t="shared" si="8"/>
        <v>21.25</v>
      </c>
    </row>
    <row r="69" spans="1:28" x14ac:dyDescent="0.45">
      <c r="A69" s="15">
        <v>38110</v>
      </c>
      <c r="B69" s="21">
        <v>1360</v>
      </c>
      <c r="C69" s="17">
        <v>108</v>
      </c>
      <c r="D69" s="18">
        <v>8.5</v>
      </c>
      <c r="E69" s="17">
        <v>0</v>
      </c>
      <c r="F69" s="17">
        <f t="shared" si="7"/>
        <v>0</v>
      </c>
      <c r="G69" s="17">
        <v>11.75</v>
      </c>
      <c r="H69" s="17">
        <v>0</v>
      </c>
      <c r="I69" s="18">
        <f t="shared" si="10"/>
        <v>0</v>
      </c>
      <c r="J69" s="18">
        <f t="shared" ref="J69:J91" si="14">SUM(H69+E69)/K69</f>
        <v>0</v>
      </c>
      <c r="K69" s="18">
        <f t="shared" si="11"/>
        <v>20.25</v>
      </c>
      <c r="L69" s="19">
        <v>6.5462881090013912E-3</v>
      </c>
      <c r="M69" s="22">
        <f t="shared" si="13"/>
        <v>0</v>
      </c>
      <c r="R69" s="15">
        <v>38110</v>
      </c>
      <c r="S69" s="21">
        <v>1360</v>
      </c>
      <c r="T69" s="17">
        <v>108</v>
      </c>
      <c r="U69" s="18">
        <v>8.5</v>
      </c>
      <c r="V69" s="17">
        <v>0</v>
      </c>
      <c r="W69" s="17">
        <f t="shared" si="4"/>
        <v>0</v>
      </c>
      <c r="X69" s="17">
        <v>11.75</v>
      </c>
      <c r="Y69" s="17">
        <v>5</v>
      </c>
      <c r="Z69" s="18">
        <f t="shared" si="5"/>
        <v>0.42553191489361702</v>
      </c>
      <c r="AA69" s="18">
        <f t="shared" si="6"/>
        <v>0.24691358024691357</v>
      </c>
      <c r="AB69" s="18">
        <f t="shared" si="8"/>
        <v>20.25</v>
      </c>
    </row>
    <row r="70" spans="1:28" x14ac:dyDescent="0.45">
      <c r="A70" s="15">
        <v>38111</v>
      </c>
      <c r="B70" s="21">
        <v>1340</v>
      </c>
      <c r="C70" s="17">
        <v>90.5</v>
      </c>
      <c r="D70" s="18">
        <v>11.25</v>
      </c>
      <c r="E70" s="17">
        <v>0</v>
      </c>
      <c r="F70" s="17">
        <f t="shared" si="7"/>
        <v>0</v>
      </c>
      <c r="G70" s="17">
        <v>11.5</v>
      </c>
      <c r="H70" s="17">
        <v>7</v>
      </c>
      <c r="I70" s="18">
        <f t="shared" ref="I70:I91" si="15">H70/G70</f>
        <v>0.60869565217391308</v>
      </c>
      <c r="J70" s="18">
        <f t="shared" si="14"/>
        <v>0.30769230769230771</v>
      </c>
      <c r="K70" s="18">
        <f t="shared" ref="K70:K91" si="16">SUM(G70,D70)</f>
        <v>22.75</v>
      </c>
      <c r="L70" s="19">
        <v>7.9150875597678184E-3</v>
      </c>
      <c r="M70" s="22">
        <f t="shared" si="13"/>
        <v>884</v>
      </c>
      <c r="R70" s="15">
        <v>38111</v>
      </c>
      <c r="S70" s="21">
        <v>1340</v>
      </c>
      <c r="T70" s="17">
        <v>90.5</v>
      </c>
      <c r="U70" s="18">
        <v>11.25</v>
      </c>
      <c r="V70" s="17">
        <v>10</v>
      </c>
      <c r="W70" s="18">
        <f t="shared" ref="W70:W133" si="17">V70/U70</f>
        <v>0.88888888888888884</v>
      </c>
      <c r="X70" s="17">
        <v>11.5</v>
      </c>
      <c r="Y70" s="17">
        <v>43</v>
      </c>
      <c r="Z70" s="18">
        <f t="shared" ref="Z70:Z133" si="18">Y70/X70</f>
        <v>3.7391304347826089</v>
      </c>
      <c r="AA70" s="18">
        <f t="shared" ref="AA70:AA133" si="19">(Y70+V70)/AB70</f>
        <v>2.3296703296703298</v>
      </c>
      <c r="AB70" s="18">
        <f t="shared" si="8"/>
        <v>22.75</v>
      </c>
    </row>
    <row r="71" spans="1:28" x14ac:dyDescent="0.45">
      <c r="A71" s="15">
        <v>38112</v>
      </c>
      <c r="B71" s="21">
        <v>1460</v>
      </c>
      <c r="C71" s="17">
        <v>114.5</v>
      </c>
      <c r="D71" s="18">
        <v>11</v>
      </c>
      <c r="E71" s="17">
        <v>8</v>
      </c>
      <c r="F71" s="18">
        <f t="shared" si="7"/>
        <v>0.72727272727272729</v>
      </c>
      <c r="G71" s="17">
        <v>11.25</v>
      </c>
      <c r="H71" s="17">
        <v>2</v>
      </c>
      <c r="I71" s="18">
        <f t="shared" si="15"/>
        <v>0.17777777777777778</v>
      </c>
      <c r="J71" s="18">
        <f t="shared" si="14"/>
        <v>0.449438202247191</v>
      </c>
      <c r="K71" s="18">
        <f t="shared" si="16"/>
        <v>22.25</v>
      </c>
      <c r="L71" s="19">
        <v>6.1479990344216161E-3</v>
      </c>
      <c r="M71" s="22">
        <f t="shared" si="13"/>
        <v>1627</v>
      </c>
      <c r="R71" s="15">
        <v>38112</v>
      </c>
      <c r="S71" s="21">
        <v>1460</v>
      </c>
      <c r="T71" s="17">
        <v>114.5</v>
      </c>
      <c r="U71" s="18">
        <v>11</v>
      </c>
      <c r="V71" s="17">
        <v>11</v>
      </c>
      <c r="W71" s="18">
        <f t="shared" si="17"/>
        <v>1</v>
      </c>
      <c r="X71" s="17">
        <v>11.25</v>
      </c>
      <c r="Y71" s="17">
        <v>36</v>
      </c>
      <c r="Z71" s="18">
        <f t="shared" si="18"/>
        <v>3.2</v>
      </c>
      <c r="AA71" s="18">
        <f t="shared" si="19"/>
        <v>2.1123595505617976</v>
      </c>
      <c r="AB71" s="18">
        <f t="shared" ref="AB71:AB134" si="20">SUM(X71,U71)</f>
        <v>22.25</v>
      </c>
    </row>
    <row r="72" spans="1:28" x14ac:dyDescent="0.45">
      <c r="A72" s="15">
        <v>38113</v>
      </c>
      <c r="B72" s="21">
        <v>1190</v>
      </c>
      <c r="C72" s="17">
        <v>127.5</v>
      </c>
      <c r="D72" s="18">
        <v>10.75</v>
      </c>
      <c r="E72" s="17">
        <v>0</v>
      </c>
      <c r="F72" s="17">
        <f t="shared" si="7"/>
        <v>0</v>
      </c>
      <c r="G72" s="17">
        <v>12.25</v>
      </c>
      <c r="H72" s="17">
        <v>0</v>
      </c>
      <c r="I72" s="17">
        <f t="shared" si="15"/>
        <v>0</v>
      </c>
      <c r="J72" s="17">
        <f t="shared" si="14"/>
        <v>0</v>
      </c>
      <c r="K72" s="18">
        <f t="shared" si="16"/>
        <v>23</v>
      </c>
      <c r="L72" s="19">
        <v>5.4773497035622608E-3</v>
      </c>
      <c r="M72" s="22">
        <f t="shared" si="13"/>
        <v>0</v>
      </c>
      <c r="R72" s="15">
        <v>38113</v>
      </c>
      <c r="S72" s="21">
        <v>1190</v>
      </c>
      <c r="T72" s="17">
        <v>127.5</v>
      </c>
      <c r="U72" s="18">
        <v>10.75</v>
      </c>
      <c r="V72" s="17">
        <v>2</v>
      </c>
      <c r="W72" s="18">
        <f t="shared" si="17"/>
        <v>0.18604651162790697</v>
      </c>
      <c r="X72" s="17">
        <v>12.25</v>
      </c>
      <c r="Y72" s="17">
        <v>17</v>
      </c>
      <c r="Z72" s="18">
        <f t="shared" si="18"/>
        <v>1.3877551020408163</v>
      </c>
      <c r="AA72" s="18">
        <f t="shared" si="19"/>
        <v>0.82608695652173914</v>
      </c>
      <c r="AB72" s="18">
        <f t="shared" si="20"/>
        <v>23</v>
      </c>
    </row>
    <row r="73" spans="1:28" x14ac:dyDescent="0.45">
      <c r="A73" s="15">
        <v>38114</v>
      </c>
      <c r="B73" s="21">
        <v>1060</v>
      </c>
      <c r="C73" s="17">
        <v>98.5</v>
      </c>
      <c r="D73" s="18">
        <v>12.5</v>
      </c>
      <c r="E73" s="17">
        <v>0</v>
      </c>
      <c r="F73" s="17">
        <f t="shared" si="7"/>
        <v>0</v>
      </c>
      <c r="G73" s="17">
        <v>12.5</v>
      </c>
      <c r="H73" s="17">
        <v>0</v>
      </c>
      <c r="I73" s="17">
        <f t="shared" si="15"/>
        <v>0</v>
      </c>
      <c r="J73" s="17">
        <f t="shared" si="14"/>
        <v>0</v>
      </c>
      <c r="K73" s="18">
        <f t="shared" si="16"/>
        <v>25</v>
      </c>
      <c r="L73" s="19">
        <v>7.2267633986938364E-3</v>
      </c>
      <c r="M73" s="22">
        <f t="shared" si="13"/>
        <v>0</v>
      </c>
      <c r="R73" s="15">
        <v>38114</v>
      </c>
      <c r="S73" s="21">
        <v>1060</v>
      </c>
      <c r="T73" s="17">
        <v>98.5</v>
      </c>
      <c r="U73" s="18">
        <v>12.5</v>
      </c>
      <c r="V73" s="17">
        <v>2</v>
      </c>
      <c r="W73" s="18">
        <f t="shared" si="17"/>
        <v>0.16</v>
      </c>
      <c r="X73" s="17">
        <v>12.5</v>
      </c>
      <c r="Y73" s="17">
        <v>44</v>
      </c>
      <c r="Z73" s="18">
        <f t="shared" si="18"/>
        <v>3.52</v>
      </c>
      <c r="AA73" s="18">
        <f t="shared" si="19"/>
        <v>1.84</v>
      </c>
      <c r="AB73" s="18">
        <f t="shared" si="20"/>
        <v>25</v>
      </c>
    </row>
    <row r="74" spans="1:28" x14ac:dyDescent="0.45">
      <c r="A74" s="15">
        <v>38115</v>
      </c>
      <c r="B74" s="21">
        <v>1210</v>
      </c>
      <c r="C74" s="17">
        <v>123</v>
      </c>
      <c r="D74" s="18">
        <v>10</v>
      </c>
      <c r="E74" s="17">
        <v>0</v>
      </c>
      <c r="F74" s="17">
        <f t="shared" si="7"/>
        <v>0</v>
      </c>
      <c r="G74" s="17">
        <v>12</v>
      </c>
      <c r="H74" s="17">
        <v>4</v>
      </c>
      <c r="I74" s="18">
        <f t="shared" si="15"/>
        <v>0.33333333333333331</v>
      </c>
      <c r="J74" s="18">
        <f t="shared" si="14"/>
        <v>0.18181818181818182</v>
      </c>
      <c r="K74" s="18">
        <f t="shared" si="16"/>
        <v>22</v>
      </c>
      <c r="L74" s="19">
        <v>5.6928684110843777E-3</v>
      </c>
      <c r="M74" s="22">
        <f t="shared" si="13"/>
        <v>703</v>
      </c>
      <c r="R74" s="15">
        <v>38115</v>
      </c>
      <c r="S74" s="21">
        <v>1210</v>
      </c>
      <c r="T74" s="17">
        <v>123</v>
      </c>
      <c r="U74" s="18">
        <v>10</v>
      </c>
      <c r="V74" s="17">
        <v>1</v>
      </c>
      <c r="W74" s="18">
        <f t="shared" si="17"/>
        <v>0.1</v>
      </c>
      <c r="X74" s="17">
        <v>12</v>
      </c>
      <c r="Y74" s="17">
        <v>37</v>
      </c>
      <c r="Z74" s="18">
        <f t="shared" si="18"/>
        <v>3.0833333333333335</v>
      </c>
      <c r="AA74" s="18">
        <f t="shared" si="19"/>
        <v>1.7272727272727273</v>
      </c>
      <c r="AB74" s="18">
        <f t="shared" si="20"/>
        <v>22</v>
      </c>
    </row>
    <row r="75" spans="1:28" x14ac:dyDescent="0.45">
      <c r="A75" s="15">
        <v>38116</v>
      </c>
      <c r="B75" s="21">
        <v>1250</v>
      </c>
      <c r="C75" s="17">
        <v>150</v>
      </c>
      <c r="D75" s="18">
        <v>10.5</v>
      </c>
      <c r="E75" s="17">
        <v>0</v>
      </c>
      <c r="F75" s="17">
        <f t="shared" si="7"/>
        <v>0</v>
      </c>
      <c r="G75" s="17">
        <v>12</v>
      </c>
      <c r="H75" s="17">
        <v>5</v>
      </c>
      <c r="I75" s="18">
        <f t="shared" si="15"/>
        <v>0.41666666666666669</v>
      </c>
      <c r="J75" s="18">
        <f t="shared" si="14"/>
        <v>0.22222222222222221</v>
      </c>
      <c r="K75" s="18">
        <f t="shared" si="16"/>
        <v>22.5</v>
      </c>
      <c r="L75" s="19">
        <v>4.6000510876864536E-3</v>
      </c>
      <c r="M75" s="22">
        <f t="shared" si="13"/>
        <v>1087</v>
      </c>
      <c r="R75" s="15">
        <v>38116</v>
      </c>
      <c r="S75" s="21">
        <v>1250</v>
      </c>
      <c r="T75" s="17">
        <v>150</v>
      </c>
      <c r="U75" s="18">
        <v>10.5</v>
      </c>
      <c r="V75" s="17">
        <v>0</v>
      </c>
      <c r="W75" s="17">
        <f t="shared" si="17"/>
        <v>0</v>
      </c>
      <c r="X75" s="17">
        <v>12</v>
      </c>
      <c r="Y75" s="17">
        <v>58</v>
      </c>
      <c r="Z75" s="18">
        <f t="shared" si="18"/>
        <v>4.833333333333333</v>
      </c>
      <c r="AA75" s="18">
        <f t="shared" si="19"/>
        <v>2.5777777777777779</v>
      </c>
      <c r="AB75" s="18">
        <f t="shared" si="20"/>
        <v>22.5</v>
      </c>
    </row>
    <row r="76" spans="1:28" x14ac:dyDescent="0.45">
      <c r="A76" s="15">
        <v>38117</v>
      </c>
      <c r="B76" s="21">
        <v>1130</v>
      </c>
      <c r="C76" s="17">
        <v>150</v>
      </c>
      <c r="D76" s="18">
        <v>9</v>
      </c>
      <c r="E76" s="17">
        <v>0</v>
      </c>
      <c r="F76" s="17">
        <f t="shared" si="7"/>
        <v>0</v>
      </c>
      <c r="G76" s="17">
        <v>10.25</v>
      </c>
      <c r="H76" s="17">
        <v>6</v>
      </c>
      <c r="I76" s="18">
        <f t="shared" si="15"/>
        <v>0.58536585365853655</v>
      </c>
      <c r="J76" s="18">
        <f t="shared" si="14"/>
        <v>0.31168831168831168</v>
      </c>
      <c r="K76" s="18">
        <f t="shared" si="16"/>
        <v>19.25</v>
      </c>
      <c r="L76" s="19">
        <v>4.6000510876864536E-3</v>
      </c>
      <c r="M76" s="22">
        <f t="shared" si="13"/>
        <v>1304</v>
      </c>
      <c r="R76" s="15">
        <v>38117</v>
      </c>
      <c r="S76" s="21">
        <v>1130</v>
      </c>
      <c r="T76" s="17">
        <v>150</v>
      </c>
      <c r="U76" s="18">
        <v>9</v>
      </c>
      <c r="V76" s="17">
        <v>5</v>
      </c>
      <c r="W76" s="18">
        <f t="shared" si="17"/>
        <v>0.55555555555555558</v>
      </c>
      <c r="X76" s="17">
        <v>10.25</v>
      </c>
      <c r="Y76" s="17">
        <v>59</v>
      </c>
      <c r="Z76" s="18">
        <f t="shared" si="18"/>
        <v>5.7560975609756095</v>
      </c>
      <c r="AA76" s="18">
        <f t="shared" si="19"/>
        <v>3.3246753246753249</v>
      </c>
      <c r="AB76" s="18">
        <f t="shared" si="20"/>
        <v>19.25</v>
      </c>
    </row>
    <row r="77" spans="1:28" x14ac:dyDescent="0.45">
      <c r="A77" s="15">
        <v>38118</v>
      </c>
      <c r="B77" s="21">
        <v>1280</v>
      </c>
      <c r="C77" s="17">
        <v>145</v>
      </c>
      <c r="D77" s="18">
        <v>12.25</v>
      </c>
      <c r="E77" s="17">
        <v>2</v>
      </c>
      <c r="F77" s="18">
        <f t="shared" si="7"/>
        <v>0.16326530612244897</v>
      </c>
      <c r="G77" s="17">
        <v>11</v>
      </c>
      <c r="H77" s="17">
        <v>9</v>
      </c>
      <c r="I77" s="18">
        <f t="shared" si="15"/>
        <v>0.81818181818181823</v>
      </c>
      <c r="J77" s="18">
        <f t="shared" si="14"/>
        <v>0.4731182795698925</v>
      </c>
      <c r="K77" s="18">
        <f t="shared" si="16"/>
        <v>23.25</v>
      </c>
      <c r="L77" s="19">
        <v>4.7706352528641156E-3</v>
      </c>
      <c r="M77" s="22">
        <f t="shared" si="13"/>
        <v>2306</v>
      </c>
      <c r="R77" s="15">
        <v>38118</v>
      </c>
      <c r="S77" s="21">
        <v>1280</v>
      </c>
      <c r="T77" s="17">
        <v>145</v>
      </c>
      <c r="U77" s="18">
        <v>12.25</v>
      </c>
      <c r="V77" s="17">
        <v>6</v>
      </c>
      <c r="W77" s="18">
        <f t="shared" si="17"/>
        <v>0.48979591836734693</v>
      </c>
      <c r="X77" s="17">
        <v>11</v>
      </c>
      <c r="Y77" s="17">
        <v>115</v>
      </c>
      <c r="Z77" s="18">
        <f t="shared" si="18"/>
        <v>10.454545454545455</v>
      </c>
      <c r="AA77" s="18">
        <f t="shared" si="19"/>
        <v>5.204301075268817</v>
      </c>
      <c r="AB77" s="18">
        <f t="shared" si="20"/>
        <v>23.25</v>
      </c>
    </row>
    <row r="78" spans="1:28" x14ac:dyDescent="0.45">
      <c r="A78" s="15">
        <v>38119</v>
      </c>
      <c r="B78" s="21">
        <v>1150</v>
      </c>
      <c r="C78" s="17">
        <v>150</v>
      </c>
      <c r="D78" s="18">
        <v>9.75</v>
      </c>
      <c r="E78" s="17">
        <v>0</v>
      </c>
      <c r="F78" s="17">
        <f t="shared" si="7"/>
        <v>0</v>
      </c>
      <c r="G78" s="17">
        <v>11</v>
      </c>
      <c r="H78" s="17">
        <v>3</v>
      </c>
      <c r="I78" s="18">
        <f t="shared" si="15"/>
        <v>0.27272727272727271</v>
      </c>
      <c r="J78" s="18">
        <f t="shared" si="14"/>
        <v>0.14457831325301204</v>
      </c>
      <c r="K78" s="18">
        <f t="shared" si="16"/>
        <v>20.75</v>
      </c>
      <c r="L78" s="19">
        <v>4.6000510876864536E-3</v>
      </c>
      <c r="M78" s="22">
        <f t="shared" si="13"/>
        <v>652</v>
      </c>
      <c r="R78" s="15">
        <v>38119</v>
      </c>
      <c r="S78" s="21">
        <v>1150</v>
      </c>
      <c r="T78" s="17">
        <v>150</v>
      </c>
      <c r="U78" s="18">
        <v>9.75</v>
      </c>
      <c r="V78" s="17">
        <v>0</v>
      </c>
      <c r="W78" s="17">
        <f t="shared" si="17"/>
        <v>0</v>
      </c>
      <c r="X78" s="17">
        <v>11</v>
      </c>
      <c r="Y78" s="17">
        <v>27</v>
      </c>
      <c r="Z78" s="18">
        <f t="shared" si="18"/>
        <v>2.4545454545454546</v>
      </c>
      <c r="AA78" s="18">
        <f t="shared" si="19"/>
        <v>1.3012048192771084</v>
      </c>
      <c r="AB78" s="18">
        <f t="shared" si="20"/>
        <v>20.75</v>
      </c>
    </row>
    <row r="79" spans="1:28" x14ac:dyDescent="0.45">
      <c r="A79" s="15">
        <v>38120</v>
      </c>
      <c r="B79" s="21">
        <v>1050</v>
      </c>
      <c r="C79" s="17">
        <v>150</v>
      </c>
      <c r="D79" s="18">
        <v>11</v>
      </c>
      <c r="E79" s="17">
        <v>0</v>
      </c>
      <c r="F79" s="17">
        <f t="shared" si="7"/>
        <v>0</v>
      </c>
      <c r="G79" s="17">
        <v>11.5</v>
      </c>
      <c r="H79" s="17">
        <v>5</v>
      </c>
      <c r="I79" s="18">
        <f t="shared" si="15"/>
        <v>0.43478260869565216</v>
      </c>
      <c r="J79" s="18">
        <f t="shared" si="14"/>
        <v>0.22222222222222221</v>
      </c>
      <c r="K79" s="18">
        <f t="shared" si="16"/>
        <v>22.5</v>
      </c>
      <c r="L79" s="19">
        <v>4.6000510876864536E-3</v>
      </c>
      <c r="M79" s="22">
        <f t="shared" si="13"/>
        <v>1087</v>
      </c>
      <c r="R79" s="15">
        <v>38120</v>
      </c>
      <c r="S79" s="21">
        <v>1050</v>
      </c>
      <c r="T79" s="17">
        <v>150</v>
      </c>
      <c r="U79" s="18">
        <v>11</v>
      </c>
      <c r="V79" s="17">
        <v>0</v>
      </c>
      <c r="W79" s="17">
        <f t="shared" si="17"/>
        <v>0</v>
      </c>
      <c r="X79" s="17">
        <v>11.5</v>
      </c>
      <c r="Y79" s="17">
        <v>33</v>
      </c>
      <c r="Z79" s="18">
        <f t="shared" si="18"/>
        <v>2.8695652173913042</v>
      </c>
      <c r="AA79" s="18">
        <f t="shared" si="19"/>
        <v>1.4666666666666666</v>
      </c>
      <c r="AB79" s="18">
        <f t="shared" si="20"/>
        <v>22.5</v>
      </c>
    </row>
    <row r="80" spans="1:28" x14ac:dyDescent="0.45">
      <c r="A80" s="15">
        <v>38121</v>
      </c>
      <c r="B80" s="21">
        <v>1010</v>
      </c>
      <c r="C80" s="17">
        <v>150</v>
      </c>
      <c r="D80" s="18">
        <v>11.5</v>
      </c>
      <c r="E80" s="17">
        <v>0</v>
      </c>
      <c r="F80" s="17">
        <f t="shared" si="7"/>
        <v>0</v>
      </c>
      <c r="G80" s="17">
        <v>12.75</v>
      </c>
      <c r="H80" s="17">
        <v>0</v>
      </c>
      <c r="I80" s="17">
        <f t="shared" si="15"/>
        <v>0</v>
      </c>
      <c r="J80" s="17">
        <f t="shared" si="14"/>
        <v>0</v>
      </c>
      <c r="K80" s="18">
        <f t="shared" si="16"/>
        <v>24.25</v>
      </c>
      <c r="L80" s="19">
        <v>4.6000510876864536E-3</v>
      </c>
      <c r="M80" s="22">
        <f t="shared" si="13"/>
        <v>0</v>
      </c>
      <c r="R80" s="15">
        <v>38121</v>
      </c>
      <c r="S80" s="21">
        <v>1010</v>
      </c>
      <c r="T80" s="17">
        <v>150</v>
      </c>
      <c r="U80" s="18">
        <v>11.5</v>
      </c>
      <c r="V80" s="17">
        <v>0</v>
      </c>
      <c r="W80" s="17">
        <f t="shared" si="17"/>
        <v>0</v>
      </c>
      <c r="X80" s="17">
        <v>12.75</v>
      </c>
      <c r="Y80" s="17">
        <v>12</v>
      </c>
      <c r="Z80" s="18">
        <f t="shared" si="18"/>
        <v>0.94117647058823528</v>
      </c>
      <c r="AA80" s="18">
        <f t="shared" si="19"/>
        <v>0.49484536082474229</v>
      </c>
      <c r="AB80" s="18">
        <f t="shared" si="20"/>
        <v>24.25</v>
      </c>
    </row>
    <row r="81" spans="1:28" x14ac:dyDescent="0.45">
      <c r="A81" s="15">
        <v>38122</v>
      </c>
      <c r="B81" s="21">
        <v>1030</v>
      </c>
      <c r="C81" s="17">
        <v>150</v>
      </c>
      <c r="D81" s="18">
        <v>12</v>
      </c>
      <c r="E81" s="17">
        <v>0</v>
      </c>
      <c r="F81" s="17">
        <f t="shared" si="7"/>
        <v>0</v>
      </c>
      <c r="G81" s="17">
        <v>11</v>
      </c>
      <c r="H81" s="17">
        <v>4</v>
      </c>
      <c r="I81" s="18">
        <f t="shared" si="15"/>
        <v>0.36363636363636365</v>
      </c>
      <c r="J81" s="18">
        <f t="shared" si="14"/>
        <v>0.17391304347826086</v>
      </c>
      <c r="K81" s="18">
        <f t="shared" si="16"/>
        <v>23</v>
      </c>
      <c r="L81" s="19">
        <v>4.6000510876864536E-3</v>
      </c>
      <c r="M81" s="22">
        <f t="shared" si="13"/>
        <v>870</v>
      </c>
      <c r="R81" s="15">
        <v>38122</v>
      </c>
      <c r="S81" s="21">
        <v>1030</v>
      </c>
      <c r="T81" s="17">
        <v>150</v>
      </c>
      <c r="U81" s="18">
        <v>12</v>
      </c>
      <c r="V81" s="17">
        <v>3</v>
      </c>
      <c r="W81" s="18">
        <f t="shared" si="17"/>
        <v>0.25</v>
      </c>
      <c r="X81" s="17">
        <v>11</v>
      </c>
      <c r="Y81" s="17">
        <v>38</v>
      </c>
      <c r="Z81" s="18">
        <f t="shared" si="18"/>
        <v>3.4545454545454546</v>
      </c>
      <c r="AA81" s="18">
        <f t="shared" si="19"/>
        <v>1.7826086956521738</v>
      </c>
      <c r="AB81" s="18">
        <f t="shared" si="20"/>
        <v>23</v>
      </c>
    </row>
    <row r="82" spans="1:28" x14ac:dyDescent="0.45">
      <c r="A82" s="15">
        <v>38123</v>
      </c>
      <c r="B82" s="21">
        <v>1130</v>
      </c>
      <c r="C82" s="17">
        <v>150</v>
      </c>
      <c r="D82" s="18">
        <v>13</v>
      </c>
      <c r="E82" s="17">
        <v>0</v>
      </c>
      <c r="F82" s="17">
        <f t="shared" si="7"/>
        <v>0</v>
      </c>
      <c r="G82" s="17">
        <v>10.5</v>
      </c>
      <c r="H82" s="17">
        <v>1</v>
      </c>
      <c r="I82" s="18">
        <f t="shared" si="15"/>
        <v>9.5238095238095233E-2</v>
      </c>
      <c r="J82" s="18">
        <f t="shared" si="14"/>
        <v>4.2553191489361701E-2</v>
      </c>
      <c r="K82" s="18">
        <f t="shared" si="16"/>
        <v>23.5</v>
      </c>
      <c r="L82" s="19">
        <v>4.6000510876864536E-3</v>
      </c>
      <c r="M82" s="22">
        <f t="shared" si="13"/>
        <v>217</v>
      </c>
      <c r="R82" s="15">
        <v>38123</v>
      </c>
      <c r="S82" s="21">
        <v>1130</v>
      </c>
      <c r="T82" s="17">
        <v>150</v>
      </c>
      <c r="U82" s="18">
        <v>13</v>
      </c>
      <c r="V82" s="17">
        <v>1</v>
      </c>
      <c r="W82" s="18">
        <f t="shared" si="17"/>
        <v>7.6923076923076927E-2</v>
      </c>
      <c r="X82" s="17">
        <v>10.5</v>
      </c>
      <c r="Y82" s="17">
        <v>36</v>
      </c>
      <c r="Z82" s="18">
        <f t="shared" si="18"/>
        <v>3.4285714285714284</v>
      </c>
      <c r="AA82" s="18">
        <f t="shared" si="19"/>
        <v>1.574468085106383</v>
      </c>
      <c r="AB82" s="18">
        <f t="shared" si="20"/>
        <v>23.5</v>
      </c>
    </row>
    <row r="83" spans="1:28" x14ac:dyDescent="0.45">
      <c r="A83" s="15">
        <v>38124</v>
      </c>
      <c r="B83" s="21">
        <v>1090</v>
      </c>
      <c r="C83" s="17">
        <v>150</v>
      </c>
      <c r="D83" s="18">
        <v>10.75</v>
      </c>
      <c r="E83" s="17">
        <v>0</v>
      </c>
      <c r="F83" s="17">
        <f t="shared" si="7"/>
        <v>0</v>
      </c>
      <c r="G83" s="17">
        <v>12</v>
      </c>
      <c r="H83" s="17">
        <v>0</v>
      </c>
      <c r="I83" s="17">
        <f t="shared" si="15"/>
        <v>0</v>
      </c>
      <c r="J83" s="17">
        <f t="shared" si="14"/>
        <v>0</v>
      </c>
      <c r="K83" s="18">
        <f t="shared" si="16"/>
        <v>22.75</v>
      </c>
      <c r="L83" s="19">
        <v>4.6000510876864536E-3</v>
      </c>
      <c r="M83" s="22">
        <f t="shared" si="13"/>
        <v>0</v>
      </c>
      <c r="R83" s="15">
        <v>38124</v>
      </c>
      <c r="S83" s="21">
        <v>1090</v>
      </c>
      <c r="T83" s="17">
        <v>150</v>
      </c>
      <c r="U83" s="18">
        <v>10.75</v>
      </c>
      <c r="V83" s="17">
        <v>1</v>
      </c>
      <c r="W83" s="18">
        <f t="shared" si="17"/>
        <v>9.3023255813953487E-2</v>
      </c>
      <c r="X83" s="17">
        <v>12</v>
      </c>
      <c r="Y83" s="17">
        <v>19</v>
      </c>
      <c r="Z83" s="18">
        <f t="shared" si="18"/>
        <v>1.5833333333333333</v>
      </c>
      <c r="AA83" s="18">
        <f t="shared" si="19"/>
        <v>0.87912087912087911</v>
      </c>
      <c r="AB83" s="18">
        <f t="shared" si="20"/>
        <v>22.75</v>
      </c>
    </row>
    <row r="84" spans="1:28" x14ac:dyDescent="0.45">
      <c r="A84" s="15">
        <v>38125</v>
      </c>
      <c r="B84" s="21">
        <v>1070</v>
      </c>
      <c r="C84" s="17">
        <v>99.5</v>
      </c>
      <c r="D84" s="18">
        <v>11</v>
      </c>
      <c r="E84" s="17">
        <v>0</v>
      </c>
      <c r="F84" s="17">
        <f t="shared" si="7"/>
        <v>0</v>
      </c>
      <c r="G84" s="17">
        <v>12</v>
      </c>
      <c r="H84" s="17">
        <v>6</v>
      </c>
      <c r="I84" s="18">
        <f t="shared" si="15"/>
        <v>0.5</v>
      </c>
      <c r="J84" s="18">
        <f t="shared" si="14"/>
        <v>0.2608695652173913</v>
      </c>
      <c r="K84" s="18">
        <f t="shared" si="16"/>
        <v>23</v>
      </c>
      <c r="L84" s="19">
        <v>7.1487832027816488E-3</v>
      </c>
      <c r="M84" s="22">
        <f t="shared" si="13"/>
        <v>839</v>
      </c>
      <c r="R84" s="15">
        <v>38125</v>
      </c>
      <c r="S84" s="21">
        <v>1070</v>
      </c>
      <c r="T84" s="17">
        <v>99.5</v>
      </c>
      <c r="U84" s="18">
        <v>11</v>
      </c>
      <c r="V84" s="17">
        <v>0</v>
      </c>
      <c r="W84" s="17">
        <f t="shared" si="17"/>
        <v>0</v>
      </c>
      <c r="X84" s="17">
        <v>12</v>
      </c>
      <c r="Y84" s="17">
        <v>90</v>
      </c>
      <c r="Z84" s="18">
        <f t="shared" si="18"/>
        <v>7.5</v>
      </c>
      <c r="AA84" s="18">
        <f t="shared" si="19"/>
        <v>3.9130434782608696</v>
      </c>
      <c r="AB84" s="18">
        <f t="shared" si="20"/>
        <v>23</v>
      </c>
    </row>
    <row r="85" spans="1:28" x14ac:dyDescent="0.45">
      <c r="A85" s="15">
        <v>38126</v>
      </c>
      <c r="B85" s="21">
        <v>1480</v>
      </c>
      <c r="C85" s="17">
        <v>109.25</v>
      </c>
      <c r="D85" s="18">
        <v>10.75</v>
      </c>
      <c r="E85" s="17">
        <v>3</v>
      </c>
      <c r="F85" s="18">
        <f t="shared" si="7"/>
        <v>0.27906976744186046</v>
      </c>
      <c r="G85" s="17">
        <v>12.5</v>
      </c>
      <c r="H85" s="17">
        <v>0</v>
      </c>
      <c r="I85" s="17">
        <f t="shared" si="15"/>
        <v>0</v>
      </c>
      <c r="J85" s="18">
        <f t="shared" si="14"/>
        <v>0.12903225806451613</v>
      </c>
      <c r="K85" s="18">
        <f t="shared" si="16"/>
        <v>23.25</v>
      </c>
      <c r="L85" s="19">
        <v>6.4658753957603345E-3</v>
      </c>
      <c r="M85" s="22">
        <f t="shared" si="13"/>
        <v>464</v>
      </c>
      <c r="R85" s="15">
        <v>38126</v>
      </c>
      <c r="S85" s="21">
        <v>1480</v>
      </c>
      <c r="T85" s="17">
        <v>109.25</v>
      </c>
      <c r="U85" s="18">
        <v>10.75</v>
      </c>
      <c r="V85" s="17">
        <v>7</v>
      </c>
      <c r="W85" s="18">
        <f t="shared" si="17"/>
        <v>0.65116279069767447</v>
      </c>
      <c r="X85" s="17">
        <v>12.5</v>
      </c>
      <c r="Y85" s="17">
        <v>96</v>
      </c>
      <c r="Z85" s="18">
        <f t="shared" si="18"/>
        <v>7.68</v>
      </c>
      <c r="AA85" s="18">
        <f t="shared" si="19"/>
        <v>4.43010752688172</v>
      </c>
      <c r="AB85" s="18">
        <f t="shared" si="20"/>
        <v>23.25</v>
      </c>
    </row>
    <row r="86" spans="1:28" x14ac:dyDescent="0.45">
      <c r="A86" s="15">
        <v>38127</v>
      </c>
      <c r="B86" s="21">
        <v>1390</v>
      </c>
      <c r="C86" s="17">
        <v>116.5</v>
      </c>
      <c r="D86" s="18">
        <v>11</v>
      </c>
      <c r="E86" s="17">
        <v>0</v>
      </c>
      <c r="F86" s="17">
        <f t="shared" si="7"/>
        <v>0</v>
      </c>
      <c r="G86" s="17">
        <v>11.75</v>
      </c>
      <c r="H86" s="17">
        <v>5</v>
      </c>
      <c r="I86" s="18">
        <f t="shared" si="15"/>
        <v>0.42553191489361702</v>
      </c>
      <c r="J86" s="18">
        <f t="shared" si="14"/>
        <v>0.21978021978021978</v>
      </c>
      <c r="K86" s="18">
        <f t="shared" si="16"/>
        <v>22.75</v>
      </c>
      <c r="L86" s="19">
        <v>6.0347105018803094E-3</v>
      </c>
      <c r="M86" s="22">
        <f t="shared" si="13"/>
        <v>829</v>
      </c>
      <c r="R86" s="15">
        <v>38127</v>
      </c>
      <c r="S86" s="21">
        <v>1390</v>
      </c>
      <c r="T86" s="17">
        <v>116.5</v>
      </c>
      <c r="U86" s="18">
        <v>11</v>
      </c>
      <c r="V86" s="17">
        <v>2</v>
      </c>
      <c r="W86" s="18">
        <f t="shared" si="17"/>
        <v>0.18181818181818182</v>
      </c>
      <c r="X86" s="17">
        <v>11.75</v>
      </c>
      <c r="Y86" s="17">
        <v>53</v>
      </c>
      <c r="Z86" s="18">
        <f t="shared" si="18"/>
        <v>4.5106382978723403</v>
      </c>
      <c r="AA86" s="18">
        <f t="shared" si="19"/>
        <v>2.4175824175824174</v>
      </c>
      <c r="AB86" s="18">
        <f t="shared" si="20"/>
        <v>22.75</v>
      </c>
    </row>
    <row r="87" spans="1:28" x14ac:dyDescent="0.45">
      <c r="A87" s="15">
        <v>38128</v>
      </c>
      <c r="B87" s="21">
        <v>1390</v>
      </c>
      <c r="C87" s="17">
        <v>99</v>
      </c>
      <c r="D87" s="18">
        <v>10.5</v>
      </c>
      <c r="E87" s="17">
        <v>0</v>
      </c>
      <c r="F87" s="17">
        <f t="shared" si="7"/>
        <v>0</v>
      </c>
      <c r="G87" s="17">
        <v>14.25</v>
      </c>
      <c r="H87" s="17">
        <v>6</v>
      </c>
      <c r="I87" s="18">
        <f t="shared" si="15"/>
        <v>0.42105263157894735</v>
      </c>
      <c r="J87" s="18">
        <f t="shared" si="14"/>
        <v>0.24242424242424243</v>
      </c>
      <c r="K87" s="18">
        <f t="shared" si="16"/>
        <v>24.75</v>
      </c>
      <c r="L87" s="19">
        <v>7.1875690899031314E-3</v>
      </c>
      <c r="M87" s="22">
        <f t="shared" si="13"/>
        <v>835</v>
      </c>
      <c r="R87" s="15">
        <v>38128</v>
      </c>
      <c r="S87" s="21">
        <v>1390</v>
      </c>
      <c r="T87" s="17">
        <v>99</v>
      </c>
      <c r="U87" s="18">
        <v>10.5</v>
      </c>
      <c r="V87" s="17">
        <v>3</v>
      </c>
      <c r="W87" s="18">
        <f t="shared" si="17"/>
        <v>0.2857142857142857</v>
      </c>
      <c r="X87" s="17">
        <v>14.25</v>
      </c>
      <c r="Y87" s="17">
        <v>55</v>
      </c>
      <c r="Z87" s="18">
        <f t="shared" si="18"/>
        <v>3.8596491228070176</v>
      </c>
      <c r="AA87" s="18">
        <f t="shared" si="19"/>
        <v>2.3434343434343434</v>
      </c>
      <c r="AB87" s="18">
        <f t="shared" si="20"/>
        <v>24.75</v>
      </c>
    </row>
    <row r="88" spans="1:28" x14ac:dyDescent="0.45">
      <c r="A88" s="15">
        <v>38129</v>
      </c>
      <c r="B88" s="21">
        <v>1440</v>
      </c>
      <c r="C88" s="17">
        <v>75</v>
      </c>
      <c r="D88" s="18">
        <v>9.5</v>
      </c>
      <c r="E88" s="17">
        <v>2</v>
      </c>
      <c r="F88" s="18">
        <f t="shared" si="7"/>
        <v>0.21052631578947367</v>
      </c>
      <c r="G88" s="17">
        <v>11.75</v>
      </c>
      <c r="H88" s="17">
        <v>0</v>
      </c>
      <c r="I88" s="17">
        <f t="shared" si="15"/>
        <v>0</v>
      </c>
      <c r="J88" s="18">
        <f t="shared" si="14"/>
        <v>9.4117647058823528E-2</v>
      </c>
      <c r="K88" s="18">
        <f t="shared" si="16"/>
        <v>21.25</v>
      </c>
      <c r="L88" s="19">
        <v>9.684669953561164E-3</v>
      </c>
      <c r="M88" s="22">
        <f t="shared" si="13"/>
        <v>207</v>
      </c>
      <c r="R88" s="15">
        <v>38129</v>
      </c>
      <c r="S88" s="21">
        <v>1440</v>
      </c>
      <c r="T88" s="17">
        <v>75</v>
      </c>
      <c r="U88" s="18">
        <v>9.5</v>
      </c>
      <c r="V88" s="17">
        <v>4</v>
      </c>
      <c r="W88" s="18">
        <f t="shared" si="17"/>
        <v>0.42105263157894735</v>
      </c>
      <c r="X88" s="17">
        <v>11.75</v>
      </c>
      <c r="Y88" s="17">
        <v>9</v>
      </c>
      <c r="Z88" s="18">
        <f t="shared" si="18"/>
        <v>0.76595744680851063</v>
      </c>
      <c r="AA88" s="18">
        <f t="shared" si="19"/>
        <v>0.61176470588235299</v>
      </c>
      <c r="AB88" s="18">
        <f t="shared" si="20"/>
        <v>21.25</v>
      </c>
    </row>
    <row r="89" spans="1:28" x14ac:dyDescent="0.45">
      <c r="A89" s="15">
        <v>38130</v>
      </c>
      <c r="B89" s="21">
        <v>1580</v>
      </c>
      <c r="C89" s="17">
        <v>125</v>
      </c>
      <c r="D89" s="18">
        <v>10.75</v>
      </c>
      <c r="E89" s="17">
        <v>5</v>
      </c>
      <c r="F89" s="18">
        <f t="shared" si="7"/>
        <v>0.46511627906976744</v>
      </c>
      <c r="G89" s="17">
        <v>12.25</v>
      </c>
      <c r="H89" s="17">
        <v>6</v>
      </c>
      <c r="I89" s="18">
        <f t="shared" si="15"/>
        <v>0.48979591836734693</v>
      </c>
      <c r="J89" s="18">
        <f t="shared" si="14"/>
        <v>0.47826086956521741</v>
      </c>
      <c r="K89" s="18">
        <f t="shared" si="16"/>
        <v>23</v>
      </c>
      <c r="L89" s="19">
        <v>5.5950955786767302E-3</v>
      </c>
      <c r="M89" s="22">
        <f t="shared" si="13"/>
        <v>1966</v>
      </c>
      <c r="R89" s="15">
        <v>38130</v>
      </c>
      <c r="S89" s="21">
        <v>1580</v>
      </c>
      <c r="T89" s="17">
        <v>125</v>
      </c>
      <c r="U89" s="18">
        <v>10.75</v>
      </c>
      <c r="V89" s="17">
        <v>7</v>
      </c>
      <c r="W89" s="18">
        <f t="shared" si="17"/>
        <v>0.65116279069767447</v>
      </c>
      <c r="X89" s="17">
        <v>12.25</v>
      </c>
      <c r="Y89" s="17">
        <v>112</v>
      </c>
      <c r="Z89" s="18">
        <f t="shared" si="18"/>
        <v>9.1428571428571423</v>
      </c>
      <c r="AA89" s="18">
        <f t="shared" si="19"/>
        <v>5.1739130434782608</v>
      </c>
      <c r="AB89" s="18">
        <f t="shared" si="20"/>
        <v>23</v>
      </c>
    </row>
    <row r="90" spans="1:28" x14ac:dyDescent="0.45">
      <c r="A90" s="15">
        <v>38131</v>
      </c>
      <c r="B90" s="21">
        <v>1360</v>
      </c>
      <c r="C90" s="17">
        <v>139</v>
      </c>
      <c r="D90" s="18">
        <v>9</v>
      </c>
      <c r="E90" s="17">
        <v>0</v>
      </c>
      <c r="F90" s="17">
        <f t="shared" si="7"/>
        <v>0</v>
      </c>
      <c r="G90" s="17">
        <v>12.25</v>
      </c>
      <c r="H90" s="17">
        <v>3</v>
      </c>
      <c r="I90" s="18">
        <f t="shared" si="15"/>
        <v>0.24489795918367346</v>
      </c>
      <c r="J90" s="18">
        <f t="shared" si="14"/>
        <v>0.14117647058823529</v>
      </c>
      <c r="K90" s="18">
        <f t="shared" si="16"/>
        <v>21.25</v>
      </c>
      <c r="L90" s="19">
        <v>4.9921603287126411E-3</v>
      </c>
      <c r="M90" s="22">
        <f t="shared" si="13"/>
        <v>601</v>
      </c>
      <c r="R90" s="15">
        <v>38131</v>
      </c>
      <c r="S90" s="21">
        <v>1360</v>
      </c>
      <c r="T90" s="17">
        <v>139</v>
      </c>
      <c r="U90" s="18">
        <v>9</v>
      </c>
      <c r="V90" s="17">
        <v>2</v>
      </c>
      <c r="W90" s="18">
        <f t="shared" si="17"/>
        <v>0.22222222222222221</v>
      </c>
      <c r="X90" s="17">
        <v>12.25</v>
      </c>
      <c r="Y90" s="17">
        <v>187</v>
      </c>
      <c r="Z90" s="18">
        <f t="shared" si="18"/>
        <v>15.26530612244898</v>
      </c>
      <c r="AA90" s="18">
        <f t="shared" si="19"/>
        <v>8.8941176470588239</v>
      </c>
      <c r="AB90" s="18">
        <f t="shared" si="20"/>
        <v>21.25</v>
      </c>
    </row>
    <row r="91" spans="1:28" ht="14.65" thickBot="1" x14ac:dyDescent="0.5">
      <c r="A91" s="26">
        <v>38132</v>
      </c>
      <c r="B91" s="27">
        <v>1240</v>
      </c>
      <c r="C91" s="28">
        <v>126</v>
      </c>
      <c r="D91" s="29">
        <v>9</v>
      </c>
      <c r="E91" s="28">
        <v>0</v>
      </c>
      <c r="F91" s="28">
        <f t="shared" si="7"/>
        <v>0</v>
      </c>
      <c r="G91" s="28">
        <v>14</v>
      </c>
      <c r="H91" s="28">
        <v>3</v>
      </c>
      <c r="I91" s="29">
        <f t="shared" si="15"/>
        <v>0.21428571428571427</v>
      </c>
      <c r="J91" s="29">
        <f t="shared" si="14"/>
        <v>0.13043478260869565</v>
      </c>
      <c r="K91" s="29">
        <f t="shared" si="16"/>
        <v>23</v>
      </c>
      <c r="L91" s="30">
        <v>5.5474157460451059E-3</v>
      </c>
      <c r="M91" s="31">
        <f t="shared" si="13"/>
        <v>541</v>
      </c>
      <c r="R91" s="26">
        <v>38132</v>
      </c>
      <c r="S91" s="27">
        <v>1240</v>
      </c>
      <c r="T91" s="28">
        <v>126</v>
      </c>
      <c r="U91" s="29">
        <v>9</v>
      </c>
      <c r="V91" s="28">
        <v>0</v>
      </c>
      <c r="W91" s="28">
        <f t="shared" si="17"/>
        <v>0</v>
      </c>
      <c r="X91" s="28">
        <v>14</v>
      </c>
      <c r="Y91" s="28">
        <v>114</v>
      </c>
      <c r="Z91" s="29">
        <f t="shared" si="18"/>
        <v>8.1428571428571423</v>
      </c>
      <c r="AA91" s="29">
        <f t="shared" si="19"/>
        <v>4.9565217391304346</v>
      </c>
      <c r="AB91" s="29">
        <f t="shared" si="20"/>
        <v>23</v>
      </c>
    </row>
    <row r="92" spans="1:28" x14ac:dyDescent="0.45">
      <c r="A92" s="32">
        <v>38133</v>
      </c>
      <c r="B92" s="9">
        <v>2710</v>
      </c>
      <c r="C92" s="33" t="s">
        <v>14</v>
      </c>
      <c r="D92" s="34" t="s">
        <v>14</v>
      </c>
      <c r="E92" s="33">
        <f>(E$96+E$97)/2</f>
        <v>12</v>
      </c>
      <c r="F92" s="35" t="s">
        <v>14</v>
      </c>
      <c r="G92" s="34" t="s">
        <v>14</v>
      </c>
      <c r="H92" s="33">
        <f>(H$96+H$97)/2</f>
        <v>30</v>
      </c>
      <c r="I92" s="35" t="s">
        <v>14</v>
      </c>
      <c r="J92" s="36" t="s">
        <v>14</v>
      </c>
      <c r="K92" s="37" t="s">
        <v>14</v>
      </c>
      <c r="L92" s="13" t="s">
        <v>14</v>
      </c>
      <c r="M92" s="38">
        <v>2967</v>
      </c>
      <c r="R92" s="32">
        <v>38133</v>
      </c>
      <c r="S92" s="9">
        <v>2710</v>
      </c>
      <c r="T92" s="33">
        <v>15</v>
      </c>
      <c r="U92" s="34" t="s">
        <v>14</v>
      </c>
      <c r="V92" s="33" t="s">
        <v>14</v>
      </c>
      <c r="W92" s="35" t="s">
        <v>14</v>
      </c>
      <c r="X92" s="33" t="s">
        <v>14</v>
      </c>
      <c r="Y92" s="33">
        <v>19736</v>
      </c>
      <c r="Z92" s="35" t="s">
        <v>14</v>
      </c>
      <c r="AA92" s="35" t="s">
        <v>14</v>
      </c>
      <c r="AB92" s="37" t="s">
        <v>14</v>
      </c>
    </row>
    <row r="93" spans="1:28" x14ac:dyDescent="0.45">
      <c r="A93" s="39">
        <v>38134</v>
      </c>
      <c r="B93" s="21">
        <v>4480</v>
      </c>
      <c r="C93" s="23" t="s">
        <v>14</v>
      </c>
      <c r="D93" s="40" t="s">
        <v>14</v>
      </c>
      <c r="E93" s="23">
        <f>(E$96+E$97)/2</f>
        <v>12</v>
      </c>
      <c r="F93" s="24" t="s">
        <v>14</v>
      </c>
      <c r="G93" s="40" t="s">
        <v>14</v>
      </c>
      <c r="H93" s="23">
        <f>(H$96+H$97)/2</f>
        <v>30</v>
      </c>
      <c r="I93" s="24" t="s">
        <v>14</v>
      </c>
      <c r="J93" s="41" t="s">
        <v>14</v>
      </c>
      <c r="K93" s="42" t="s">
        <v>14</v>
      </c>
      <c r="L93" s="19" t="s">
        <v>14</v>
      </c>
      <c r="M93" s="43">
        <v>2967</v>
      </c>
      <c r="R93" s="39">
        <v>38134</v>
      </c>
      <c r="S93" s="21">
        <v>4480</v>
      </c>
      <c r="T93" s="23">
        <v>15</v>
      </c>
      <c r="U93" s="40" t="s">
        <v>14</v>
      </c>
      <c r="V93" s="23" t="s">
        <v>14</v>
      </c>
      <c r="W93" s="24" t="s">
        <v>14</v>
      </c>
      <c r="X93" s="23" t="s">
        <v>14</v>
      </c>
      <c r="Y93" s="23">
        <v>262</v>
      </c>
      <c r="Z93" s="24" t="s">
        <v>14</v>
      </c>
      <c r="AA93" s="24" t="s">
        <v>14</v>
      </c>
      <c r="AB93" s="42" t="s">
        <v>14</v>
      </c>
    </row>
    <row r="94" spans="1:28" x14ac:dyDescent="0.45">
      <c r="A94" s="39">
        <v>38135</v>
      </c>
      <c r="B94" s="21">
        <v>4900</v>
      </c>
      <c r="C94" s="23" t="s">
        <v>14</v>
      </c>
      <c r="D94" s="40" t="s">
        <v>14</v>
      </c>
      <c r="E94" s="23">
        <f>(E$96+E$97)/2</f>
        <v>12</v>
      </c>
      <c r="F94" s="24" t="s">
        <v>14</v>
      </c>
      <c r="G94" s="40" t="s">
        <v>14</v>
      </c>
      <c r="H94" s="23">
        <f>(H$96+H$97)/2</f>
        <v>30</v>
      </c>
      <c r="I94" s="24" t="s">
        <v>14</v>
      </c>
      <c r="J94" s="41" t="s">
        <v>14</v>
      </c>
      <c r="K94" s="42" t="s">
        <v>14</v>
      </c>
      <c r="L94" s="19" t="s">
        <v>14</v>
      </c>
      <c r="M94" s="43">
        <v>2967</v>
      </c>
      <c r="R94" s="39">
        <v>38135</v>
      </c>
      <c r="S94" s="21">
        <v>4900</v>
      </c>
      <c r="T94" s="23">
        <v>15</v>
      </c>
      <c r="U94" s="40" t="s">
        <v>14</v>
      </c>
      <c r="V94" s="23" t="s">
        <v>14</v>
      </c>
      <c r="W94" s="24" t="s">
        <v>14</v>
      </c>
      <c r="X94" s="23" t="s">
        <v>14</v>
      </c>
      <c r="Y94" s="23">
        <v>262</v>
      </c>
      <c r="Z94" s="24" t="s">
        <v>14</v>
      </c>
      <c r="AA94" s="24" t="s">
        <v>14</v>
      </c>
      <c r="AB94" s="42" t="s">
        <v>14</v>
      </c>
    </row>
    <row r="95" spans="1:28" ht="14.65" thickBot="1" x14ac:dyDescent="0.5">
      <c r="A95" s="44">
        <v>38136</v>
      </c>
      <c r="B95" s="45">
        <v>4320</v>
      </c>
      <c r="C95" s="46" t="s">
        <v>14</v>
      </c>
      <c r="D95" s="47" t="s">
        <v>14</v>
      </c>
      <c r="E95" s="46">
        <f>(E$96+E$97)/2</f>
        <v>12</v>
      </c>
      <c r="F95" s="48" t="s">
        <v>14</v>
      </c>
      <c r="G95" s="47" t="s">
        <v>14</v>
      </c>
      <c r="H95" s="46">
        <f>(H$96+H$97)/2</f>
        <v>30</v>
      </c>
      <c r="I95" s="48" t="s">
        <v>14</v>
      </c>
      <c r="J95" s="48" t="s">
        <v>14</v>
      </c>
      <c r="K95" s="49" t="s">
        <v>14</v>
      </c>
      <c r="L95" s="50" t="s">
        <v>14</v>
      </c>
      <c r="M95" s="51">
        <v>2967</v>
      </c>
      <c r="R95" s="44">
        <v>38136</v>
      </c>
      <c r="S95" s="45">
        <v>4320</v>
      </c>
      <c r="T95" s="46">
        <v>15</v>
      </c>
      <c r="U95" s="47" t="s">
        <v>14</v>
      </c>
      <c r="V95" s="46" t="s">
        <v>14</v>
      </c>
      <c r="W95" s="48" t="s">
        <v>14</v>
      </c>
      <c r="X95" s="46" t="s">
        <v>14</v>
      </c>
      <c r="Y95" s="46">
        <v>262</v>
      </c>
      <c r="Z95" s="48" t="s">
        <v>14</v>
      </c>
      <c r="AA95" s="48" t="s">
        <v>14</v>
      </c>
      <c r="AB95" s="49" t="s">
        <v>14</v>
      </c>
    </row>
    <row r="96" spans="1:28" x14ac:dyDescent="0.45">
      <c r="A96" s="52">
        <v>38137</v>
      </c>
      <c r="B96" s="53">
        <v>3469</v>
      </c>
      <c r="C96" s="54">
        <v>44.5</v>
      </c>
      <c r="D96" s="55">
        <v>10.75</v>
      </c>
      <c r="E96" s="54">
        <v>5</v>
      </c>
      <c r="F96" s="55">
        <f t="shared" ref="F96:F152" si="21">E96/D96</f>
        <v>0.46511627906976744</v>
      </c>
      <c r="G96" s="54">
        <v>10.5</v>
      </c>
      <c r="H96" s="54">
        <v>35</v>
      </c>
      <c r="I96" s="55">
        <f t="shared" ref="I96:I127" si="22">H96/G96</f>
        <v>3.3333333333333335</v>
      </c>
      <c r="J96" s="55">
        <f t="shared" ref="J96:J127" si="23">SUM(H96+E96)/K96</f>
        <v>1.8823529411764706</v>
      </c>
      <c r="K96" s="55">
        <f t="shared" ref="K96:K127" si="24">SUM(G96,D96)</f>
        <v>21.25</v>
      </c>
      <c r="L96" s="56">
        <v>1.6965786017651207E-2</v>
      </c>
      <c r="M96" s="57">
        <f t="shared" ref="M96:M127" si="25">ROUND((H96+E96)/L96,0)</f>
        <v>2358</v>
      </c>
      <c r="R96" s="52">
        <v>38137</v>
      </c>
      <c r="S96" s="53">
        <v>3469</v>
      </c>
      <c r="T96" s="54">
        <v>44.5</v>
      </c>
      <c r="U96" s="55">
        <v>10.75</v>
      </c>
      <c r="V96" s="54">
        <v>29</v>
      </c>
      <c r="W96" s="55">
        <f t="shared" si="17"/>
        <v>2.6976744186046511</v>
      </c>
      <c r="X96" s="54">
        <v>10.5</v>
      </c>
      <c r="Y96" s="54">
        <v>152</v>
      </c>
      <c r="Z96" s="55">
        <f t="shared" si="18"/>
        <v>14.476190476190476</v>
      </c>
      <c r="AA96" s="55">
        <f t="shared" si="19"/>
        <v>8.5176470588235293</v>
      </c>
      <c r="AB96" s="55">
        <f t="shared" si="20"/>
        <v>21.25</v>
      </c>
    </row>
    <row r="97" spans="1:28" x14ac:dyDescent="0.45">
      <c r="A97" s="15">
        <v>38138</v>
      </c>
      <c r="B97" s="21">
        <v>3469</v>
      </c>
      <c r="C97" s="17">
        <v>60</v>
      </c>
      <c r="D97" s="18">
        <v>11.25</v>
      </c>
      <c r="E97" s="17">
        <v>19</v>
      </c>
      <c r="F97" s="18">
        <f t="shared" si="21"/>
        <v>1.6888888888888889</v>
      </c>
      <c r="G97" s="17">
        <v>12.5</v>
      </c>
      <c r="H97" s="17">
        <v>25</v>
      </c>
      <c r="I97" s="18">
        <f t="shared" si="22"/>
        <v>2</v>
      </c>
      <c r="J97" s="18">
        <f t="shared" si="23"/>
        <v>1.8526315789473684</v>
      </c>
      <c r="K97" s="18">
        <f t="shared" si="24"/>
        <v>23.75</v>
      </c>
      <c r="L97" s="19">
        <v>1.2307541676263488E-2</v>
      </c>
      <c r="M97" s="22">
        <f t="shared" si="25"/>
        <v>3575</v>
      </c>
      <c r="R97" s="15">
        <v>38138</v>
      </c>
      <c r="S97" s="21">
        <v>3469</v>
      </c>
      <c r="T97" s="17">
        <v>60</v>
      </c>
      <c r="U97" s="18">
        <v>11.25</v>
      </c>
      <c r="V97" s="17">
        <v>110</v>
      </c>
      <c r="W97" s="18">
        <f t="shared" si="17"/>
        <v>9.7777777777777786</v>
      </c>
      <c r="X97" s="17">
        <v>12.5</v>
      </c>
      <c r="Y97" s="17">
        <v>125</v>
      </c>
      <c r="Z97" s="18">
        <f t="shared" si="18"/>
        <v>10</v>
      </c>
      <c r="AA97" s="18">
        <f t="shared" si="19"/>
        <v>9.8947368421052637</v>
      </c>
      <c r="AB97" s="18">
        <f t="shared" si="20"/>
        <v>23.75</v>
      </c>
    </row>
    <row r="98" spans="1:28" x14ac:dyDescent="0.45">
      <c r="A98" s="15">
        <v>38139</v>
      </c>
      <c r="B98" s="21">
        <v>2630</v>
      </c>
      <c r="C98" s="17">
        <v>82.5</v>
      </c>
      <c r="D98" s="18">
        <v>8.75</v>
      </c>
      <c r="E98" s="17">
        <v>0</v>
      </c>
      <c r="F98" s="17">
        <f t="shared" si="21"/>
        <v>0</v>
      </c>
      <c r="G98" s="17">
        <v>11.5</v>
      </c>
      <c r="H98" s="17">
        <v>3</v>
      </c>
      <c r="I98" s="18">
        <f t="shared" si="22"/>
        <v>0.2608695652173913</v>
      </c>
      <c r="J98" s="18">
        <f t="shared" si="23"/>
        <v>0.14814814814814814</v>
      </c>
      <c r="K98" s="18">
        <f t="shared" si="24"/>
        <v>20.25</v>
      </c>
      <c r="L98" s="19">
        <v>8.7423237850552619E-3</v>
      </c>
      <c r="M98" s="22">
        <f t="shared" si="25"/>
        <v>343</v>
      </c>
      <c r="R98" s="15">
        <v>38139</v>
      </c>
      <c r="S98" s="21">
        <v>2630</v>
      </c>
      <c r="T98" s="17">
        <v>82.5</v>
      </c>
      <c r="U98" s="18">
        <v>8.75</v>
      </c>
      <c r="V98" s="17">
        <v>36</v>
      </c>
      <c r="W98" s="18">
        <f t="shared" si="17"/>
        <v>4.1142857142857139</v>
      </c>
      <c r="X98" s="17">
        <v>11.5</v>
      </c>
      <c r="Y98" s="17">
        <v>21</v>
      </c>
      <c r="Z98" s="18">
        <f t="shared" si="18"/>
        <v>1.826086956521739</v>
      </c>
      <c r="AA98" s="18">
        <f t="shared" si="19"/>
        <v>2.8148148148148149</v>
      </c>
      <c r="AB98" s="18">
        <f t="shared" si="20"/>
        <v>20.25</v>
      </c>
    </row>
    <row r="99" spans="1:28" x14ac:dyDescent="0.45">
      <c r="A99" s="15">
        <v>38140</v>
      </c>
      <c r="B99" s="21">
        <v>2160</v>
      </c>
      <c r="C99" s="17">
        <v>101.5</v>
      </c>
      <c r="D99" s="18">
        <v>12.25</v>
      </c>
      <c r="E99" s="17">
        <v>1</v>
      </c>
      <c r="F99" s="18">
        <f t="shared" si="21"/>
        <v>8.1632653061224483E-2</v>
      </c>
      <c r="G99" s="17">
        <v>11</v>
      </c>
      <c r="H99" s="17">
        <v>1</v>
      </c>
      <c r="I99" s="18">
        <f t="shared" si="22"/>
        <v>9.0909090909090912E-2</v>
      </c>
      <c r="J99" s="18">
        <f t="shared" si="23"/>
        <v>8.6021505376344093E-2</v>
      </c>
      <c r="K99" s="18">
        <f t="shared" si="24"/>
        <v>23.25</v>
      </c>
      <c r="L99" s="19">
        <v>6.9976002321300718E-3</v>
      </c>
      <c r="M99" s="22">
        <f t="shared" si="25"/>
        <v>286</v>
      </c>
      <c r="R99" s="15">
        <v>38140</v>
      </c>
      <c r="S99" s="21">
        <v>2160</v>
      </c>
      <c r="T99" s="17">
        <v>101.5</v>
      </c>
      <c r="U99" s="18">
        <v>12.25</v>
      </c>
      <c r="V99" s="17">
        <v>4</v>
      </c>
      <c r="W99" s="18">
        <f t="shared" si="17"/>
        <v>0.32653061224489793</v>
      </c>
      <c r="X99" s="17">
        <v>11</v>
      </c>
      <c r="Y99" s="17">
        <v>23</v>
      </c>
      <c r="Z99" s="18">
        <f t="shared" si="18"/>
        <v>2.0909090909090908</v>
      </c>
      <c r="AA99" s="18">
        <f t="shared" si="19"/>
        <v>1.1612903225806452</v>
      </c>
      <c r="AB99" s="18">
        <f t="shared" si="20"/>
        <v>23.25</v>
      </c>
    </row>
    <row r="100" spans="1:28" x14ac:dyDescent="0.45">
      <c r="A100" s="15">
        <v>38141</v>
      </c>
      <c r="B100" s="21">
        <v>1960</v>
      </c>
      <c r="C100" s="17">
        <v>105</v>
      </c>
      <c r="D100" s="18">
        <v>12.25</v>
      </c>
      <c r="E100" s="17">
        <v>0</v>
      </c>
      <c r="F100" s="17">
        <f t="shared" si="21"/>
        <v>0</v>
      </c>
      <c r="G100" s="17">
        <v>11.5</v>
      </c>
      <c r="H100" s="17">
        <v>3</v>
      </c>
      <c r="I100" s="18">
        <f t="shared" si="22"/>
        <v>0.2608695652173913</v>
      </c>
      <c r="J100" s="18">
        <f t="shared" si="23"/>
        <v>0.12631578947368421</v>
      </c>
      <c r="K100" s="18">
        <f t="shared" si="24"/>
        <v>23.75</v>
      </c>
      <c r="L100" s="19">
        <v>6.7473862185711275E-3</v>
      </c>
      <c r="M100" s="22">
        <f t="shared" si="25"/>
        <v>445</v>
      </c>
      <c r="R100" s="15">
        <v>38141</v>
      </c>
      <c r="S100" s="21">
        <v>1960</v>
      </c>
      <c r="T100" s="17">
        <v>105</v>
      </c>
      <c r="U100" s="18">
        <v>12.25</v>
      </c>
      <c r="V100" s="17">
        <v>1</v>
      </c>
      <c r="W100" s="18">
        <f t="shared" si="17"/>
        <v>8.1632653061224483E-2</v>
      </c>
      <c r="X100" s="17">
        <v>11.5</v>
      </c>
      <c r="Y100" s="17">
        <v>26</v>
      </c>
      <c r="Z100" s="18">
        <f t="shared" si="18"/>
        <v>2.2608695652173911</v>
      </c>
      <c r="AA100" s="18">
        <f t="shared" si="19"/>
        <v>1.1368421052631579</v>
      </c>
      <c r="AB100" s="18">
        <f t="shared" si="20"/>
        <v>23.75</v>
      </c>
    </row>
    <row r="101" spans="1:28" x14ac:dyDescent="0.45">
      <c r="A101" s="15">
        <v>38142</v>
      </c>
      <c r="B101" s="21">
        <v>1960</v>
      </c>
      <c r="C101" s="17">
        <v>88</v>
      </c>
      <c r="D101" s="18">
        <v>11.5</v>
      </c>
      <c r="E101" s="17">
        <v>2</v>
      </c>
      <c r="F101" s="18">
        <f t="shared" si="21"/>
        <v>0.17391304347826086</v>
      </c>
      <c r="G101" s="17">
        <v>12.75</v>
      </c>
      <c r="H101" s="17">
        <v>1</v>
      </c>
      <c r="I101" s="18">
        <f t="shared" si="22"/>
        <v>7.8431372549019607E-2</v>
      </c>
      <c r="J101" s="18">
        <f t="shared" si="23"/>
        <v>0.12371134020618557</v>
      </c>
      <c r="K101" s="18">
        <f t="shared" si="24"/>
        <v>24.25</v>
      </c>
      <c r="L101" s="19">
        <v>8.1568514384252125E-3</v>
      </c>
      <c r="M101" s="22">
        <f t="shared" si="25"/>
        <v>368</v>
      </c>
      <c r="R101" s="15">
        <v>38142</v>
      </c>
      <c r="S101" s="21">
        <v>1960</v>
      </c>
      <c r="T101" s="17">
        <v>88</v>
      </c>
      <c r="U101" s="18">
        <v>11.5</v>
      </c>
      <c r="V101" s="17">
        <v>11</v>
      </c>
      <c r="W101" s="18">
        <f t="shared" si="17"/>
        <v>0.95652173913043481</v>
      </c>
      <c r="X101" s="17">
        <v>12.75</v>
      </c>
      <c r="Y101" s="17">
        <v>29</v>
      </c>
      <c r="Z101" s="18">
        <f t="shared" si="18"/>
        <v>2.2745098039215685</v>
      </c>
      <c r="AA101" s="18">
        <f t="shared" si="19"/>
        <v>1.6494845360824741</v>
      </c>
      <c r="AB101" s="18">
        <f t="shared" si="20"/>
        <v>24.25</v>
      </c>
    </row>
    <row r="102" spans="1:28" x14ac:dyDescent="0.45">
      <c r="A102" s="15">
        <v>38143</v>
      </c>
      <c r="B102" s="21">
        <v>2080</v>
      </c>
      <c r="C102" s="17">
        <v>75.5</v>
      </c>
      <c r="D102" s="18">
        <v>10</v>
      </c>
      <c r="E102" s="17">
        <v>0</v>
      </c>
      <c r="F102" s="17">
        <f t="shared" si="21"/>
        <v>0</v>
      </c>
      <c r="G102" s="17">
        <v>12</v>
      </c>
      <c r="H102" s="17">
        <v>20</v>
      </c>
      <c r="I102" s="18">
        <f t="shared" si="22"/>
        <v>1.6666666666666667</v>
      </c>
      <c r="J102" s="18">
        <f t="shared" si="23"/>
        <v>0.90909090909090906</v>
      </c>
      <c r="K102" s="18">
        <f t="shared" si="24"/>
        <v>22</v>
      </c>
      <c r="L102" s="19">
        <v>9.6158004637300204E-3</v>
      </c>
      <c r="M102" s="22">
        <f t="shared" si="25"/>
        <v>2080</v>
      </c>
      <c r="R102" s="15">
        <v>38143</v>
      </c>
      <c r="S102" s="21">
        <v>2080</v>
      </c>
      <c r="T102" s="17">
        <v>75.5</v>
      </c>
      <c r="U102" s="18">
        <v>10</v>
      </c>
      <c r="V102" s="17">
        <v>6</v>
      </c>
      <c r="W102" s="18">
        <f t="shared" si="17"/>
        <v>0.6</v>
      </c>
      <c r="X102" s="17">
        <v>12</v>
      </c>
      <c r="Y102" s="17">
        <v>212</v>
      </c>
      <c r="Z102" s="18">
        <f t="shared" si="18"/>
        <v>17.666666666666668</v>
      </c>
      <c r="AA102" s="18">
        <f t="shared" si="19"/>
        <v>9.9090909090909083</v>
      </c>
      <c r="AB102" s="18">
        <f t="shared" si="20"/>
        <v>22</v>
      </c>
    </row>
    <row r="103" spans="1:28" x14ac:dyDescent="0.45">
      <c r="A103" s="15">
        <v>38144</v>
      </c>
      <c r="B103" s="21">
        <v>2720</v>
      </c>
      <c r="C103" s="17">
        <v>66.5</v>
      </c>
      <c r="D103" s="18">
        <v>10</v>
      </c>
      <c r="E103" s="17">
        <v>3</v>
      </c>
      <c r="F103" s="18">
        <f t="shared" si="21"/>
        <v>0.3</v>
      </c>
      <c r="G103" s="17">
        <v>11.5</v>
      </c>
      <c r="H103" s="17">
        <v>20</v>
      </c>
      <c r="I103" s="18">
        <f t="shared" si="22"/>
        <v>1.7391304347826086</v>
      </c>
      <c r="J103" s="18">
        <f t="shared" si="23"/>
        <v>1.069767441860465</v>
      </c>
      <c r="K103" s="18">
        <f t="shared" si="24"/>
        <v>21.5</v>
      </c>
      <c r="L103" s="19">
        <v>1.1020287975816917E-2</v>
      </c>
      <c r="M103" s="22">
        <f t="shared" si="25"/>
        <v>2087</v>
      </c>
      <c r="R103" s="15">
        <v>38144</v>
      </c>
      <c r="S103" s="21">
        <v>2720</v>
      </c>
      <c r="T103" s="17">
        <v>66.5</v>
      </c>
      <c r="U103" s="18">
        <v>10</v>
      </c>
      <c r="V103" s="17">
        <v>80</v>
      </c>
      <c r="W103" s="18">
        <f t="shared" si="17"/>
        <v>8</v>
      </c>
      <c r="X103" s="17">
        <v>11.5</v>
      </c>
      <c r="Y103" s="17">
        <v>120</v>
      </c>
      <c r="Z103" s="18">
        <f t="shared" si="18"/>
        <v>10.434782608695652</v>
      </c>
      <c r="AA103" s="18">
        <f t="shared" si="19"/>
        <v>9.3023255813953494</v>
      </c>
      <c r="AB103" s="18">
        <f t="shared" si="20"/>
        <v>21.5</v>
      </c>
    </row>
    <row r="104" spans="1:28" x14ac:dyDescent="0.45">
      <c r="A104" s="15">
        <v>38145</v>
      </c>
      <c r="B104" s="21">
        <v>2330</v>
      </c>
      <c r="C104" s="17">
        <v>76</v>
      </c>
      <c r="D104" s="18">
        <v>11.5</v>
      </c>
      <c r="E104" s="17">
        <v>2</v>
      </c>
      <c r="F104" s="18">
        <f t="shared" si="21"/>
        <v>0.17391304347826086</v>
      </c>
      <c r="G104" s="17">
        <v>10.75</v>
      </c>
      <c r="H104" s="17">
        <v>9</v>
      </c>
      <c r="I104" s="18">
        <f t="shared" si="22"/>
        <v>0.83720930232558144</v>
      </c>
      <c r="J104" s="18">
        <f t="shared" si="23"/>
        <v>0.4943820224719101</v>
      </c>
      <c r="K104" s="18">
        <f t="shared" si="24"/>
        <v>22.25</v>
      </c>
      <c r="L104" s="19">
        <v>9.5478704743432573E-3</v>
      </c>
      <c r="M104" s="22">
        <f t="shared" si="25"/>
        <v>1152</v>
      </c>
      <c r="R104" s="15">
        <v>38145</v>
      </c>
      <c r="S104" s="21">
        <v>2330</v>
      </c>
      <c r="T104" s="17">
        <v>76</v>
      </c>
      <c r="U104" s="18">
        <v>11.5</v>
      </c>
      <c r="V104" s="17">
        <v>25</v>
      </c>
      <c r="W104" s="18">
        <f t="shared" si="17"/>
        <v>2.1739130434782608</v>
      </c>
      <c r="X104" s="17">
        <v>10.75</v>
      </c>
      <c r="Y104" s="17">
        <v>75</v>
      </c>
      <c r="Z104" s="18">
        <f t="shared" si="18"/>
        <v>6.9767441860465116</v>
      </c>
      <c r="AA104" s="18">
        <f t="shared" si="19"/>
        <v>4.4943820224719104</v>
      </c>
      <c r="AB104" s="18">
        <f t="shared" si="20"/>
        <v>22.25</v>
      </c>
    </row>
    <row r="105" spans="1:28" x14ac:dyDescent="0.45">
      <c r="A105" s="15">
        <v>38146</v>
      </c>
      <c r="B105" s="21">
        <v>2039</v>
      </c>
      <c r="C105" s="17">
        <v>108.5</v>
      </c>
      <c r="D105" s="18">
        <v>11.5</v>
      </c>
      <c r="E105" s="17">
        <v>2</v>
      </c>
      <c r="F105" s="18">
        <f t="shared" si="21"/>
        <v>0.17391304347826086</v>
      </c>
      <c r="G105" s="17">
        <v>12</v>
      </c>
      <c r="H105" s="17">
        <v>2</v>
      </c>
      <c r="I105" s="18">
        <f t="shared" si="22"/>
        <v>0.16666666666666666</v>
      </c>
      <c r="J105" s="18">
        <f t="shared" si="23"/>
        <v>0.1702127659574468</v>
      </c>
      <c r="K105" s="18">
        <f t="shared" si="24"/>
        <v>23.5</v>
      </c>
      <c r="L105" s="19">
        <v>6.5138924455492306E-3</v>
      </c>
      <c r="M105" s="22">
        <f t="shared" si="25"/>
        <v>614</v>
      </c>
      <c r="R105" s="15">
        <v>38146</v>
      </c>
      <c r="S105" s="21">
        <v>2039</v>
      </c>
      <c r="T105" s="17">
        <v>108.5</v>
      </c>
      <c r="U105" s="18">
        <v>11.5</v>
      </c>
      <c r="V105" s="17">
        <v>6</v>
      </c>
      <c r="W105" s="18">
        <f t="shared" si="17"/>
        <v>0.52173913043478259</v>
      </c>
      <c r="X105" s="17">
        <v>12</v>
      </c>
      <c r="Y105" s="17">
        <v>9</v>
      </c>
      <c r="Z105" s="18">
        <f t="shared" si="18"/>
        <v>0.75</v>
      </c>
      <c r="AA105" s="18">
        <f t="shared" si="19"/>
        <v>0.63829787234042556</v>
      </c>
      <c r="AB105" s="18">
        <f t="shared" si="20"/>
        <v>23.5</v>
      </c>
    </row>
    <row r="106" spans="1:28" x14ac:dyDescent="0.45">
      <c r="A106" s="15">
        <v>38147</v>
      </c>
      <c r="B106" s="21">
        <v>2030</v>
      </c>
      <c r="C106" s="17">
        <v>96</v>
      </c>
      <c r="D106" s="18">
        <v>11.75</v>
      </c>
      <c r="E106" s="17">
        <v>3</v>
      </c>
      <c r="F106" s="18">
        <f t="shared" si="21"/>
        <v>0.25531914893617019</v>
      </c>
      <c r="G106" s="17">
        <v>12.75</v>
      </c>
      <c r="H106" s="17">
        <v>4</v>
      </c>
      <c r="I106" s="18">
        <f t="shared" si="22"/>
        <v>0.31372549019607843</v>
      </c>
      <c r="J106" s="18">
        <f t="shared" si="23"/>
        <v>0.2857142857142857</v>
      </c>
      <c r="K106" s="18">
        <f t="shared" si="24"/>
        <v>24.5</v>
      </c>
      <c r="L106" s="19">
        <v>7.4290902682611435E-3</v>
      </c>
      <c r="M106" s="22">
        <f t="shared" si="25"/>
        <v>942</v>
      </c>
      <c r="R106" s="15">
        <v>38147</v>
      </c>
      <c r="S106" s="21">
        <v>2030</v>
      </c>
      <c r="T106" s="17">
        <v>96</v>
      </c>
      <c r="U106" s="18">
        <v>11.75</v>
      </c>
      <c r="V106" s="17">
        <v>10</v>
      </c>
      <c r="W106" s="18">
        <f t="shared" si="17"/>
        <v>0.85106382978723405</v>
      </c>
      <c r="X106" s="17">
        <v>12.75</v>
      </c>
      <c r="Y106" s="17">
        <v>16</v>
      </c>
      <c r="Z106" s="18">
        <f t="shared" si="18"/>
        <v>1.2549019607843137</v>
      </c>
      <c r="AA106" s="18">
        <f t="shared" si="19"/>
        <v>1.0612244897959184</v>
      </c>
      <c r="AB106" s="18">
        <f t="shared" si="20"/>
        <v>24.5</v>
      </c>
    </row>
    <row r="107" spans="1:28" x14ac:dyDescent="0.45">
      <c r="A107" s="15">
        <v>38148</v>
      </c>
      <c r="B107" s="21">
        <v>2020</v>
      </c>
      <c r="C107" s="17">
        <v>87</v>
      </c>
      <c r="D107" s="18">
        <v>8.5</v>
      </c>
      <c r="E107" s="17">
        <v>0</v>
      </c>
      <c r="F107" s="17">
        <f t="shared" si="21"/>
        <v>0</v>
      </c>
      <c r="G107" s="17">
        <v>14.5</v>
      </c>
      <c r="H107" s="17">
        <v>14</v>
      </c>
      <c r="I107" s="18">
        <f t="shared" si="22"/>
        <v>0.96551724137931039</v>
      </c>
      <c r="J107" s="18">
        <f t="shared" si="23"/>
        <v>0.60869565217391308</v>
      </c>
      <c r="K107" s="18">
        <f t="shared" si="24"/>
        <v>23</v>
      </c>
      <c r="L107" s="19">
        <v>8.2575940380521101E-3</v>
      </c>
      <c r="M107" s="22">
        <f t="shared" si="25"/>
        <v>1695</v>
      </c>
      <c r="R107" s="15">
        <v>38148</v>
      </c>
      <c r="S107" s="21">
        <v>2020</v>
      </c>
      <c r="T107" s="17">
        <v>87</v>
      </c>
      <c r="U107" s="18">
        <v>8.5</v>
      </c>
      <c r="V107" s="17">
        <v>12</v>
      </c>
      <c r="W107" s="18">
        <f t="shared" si="17"/>
        <v>1.411764705882353</v>
      </c>
      <c r="X107" s="17">
        <v>14.5</v>
      </c>
      <c r="Y107" s="17">
        <v>17</v>
      </c>
      <c r="Z107" s="18">
        <f t="shared" si="18"/>
        <v>1.1724137931034482</v>
      </c>
      <c r="AA107" s="18">
        <f t="shared" si="19"/>
        <v>1.2608695652173914</v>
      </c>
      <c r="AB107" s="18">
        <f t="shared" si="20"/>
        <v>23</v>
      </c>
    </row>
    <row r="108" spans="1:28" x14ac:dyDescent="0.45">
      <c r="A108" s="15">
        <v>38149</v>
      </c>
      <c r="B108" s="21">
        <v>1950</v>
      </c>
      <c r="C108" s="17">
        <v>85</v>
      </c>
      <c r="D108" s="18">
        <v>11.75</v>
      </c>
      <c r="E108" s="17">
        <v>2</v>
      </c>
      <c r="F108" s="18">
        <f t="shared" si="21"/>
        <v>0.1702127659574468</v>
      </c>
      <c r="G108" s="17">
        <v>12.5</v>
      </c>
      <c r="H108" s="17">
        <v>4</v>
      </c>
      <c r="I108" s="18">
        <f t="shared" si="22"/>
        <v>0.32</v>
      </c>
      <c r="J108" s="18">
        <f t="shared" si="23"/>
        <v>0.24742268041237114</v>
      </c>
      <c r="K108" s="18">
        <f t="shared" si="24"/>
        <v>24.25</v>
      </c>
      <c r="L108" s="19">
        <v>8.4664590973509233E-3</v>
      </c>
      <c r="M108" s="22">
        <f t="shared" si="25"/>
        <v>709</v>
      </c>
      <c r="R108" s="15">
        <v>38149</v>
      </c>
      <c r="S108" s="21">
        <v>1950</v>
      </c>
      <c r="T108" s="17">
        <v>85</v>
      </c>
      <c r="U108" s="18">
        <v>11.75</v>
      </c>
      <c r="V108" s="17">
        <v>15</v>
      </c>
      <c r="W108" s="18">
        <f t="shared" si="17"/>
        <v>1.2765957446808511</v>
      </c>
      <c r="X108" s="17">
        <v>12.5</v>
      </c>
      <c r="Y108" s="17">
        <v>15</v>
      </c>
      <c r="Z108" s="18">
        <f t="shared" si="18"/>
        <v>1.2</v>
      </c>
      <c r="AA108" s="18">
        <f t="shared" si="19"/>
        <v>1.2371134020618557</v>
      </c>
      <c r="AB108" s="18">
        <f t="shared" si="20"/>
        <v>24.25</v>
      </c>
    </row>
    <row r="109" spans="1:28" x14ac:dyDescent="0.45">
      <c r="A109" s="15">
        <v>38150</v>
      </c>
      <c r="B109" s="21">
        <v>1710</v>
      </c>
      <c r="C109" s="17">
        <v>111.5</v>
      </c>
      <c r="D109" s="18">
        <v>6.5</v>
      </c>
      <c r="E109" s="17">
        <v>0</v>
      </c>
      <c r="F109" s="17">
        <f t="shared" si="21"/>
        <v>0</v>
      </c>
      <c r="G109" s="17">
        <v>18</v>
      </c>
      <c r="H109" s="17">
        <v>0</v>
      </c>
      <c r="I109" s="17">
        <f t="shared" si="22"/>
        <v>0</v>
      </c>
      <c r="J109" s="17">
        <f t="shared" si="23"/>
        <v>0</v>
      </c>
      <c r="K109" s="18">
        <f t="shared" si="24"/>
        <v>24.5</v>
      </c>
      <c r="L109" s="19">
        <v>6.3258412204590907E-3</v>
      </c>
      <c r="M109" s="22">
        <f t="shared" si="25"/>
        <v>0</v>
      </c>
      <c r="R109" s="15">
        <v>38150</v>
      </c>
      <c r="S109" s="21">
        <v>1710</v>
      </c>
      <c r="T109" s="17">
        <v>111.5</v>
      </c>
      <c r="U109" s="18">
        <v>6.5</v>
      </c>
      <c r="V109" s="17">
        <v>1</v>
      </c>
      <c r="W109" s="18">
        <f t="shared" si="17"/>
        <v>0.15384615384615385</v>
      </c>
      <c r="X109" s="17">
        <v>18</v>
      </c>
      <c r="Y109" s="17">
        <v>3</v>
      </c>
      <c r="Z109" s="18">
        <f t="shared" si="18"/>
        <v>0.16666666666666666</v>
      </c>
      <c r="AA109" s="18">
        <f t="shared" si="19"/>
        <v>0.16326530612244897</v>
      </c>
      <c r="AB109" s="18">
        <f t="shared" si="20"/>
        <v>24.5</v>
      </c>
    </row>
    <row r="110" spans="1:28" x14ac:dyDescent="0.45">
      <c r="A110" s="15">
        <v>38151</v>
      </c>
      <c r="B110" s="21">
        <v>2039</v>
      </c>
      <c r="C110" s="17">
        <v>76</v>
      </c>
      <c r="D110" s="18">
        <v>11</v>
      </c>
      <c r="E110" s="17">
        <v>4</v>
      </c>
      <c r="F110" s="18">
        <f t="shared" si="21"/>
        <v>0.36363636363636365</v>
      </c>
      <c r="G110" s="17">
        <v>12</v>
      </c>
      <c r="H110" s="17">
        <v>9</v>
      </c>
      <c r="I110" s="18">
        <f t="shared" si="22"/>
        <v>0.75</v>
      </c>
      <c r="J110" s="18">
        <f t="shared" si="23"/>
        <v>0.56521739130434778</v>
      </c>
      <c r="K110" s="18">
        <f t="shared" si="24"/>
        <v>23</v>
      </c>
      <c r="L110" s="19">
        <v>9.5478704743432573E-3</v>
      </c>
      <c r="M110" s="22">
        <f t="shared" si="25"/>
        <v>1362</v>
      </c>
      <c r="R110" s="15">
        <v>38151</v>
      </c>
      <c r="S110" s="21">
        <v>2039</v>
      </c>
      <c r="T110" s="17">
        <v>76</v>
      </c>
      <c r="U110" s="18">
        <v>11</v>
      </c>
      <c r="V110" s="17">
        <v>32</v>
      </c>
      <c r="W110" s="18">
        <f t="shared" si="17"/>
        <v>2.9090909090909092</v>
      </c>
      <c r="X110" s="17">
        <v>12</v>
      </c>
      <c r="Y110" s="17">
        <v>47</v>
      </c>
      <c r="Z110" s="18">
        <f t="shared" si="18"/>
        <v>3.9166666666666665</v>
      </c>
      <c r="AA110" s="18">
        <f t="shared" si="19"/>
        <v>3.4347826086956523</v>
      </c>
      <c r="AB110" s="18">
        <f t="shared" si="20"/>
        <v>23</v>
      </c>
    </row>
    <row r="111" spans="1:28" x14ac:dyDescent="0.45">
      <c r="A111" s="15">
        <v>38152</v>
      </c>
      <c r="B111" s="21">
        <v>2240</v>
      </c>
      <c r="C111" s="17">
        <v>100</v>
      </c>
      <c r="D111" s="18">
        <v>12</v>
      </c>
      <c r="E111" s="17">
        <v>3</v>
      </c>
      <c r="F111" s="18">
        <f t="shared" si="21"/>
        <v>0.25</v>
      </c>
      <c r="G111" s="17">
        <v>11.75</v>
      </c>
      <c r="H111" s="17">
        <v>3</v>
      </c>
      <c r="I111" s="18">
        <f t="shared" si="22"/>
        <v>0.25531914893617019</v>
      </c>
      <c r="J111" s="18">
        <f t="shared" si="23"/>
        <v>0.25263157894736843</v>
      </c>
      <c r="K111" s="18">
        <f t="shared" si="24"/>
        <v>23.75</v>
      </c>
      <c r="L111" s="19">
        <v>7.1103994609460217E-3</v>
      </c>
      <c r="M111" s="22">
        <f t="shared" si="25"/>
        <v>844</v>
      </c>
      <c r="R111" s="15">
        <v>38152</v>
      </c>
      <c r="S111" s="21">
        <v>2240</v>
      </c>
      <c r="T111" s="17">
        <v>100</v>
      </c>
      <c r="U111" s="18">
        <v>12</v>
      </c>
      <c r="V111" s="17">
        <v>6</v>
      </c>
      <c r="W111" s="18">
        <f t="shared" si="17"/>
        <v>0.5</v>
      </c>
      <c r="X111" s="17">
        <v>11.75</v>
      </c>
      <c r="Y111" s="17">
        <v>18</v>
      </c>
      <c r="Z111" s="18">
        <f t="shared" si="18"/>
        <v>1.5319148936170213</v>
      </c>
      <c r="AA111" s="18">
        <f t="shared" si="19"/>
        <v>1.0105263157894737</v>
      </c>
      <c r="AB111" s="18">
        <f t="shared" si="20"/>
        <v>23.75</v>
      </c>
    </row>
    <row r="112" spans="1:28" x14ac:dyDescent="0.45">
      <c r="A112" s="15">
        <v>38153</v>
      </c>
      <c r="B112" s="21">
        <v>1870</v>
      </c>
      <c r="C112" s="17">
        <v>115.5</v>
      </c>
      <c r="D112" s="18">
        <v>11.25</v>
      </c>
      <c r="E112" s="17">
        <v>0</v>
      </c>
      <c r="F112" s="17">
        <f t="shared" si="21"/>
        <v>0</v>
      </c>
      <c r="G112" s="17">
        <v>11</v>
      </c>
      <c r="H112" s="17">
        <v>2</v>
      </c>
      <c r="I112" s="18">
        <f t="shared" si="22"/>
        <v>0.18181818181818182</v>
      </c>
      <c r="J112" s="18">
        <f t="shared" si="23"/>
        <v>8.98876404494382E-2</v>
      </c>
      <c r="K112" s="18">
        <f t="shared" si="24"/>
        <v>22.25</v>
      </c>
      <c r="L112" s="19">
        <v>6.0908461835478388E-3</v>
      </c>
      <c r="M112" s="22">
        <f t="shared" si="25"/>
        <v>328</v>
      </c>
      <c r="R112" s="15">
        <v>38153</v>
      </c>
      <c r="S112" s="21">
        <v>1870</v>
      </c>
      <c r="T112" s="17">
        <v>115.5</v>
      </c>
      <c r="U112" s="18">
        <v>11.25</v>
      </c>
      <c r="V112" s="17">
        <v>2</v>
      </c>
      <c r="W112" s="18">
        <f t="shared" si="17"/>
        <v>0.17777777777777778</v>
      </c>
      <c r="X112" s="17">
        <v>11</v>
      </c>
      <c r="Y112" s="17">
        <v>4</v>
      </c>
      <c r="Z112" s="18">
        <f t="shared" si="18"/>
        <v>0.36363636363636365</v>
      </c>
      <c r="AA112" s="18">
        <f t="shared" si="19"/>
        <v>0.2696629213483146</v>
      </c>
      <c r="AB112" s="18">
        <f t="shared" si="20"/>
        <v>22.25</v>
      </c>
    </row>
    <row r="113" spans="1:28" x14ac:dyDescent="0.45">
      <c r="A113" s="15">
        <v>38154</v>
      </c>
      <c r="B113" s="21">
        <v>1690</v>
      </c>
      <c r="C113" s="17">
        <v>119</v>
      </c>
      <c r="D113" s="18">
        <v>9.5</v>
      </c>
      <c r="E113" s="17">
        <v>0</v>
      </c>
      <c r="F113" s="17">
        <f t="shared" si="21"/>
        <v>0</v>
      </c>
      <c r="G113" s="17">
        <v>13.75</v>
      </c>
      <c r="H113" s="17">
        <v>1</v>
      </c>
      <c r="I113" s="18">
        <f t="shared" si="22"/>
        <v>7.2727272727272724E-2</v>
      </c>
      <c r="J113" s="18">
        <f t="shared" si="23"/>
        <v>4.3010752688172046E-2</v>
      </c>
      <c r="K113" s="18">
        <f t="shared" si="24"/>
        <v>23.25</v>
      </c>
      <c r="L113" s="19">
        <v>5.8986490719341138E-3</v>
      </c>
      <c r="M113" s="22">
        <f t="shared" si="25"/>
        <v>170</v>
      </c>
      <c r="R113" s="15">
        <v>38154</v>
      </c>
      <c r="S113" s="21">
        <v>1690</v>
      </c>
      <c r="T113" s="17">
        <v>119</v>
      </c>
      <c r="U113" s="18">
        <v>9.5</v>
      </c>
      <c r="V113" s="17">
        <v>1</v>
      </c>
      <c r="W113" s="18">
        <f t="shared" si="17"/>
        <v>0.10526315789473684</v>
      </c>
      <c r="X113" s="17">
        <v>13.75</v>
      </c>
      <c r="Y113" s="17">
        <v>2</v>
      </c>
      <c r="Z113" s="18">
        <f t="shared" si="18"/>
        <v>0.14545454545454545</v>
      </c>
      <c r="AA113" s="18">
        <f t="shared" si="19"/>
        <v>0.12903225806451613</v>
      </c>
      <c r="AB113" s="18">
        <f t="shared" si="20"/>
        <v>23.25</v>
      </c>
    </row>
    <row r="114" spans="1:28" x14ac:dyDescent="0.45">
      <c r="A114" s="15">
        <v>38155</v>
      </c>
      <c r="B114" s="21">
        <v>1670</v>
      </c>
      <c r="C114" s="17">
        <v>101.5</v>
      </c>
      <c r="D114" s="18">
        <v>9.75</v>
      </c>
      <c r="E114" s="17">
        <v>0</v>
      </c>
      <c r="F114" s="17">
        <f t="shared" si="21"/>
        <v>0</v>
      </c>
      <c r="G114" s="17">
        <v>13.75</v>
      </c>
      <c r="H114" s="17">
        <v>4</v>
      </c>
      <c r="I114" s="18">
        <f t="shared" si="22"/>
        <v>0.29090909090909089</v>
      </c>
      <c r="J114" s="18">
        <f t="shared" si="23"/>
        <v>0.1702127659574468</v>
      </c>
      <c r="K114" s="18">
        <f t="shared" si="24"/>
        <v>23.5</v>
      </c>
      <c r="L114" s="19">
        <v>6.9976002321300718E-3</v>
      </c>
      <c r="M114" s="22">
        <f t="shared" si="25"/>
        <v>572</v>
      </c>
      <c r="R114" s="15">
        <v>38155</v>
      </c>
      <c r="S114" s="21">
        <v>1670</v>
      </c>
      <c r="T114" s="17">
        <v>101.5</v>
      </c>
      <c r="U114" s="18">
        <v>9.75</v>
      </c>
      <c r="V114" s="17">
        <v>0</v>
      </c>
      <c r="W114" s="17">
        <f t="shared" si="17"/>
        <v>0</v>
      </c>
      <c r="X114" s="17">
        <v>13.75</v>
      </c>
      <c r="Y114" s="17">
        <v>2</v>
      </c>
      <c r="Z114" s="18">
        <f t="shared" si="18"/>
        <v>0.14545454545454545</v>
      </c>
      <c r="AA114" s="18">
        <f t="shared" si="19"/>
        <v>8.5106382978723402E-2</v>
      </c>
      <c r="AB114" s="18">
        <f t="shared" si="20"/>
        <v>23.5</v>
      </c>
    </row>
    <row r="115" spans="1:28" x14ac:dyDescent="0.45">
      <c r="A115" s="15">
        <v>38156</v>
      </c>
      <c r="B115" s="21">
        <v>1719</v>
      </c>
      <c r="C115" s="17">
        <v>78.5</v>
      </c>
      <c r="D115" s="18">
        <v>9.75</v>
      </c>
      <c r="E115" s="17">
        <v>0</v>
      </c>
      <c r="F115" s="17">
        <f t="shared" si="21"/>
        <v>0</v>
      </c>
      <c r="G115" s="17">
        <v>15</v>
      </c>
      <c r="H115" s="17">
        <v>1</v>
      </c>
      <c r="I115" s="18">
        <f t="shared" si="22"/>
        <v>6.6666666666666666E-2</v>
      </c>
      <c r="J115" s="18">
        <f t="shared" si="23"/>
        <v>4.0404040404040407E-2</v>
      </c>
      <c r="K115" s="18">
        <f t="shared" si="24"/>
        <v>24.75</v>
      </c>
      <c r="L115" s="19">
        <v>9.221669654951541E-3</v>
      </c>
      <c r="M115" s="22">
        <f t="shared" si="25"/>
        <v>108</v>
      </c>
      <c r="R115" s="15">
        <v>38156</v>
      </c>
      <c r="S115" s="21">
        <v>1719</v>
      </c>
      <c r="T115" s="17">
        <v>78.5</v>
      </c>
      <c r="U115" s="18">
        <v>9.75</v>
      </c>
      <c r="V115" s="17">
        <v>0</v>
      </c>
      <c r="W115" s="17">
        <f t="shared" si="17"/>
        <v>0</v>
      </c>
      <c r="X115" s="17">
        <v>15</v>
      </c>
      <c r="Y115" s="17">
        <v>5</v>
      </c>
      <c r="Z115" s="18">
        <f t="shared" si="18"/>
        <v>0.33333333333333331</v>
      </c>
      <c r="AA115" s="18">
        <f t="shared" si="19"/>
        <v>0.20202020202020202</v>
      </c>
      <c r="AB115" s="18">
        <f t="shared" si="20"/>
        <v>24.75</v>
      </c>
    </row>
    <row r="116" spans="1:28" x14ac:dyDescent="0.45">
      <c r="A116" s="15">
        <v>38157</v>
      </c>
      <c r="B116" s="21">
        <v>1660</v>
      </c>
      <c r="C116" s="17">
        <v>67</v>
      </c>
      <c r="D116" s="18">
        <v>8.25</v>
      </c>
      <c r="E116" s="17">
        <v>0</v>
      </c>
      <c r="F116" s="17">
        <f t="shared" si="21"/>
        <v>0</v>
      </c>
      <c r="G116" s="17">
        <v>15</v>
      </c>
      <c r="H116" s="17">
        <v>2</v>
      </c>
      <c r="I116" s="18">
        <f t="shared" si="22"/>
        <v>0.13333333333333333</v>
      </c>
      <c r="J116" s="18">
        <f t="shared" si="23"/>
        <v>8.6021505376344093E-2</v>
      </c>
      <c r="K116" s="18">
        <f t="shared" si="24"/>
        <v>23.25</v>
      </c>
      <c r="L116" s="19">
        <v>1.0931981295162757E-2</v>
      </c>
      <c r="M116" s="22">
        <f t="shared" si="25"/>
        <v>183</v>
      </c>
      <c r="R116" s="15">
        <v>38157</v>
      </c>
      <c r="S116" s="21">
        <v>1660</v>
      </c>
      <c r="T116" s="17">
        <v>67</v>
      </c>
      <c r="U116" s="18">
        <v>8.25</v>
      </c>
      <c r="V116" s="17">
        <v>0</v>
      </c>
      <c r="W116" s="17">
        <f t="shared" si="17"/>
        <v>0</v>
      </c>
      <c r="X116" s="17">
        <v>15</v>
      </c>
      <c r="Y116" s="17">
        <v>9</v>
      </c>
      <c r="Z116" s="18">
        <f t="shared" si="18"/>
        <v>0.6</v>
      </c>
      <c r="AA116" s="18">
        <f t="shared" si="19"/>
        <v>0.38709677419354838</v>
      </c>
      <c r="AB116" s="18">
        <f t="shared" si="20"/>
        <v>23.25</v>
      </c>
    </row>
    <row r="117" spans="1:28" x14ac:dyDescent="0.45">
      <c r="A117" s="15">
        <v>38158</v>
      </c>
      <c r="B117" s="21">
        <v>1540</v>
      </c>
      <c r="C117" s="17">
        <v>64</v>
      </c>
      <c r="D117" s="18">
        <v>8</v>
      </c>
      <c r="E117" s="17">
        <v>0</v>
      </c>
      <c r="F117" s="17">
        <f t="shared" si="21"/>
        <v>0</v>
      </c>
      <c r="G117" s="17">
        <v>14</v>
      </c>
      <c r="H117" s="17">
        <v>3</v>
      </c>
      <c r="I117" s="18">
        <f t="shared" si="22"/>
        <v>0.21428571428571427</v>
      </c>
      <c r="J117" s="18">
        <f t="shared" si="23"/>
        <v>0.13636363636363635</v>
      </c>
      <c r="K117" s="18">
        <f t="shared" si="24"/>
        <v>22</v>
      </c>
      <c r="L117" s="19">
        <v>1.1483307126775973E-2</v>
      </c>
      <c r="M117" s="22">
        <f t="shared" si="25"/>
        <v>261</v>
      </c>
      <c r="R117" s="15">
        <v>38158</v>
      </c>
      <c r="S117" s="21">
        <v>1540</v>
      </c>
      <c r="T117" s="17">
        <v>64</v>
      </c>
      <c r="U117" s="18">
        <v>8</v>
      </c>
      <c r="V117" s="17">
        <v>2</v>
      </c>
      <c r="W117" s="18">
        <f t="shared" si="17"/>
        <v>0.25</v>
      </c>
      <c r="X117" s="17">
        <v>14</v>
      </c>
      <c r="Y117" s="17">
        <v>3</v>
      </c>
      <c r="Z117" s="18">
        <f t="shared" si="18"/>
        <v>0.21428571428571427</v>
      </c>
      <c r="AA117" s="18">
        <f t="shared" si="19"/>
        <v>0.22727272727272727</v>
      </c>
      <c r="AB117" s="18">
        <f t="shared" si="20"/>
        <v>22</v>
      </c>
    </row>
    <row r="118" spans="1:28" x14ac:dyDescent="0.45">
      <c r="A118" s="15">
        <v>38159</v>
      </c>
      <c r="B118" s="21">
        <v>1560</v>
      </c>
      <c r="C118" s="17">
        <v>37</v>
      </c>
      <c r="D118" s="18">
        <v>12</v>
      </c>
      <c r="E118" s="17">
        <v>0</v>
      </c>
      <c r="F118" s="17">
        <f t="shared" si="21"/>
        <v>0</v>
      </c>
      <c r="G118" s="17">
        <v>11</v>
      </c>
      <c r="H118" s="17">
        <v>14</v>
      </c>
      <c r="I118" s="18">
        <f t="shared" si="22"/>
        <v>1.2727272727272727</v>
      </c>
      <c r="J118" s="18">
        <f t="shared" si="23"/>
        <v>0.60869565217391308</v>
      </c>
      <c r="K118" s="18">
        <f t="shared" si="24"/>
        <v>23</v>
      </c>
      <c r="L118" s="19">
        <v>2.0685605298280105E-2</v>
      </c>
      <c r="M118" s="22">
        <f t="shared" si="25"/>
        <v>677</v>
      </c>
      <c r="R118" s="15">
        <v>38159</v>
      </c>
      <c r="S118" s="21">
        <v>1560</v>
      </c>
      <c r="T118" s="17">
        <v>37</v>
      </c>
      <c r="U118" s="18">
        <v>12</v>
      </c>
      <c r="V118" s="17">
        <v>5</v>
      </c>
      <c r="W118" s="18">
        <f t="shared" si="17"/>
        <v>0.41666666666666669</v>
      </c>
      <c r="X118" s="17">
        <v>11</v>
      </c>
      <c r="Y118" s="17">
        <v>53</v>
      </c>
      <c r="Z118" s="18">
        <f t="shared" si="18"/>
        <v>4.8181818181818183</v>
      </c>
      <c r="AA118" s="18">
        <f t="shared" si="19"/>
        <v>2.5217391304347827</v>
      </c>
      <c r="AB118" s="18">
        <f t="shared" si="20"/>
        <v>23</v>
      </c>
    </row>
    <row r="119" spans="1:28" x14ac:dyDescent="0.45">
      <c r="A119" s="15">
        <v>38160</v>
      </c>
      <c r="B119" s="21">
        <v>1680</v>
      </c>
      <c r="C119" s="17">
        <v>30.5</v>
      </c>
      <c r="D119" s="18">
        <v>12.25</v>
      </c>
      <c r="E119" s="17">
        <v>4</v>
      </c>
      <c r="F119" s="18">
        <f t="shared" si="21"/>
        <v>0.32653061224489793</v>
      </c>
      <c r="G119" s="17">
        <v>12.25</v>
      </c>
      <c r="H119" s="17">
        <v>18</v>
      </c>
      <c r="I119" s="18">
        <f t="shared" si="22"/>
        <v>1.4693877551020409</v>
      </c>
      <c r="J119" s="18">
        <f t="shared" si="23"/>
        <v>0.89795918367346939</v>
      </c>
      <c r="K119" s="18">
        <f t="shared" si="24"/>
        <v>24.5</v>
      </c>
      <c r="L119" s="19">
        <v>2.5455598044576814E-2</v>
      </c>
      <c r="M119" s="22">
        <f t="shared" si="25"/>
        <v>864</v>
      </c>
      <c r="R119" s="15">
        <v>38160</v>
      </c>
      <c r="S119" s="21">
        <v>1680</v>
      </c>
      <c r="T119" s="17">
        <v>30.5</v>
      </c>
      <c r="U119" s="18">
        <v>12.25</v>
      </c>
      <c r="V119" s="17">
        <v>20</v>
      </c>
      <c r="W119" s="18">
        <f t="shared" si="17"/>
        <v>1.6326530612244898</v>
      </c>
      <c r="X119" s="17">
        <v>12.25</v>
      </c>
      <c r="Y119" s="17">
        <v>119</v>
      </c>
      <c r="Z119" s="18">
        <f t="shared" si="18"/>
        <v>9.7142857142857135</v>
      </c>
      <c r="AA119" s="18">
        <f t="shared" si="19"/>
        <v>5.6734693877551017</v>
      </c>
      <c r="AB119" s="18">
        <f t="shared" si="20"/>
        <v>24.5</v>
      </c>
    </row>
    <row r="120" spans="1:28" x14ac:dyDescent="0.45">
      <c r="A120" s="15">
        <v>38161</v>
      </c>
      <c r="B120" s="21">
        <v>1870</v>
      </c>
      <c r="C120" s="17">
        <v>12.5</v>
      </c>
      <c r="D120" s="18">
        <v>9.75</v>
      </c>
      <c r="E120" s="17">
        <v>0</v>
      </c>
      <c r="F120" s="17">
        <f t="shared" si="21"/>
        <v>0</v>
      </c>
      <c r="G120" s="17">
        <v>11.5</v>
      </c>
      <c r="H120" s="17">
        <v>33</v>
      </c>
      <c r="I120" s="18">
        <f t="shared" si="22"/>
        <v>2.8695652173913042</v>
      </c>
      <c r="J120" s="18">
        <f t="shared" si="23"/>
        <v>1.5529411764705883</v>
      </c>
      <c r="K120" s="18">
        <f t="shared" si="24"/>
        <v>21.25</v>
      </c>
      <c r="L120" s="19">
        <v>6.6352991828675309E-2</v>
      </c>
      <c r="M120" s="22">
        <f t="shared" si="25"/>
        <v>497</v>
      </c>
      <c r="R120" s="15">
        <v>38161</v>
      </c>
      <c r="S120" s="21">
        <v>1870</v>
      </c>
      <c r="T120" s="17">
        <v>12.5</v>
      </c>
      <c r="U120" s="18">
        <v>9.75</v>
      </c>
      <c r="V120" s="17">
        <v>8</v>
      </c>
      <c r="W120" s="18">
        <f t="shared" si="17"/>
        <v>0.82051282051282048</v>
      </c>
      <c r="X120" s="17">
        <v>11.5</v>
      </c>
      <c r="Y120" s="17">
        <v>127</v>
      </c>
      <c r="Z120" s="18">
        <f t="shared" si="18"/>
        <v>11.043478260869565</v>
      </c>
      <c r="AA120" s="18">
        <f t="shared" si="19"/>
        <v>6.3529411764705879</v>
      </c>
      <c r="AB120" s="18">
        <f t="shared" si="20"/>
        <v>21.25</v>
      </c>
    </row>
    <row r="121" spans="1:28" x14ac:dyDescent="0.45">
      <c r="A121" s="15">
        <v>38162</v>
      </c>
      <c r="B121" s="21">
        <v>2000</v>
      </c>
      <c r="C121" s="17">
        <v>17</v>
      </c>
      <c r="D121" s="18">
        <v>8</v>
      </c>
      <c r="E121" s="17">
        <v>1</v>
      </c>
      <c r="F121" s="18">
        <f t="shared" si="21"/>
        <v>0.125</v>
      </c>
      <c r="G121" s="17">
        <v>13.5</v>
      </c>
      <c r="H121" s="17">
        <v>21</v>
      </c>
      <c r="I121" s="18">
        <f t="shared" si="22"/>
        <v>1.5555555555555556</v>
      </c>
      <c r="J121" s="18">
        <f t="shared" si="23"/>
        <v>1.0232558139534884</v>
      </c>
      <c r="K121" s="18">
        <f t="shared" si="24"/>
        <v>21.5</v>
      </c>
      <c r="L121" s="19">
        <v>4.7690584437300954E-2</v>
      </c>
      <c r="M121" s="22">
        <f t="shared" si="25"/>
        <v>461</v>
      </c>
      <c r="R121" s="15">
        <v>38162</v>
      </c>
      <c r="S121" s="21">
        <v>2000</v>
      </c>
      <c r="T121" s="17">
        <v>17</v>
      </c>
      <c r="U121" s="18">
        <v>8</v>
      </c>
      <c r="V121" s="17">
        <v>26</v>
      </c>
      <c r="W121" s="18">
        <f t="shared" si="17"/>
        <v>3.25</v>
      </c>
      <c r="X121" s="17">
        <v>13.5</v>
      </c>
      <c r="Y121" s="17">
        <v>77</v>
      </c>
      <c r="Z121" s="18">
        <f t="shared" si="18"/>
        <v>5.7037037037037033</v>
      </c>
      <c r="AA121" s="18">
        <f t="shared" si="19"/>
        <v>4.7906976744186043</v>
      </c>
      <c r="AB121" s="18">
        <f t="shared" si="20"/>
        <v>21.5</v>
      </c>
    </row>
    <row r="122" spans="1:28" x14ac:dyDescent="0.45">
      <c r="A122" s="15">
        <v>38163</v>
      </c>
      <c r="B122" s="21">
        <v>1960</v>
      </c>
      <c r="C122" s="17">
        <v>18.5</v>
      </c>
      <c r="D122" s="18">
        <v>12</v>
      </c>
      <c r="E122" s="17">
        <v>6</v>
      </c>
      <c r="F122" s="18">
        <f t="shared" si="21"/>
        <v>0.5</v>
      </c>
      <c r="G122" s="17">
        <v>13</v>
      </c>
      <c r="H122" s="17">
        <v>9</v>
      </c>
      <c r="I122" s="18">
        <f t="shared" si="22"/>
        <v>0.69230769230769229</v>
      </c>
      <c r="J122" s="18">
        <f t="shared" si="23"/>
        <v>0.6</v>
      </c>
      <c r="K122" s="18">
        <f t="shared" si="24"/>
        <v>25</v>
      </c>
      <c r="L122" s="19">
        <v>4.3550225048529762E-2</v>
      </c>
      <c r="M122" s="22">
        <f t="shared" si="25"/>
        <v>344</v>
      </c>
      <c r="R122" s="15">
        <v>38163</v>
      </c>
      <c r="S122" s="21">
        <v>1960</v>
      </c>
      <c r="T122" s="17">
        <v>18.5</v>
      </c>
      <c r="U122" s="18">
        <v>12</v>
      </c>
      <c r="V122" s="17">
        <v>25</v>
      </c>
      <c r="W122" s="18">
        <f t="shared" si="17"/>
        <v>2.0833333333333335</v>
      </c>
      <c r="X122" s="17">
        <v>13</v>
      </c>
      <c r="Y122" s="17">
        <v>37</v>
      </c>
      <c r="Z122" s="18">
        <f t="shared" si="18"/>
        <v>2.8461538461538463</v>
      </c>
      <c r="AA122" s="18">
        <f t="shared" si="19"/>
        <v>2.48</v>
      </c>
      <c r="AB122" s="18">
        <f t="shared" si="20"/>
        <v>25</v>
      </c>
    </row>
    <row r="123" spans="1:28" x14ac:dyDescent="0.45">
      <c r="A123" s="15">
        <v>38164</v>
      </c>
      <c r="B123" s="21">
        <v>1850</v>
      </c>
      <c r="C123" s="17">
        <v>29.5</v>
      </c>
      <c r="D123" s="18">
        <v>11</v>
      </c>
      <c r="E123" s="17">
        <v>4</v>
      </c>
      <c r="F123" s="18">
        <f t="shared" si="21"/>
        <v>0.36363636363636365</v>
      </c>
      <c r="G123" s="17">
        <v>13.5</v>
      </c>
      <c r="H123" s="17">
        <v>23</v>
      </c>
      <c r="I123" s="18">
        <f t="shared" si="22"/>
        <v>1.7037037037037037</v>
      </c>
      <c r="J123" s="18">
        <f t="shared" si="23"/>
        <v>1.1020408163265305</v>
      </c>
      <c r="K123" s="18">
        <f t="shared" si="24"/>
        <v>24.5</v>
      </c>
      <c r="L123" s="19">
        <v>2.6383551413747149E-2</v>
      </c>
      <c r="M123" s="22">
        <f t="shared" si="25"/>
        <v>1023</v>
      </c>
      <c r="R123" s="15">
        <v>38164</v>
      </c>
      <c r="S123" s="21">
        <v>1850</v>
      </c>
      <c r="T123" s="17">
        <v>29.5</v>
      </c>
      <c r="U123" s="18">
        <v>11</v>
      </c>
      <c r="V123" s="17">
        <v>19</v>
      </c>
      <c r="W123" s="18">
        <f t="shared" si="17"/>
        <v>1.7272727272727273</v>
      </c>
      <c r="X123" s="17">
        <v>13.5</v>
      </c>
      <c r="Y123" s="17">
        <v>41</v>
      </c>
      <c r="Z123" s="18">
        <f t="shared" si="18"/>
        <v>3.0370370370370372</v>
      </c>
      <c r="AA123" s="18">
        <f t="shared" si="19"/>
        <v>2.4489795918367347</v>
      </c>
      <c r="AB123" s="18">
        <f t="shared" si="20"/>
        <v>24.5</v>
      </c>
    </row>
    <row r="124" spans="1:28" x14ac:dyDescent="0.45">
      <c r="A124" s="15">
        <v>38165</v>
      </c>
      <c r="B124" s="21">
        <v>1540</v>
      </c>
      <c r="C124" s="17">
        <v>25.25</v>
      </c>
      <c r="D124" s="18">
        <v>10.5</v>
      </c>
      <c r="E124" s="17">
        <v>2</v>
      </c>
      <c r="F124" s="18">
        <f t="shared" si="21"/>
        <v>0.19047619047619047</v>
      </c>
      <c r="G124" s="17">
        <v>11.25</v>
      </c>
      <c r="H124" s="17">
        <v>4</v>
      </c>
      <c r="I124" s="18">
        <f t="shared" si="22"/>
        <v>0.35555555555555557</v>
      </c>
      <c r="J124" s="18">
        <f t="shared" si="23"/>
        <v>0.27586206896551724</v>
      </c>
      <c r="K124" s="18">
        <f t="shared" si="24"/>
        <v>21.75</v>
      </c>
      <c r="L124" s="19">
        <v>3.1181496561218908E-2</v>
      </c>
      <c r="M124" s="22">
        <f t="shared" si="25"/>
        <v>192</v>
      </c>
      <c r="R124" s="15">
        <v>38165</v>
      </c>
      <c r="S124" s="21">
        <v>1540</v>
      </c>
      <c r="T124" s="17">
        <v>25.25</v>
      </c>
      <c r="U124" s="18">
        <v>10.5</v>
      </c>
      <c r="V124" s="17">
        <v>7</v>
      </c>
      <c r="W124" s="18">
        <f t="shared" si="17"/>
        <v>0.66666666666666663</v>
      </c>
      <c r="X124" s="17">
        <v>11.25</v>
      </c>
      <c r="Y124" s="17">
        <v>6</v>
      </c>
      <c r="Z124" s="18">
        <f t="shared" si="18"/>
        <v>0.53333333333333333</v>
      </c>
      <c r="AA124" s="18">
        <f t="shared" si="19"/>
        <v>0.5977011494252874</v>
      </c>
      <c r="AB124" s="18">
        <f t="shared" si="20"/>
        <v>21.75</v>
      </c>
    </row>
    <row r="125" spans="1:28" x14ac:dyDescent="0.45">
      <c r="A125" s="15">
        <v>38166</v>
      </c>
      <c r="B125" s="21">
        <v>1419</v>
      </c>
      <c r="C125" s="17">
        <v>26.5</v>
      </c>
      <c r="D125" s="18">
        <v>12.5</v>
      </c>
      <c r="E125" s="17">
        <v>1</v>
      </c>
      <c r="F125" s="18">
        <f t="shared" si="21"/>
        <v>0.08</v>
      </c>
      <c r="G125" s="17">
        <v>11</v>
      </c>
      <c r="H125" s="17">
        <v>2</v>
      </c>
      <c r="I125" s="18">
        <f t="shared" si="22"/>
        <v>0.18181818181818182</v>
      </c>
      <c r="J125" s="18">
        <f t="shared" si="23"/>
        <v>0.1276595744680851</v>
      </c>
      <c r="K125" s="18">
        <f t="shared" si="24"/>
        <v>23.5</v>
      </c>
      <c r="L125" s="19">
        <v>2.9604552408169997E-2</v>
      </c>
      <c r="M125" s="22">
        <f t="shared" si="25"/>
        <v>101</v>
      </c>
      <c r="R125" s="15">
        <v>38166</v>
      </c>
      <c r="S125" s="21">
        <v>1419</v>
      </c>
      <c r="T125" s="17">
        <v>26.5</v>
      </c>
      <c r="U125" s="18">
        <v>12.5</v>
      </c>
      <c r="V125" s="17">
        <v>2</v>
      </c>
      <c r="W125" s="18">
        <f t="shared" si="17"/>
        <v>0.16</v>
      </c>
      <c r="X125" s="17">
        <v>11</v>
      </c>
      <c r="Y125" s="17">
        <v>4</v>
      </c>
      <c r="Z125" s="18">
        <f t="shared" si="18"/>
        <v>0.36363636363636365</v>
      </c>
      <c r="AA125" s="18">
        <f t="shared" si="19"/>
        <v>0.25531914893617019</v>
      </c>
      <c r="AB125" s="18">
        <f t="shared" si="20"/>
        <v>23.5</v>
      </c>
    </row>
    <row r="126" spans="1:28" x14ac:dyDescent="0.45">
      <c r="A126" s="15">
        <v>38167</v>
      </c>
      <c r="B126" s="21">
        <v>1460</v>
      </c>
      <c r="C126" s="17">
        <v>26.5</v>
      </c>
      <c r="D126" s="18">
        <v>13</v>
      </c>
      <c r="E126" s="17">
        <v>3</v>
      </c>
      <c r="F126" s="18">
        <f t="shared" si="21"/>
        <v>0.23076923076923078</v>
      </c>
      <c r="G126" s="17">
        <v>11.25</v>
      </c>
      <c r="H126" s="17">
        <v>7</v>
      </c>
      <c r="I126" s="18">
        <f t="shared" si="22"/>
        <v>0.62222222222222223</v>
      </c>
      <c r="J126" s="18">
        <f t="shared" si="23"/>
        <v>0.41237113402061853</v>
      </c>
      <c r="K126" s="18">
        <f t="shared" si="24"/>
        <v>24.25</v>
      </c>
      <c r="L126" s="19">
        <v>2.9604552408169997E-2</v>
      </c>
      <c r="M126" s="22">
        <f t="shared" si="25"/>
        <v>338</v>
      </c>
      <c r="R126" s="15">
        <v>38167</v>
      </c>
      <c r="S126" s="21">
        <v>1460</v>
      </c>
      <c r="T126" s="17">
        <v>26.5</v>
      </c>
      <c r="U126" s="18">
        <v>13</v>
      </c>
      <c r="V126" s="17">
        <v>4</v>
      </c>
      <c r="W126" s="18">
        <f t="shared" si="17"/>
        <v>0.30769230769230771</v>
      </c>
      <c r="X126" s="17">
        <v>11.25</v>
      </c>
      <c r="Y126" s="17">
        <v>5</v>
      </c>
      <c r="Z126" s="18">
        <f t="shared" si="18"/>
        <v>0.44444444444444442</v>
      </c>
      <c r="AA126" s="18">
        <f t="shared" si="19"/>
        <v>0.37113402061855671</v>
      </c>
      <c r="AB126" s="18">
        <f t="shared" si="20"/>
        <v>24.25</v>
      </c>
    </row>
    <row r="127" spans="1:28" x14ac:dyDescent="0.45">
      <c r="A127" s="15">
        <v>38168</v>
      </c>
      <c r="B127" s="21">
        <v>1500</v>
      </c>
      <c r="C127" s="17">
        <v>30</v>
      </c>
      <c r="D127" s="18">
        <v>11.5</v>
      </c>
      <c r="E127" s="17">
        <v>1</v>
      </c>
      <c r="F127" s="18">
        <f t="shared" si="21"/>
        <v>8.6956521739130432E-2</v>
      </c>
      <c r="G127" s="17">
        <v>12</v>
      </c>
      <c r="H127" s="17">
        <v>7</v>
      </c>
      <c r="I127" s="18">
        <f t="shared" si="22"/>
        <v>0.58333333333333337</v>
      </c>
      <c r="J127" s="18">
        <f t="shared" si="23"/>
        <v>0.34042553191489361</v>
      </c>
      <c r="K127" s="18">
        <f t="shared" si="24"/>
        <v>23.5</v>
      </c>
      <c r="L127" s="19">
        <v>2.5911555502801685E-2</v>
      </c>
      <c r="M127" s="22">
        <f t="shared" si="25"/>
        <v>309</v>
      </c>
      <c r="R127" s="15">
        <v>38168</v>
      </c>
      <c r="S127" s="21">
        <v>1500</v>
      </c>
      <c r="T127" s="17">
        <v>30</v>
      </c>
      <c r="U127" s="18">
        <v>11.5</v>
      </c>
      <c r="V127" s="17">
        <v>13</v>
      </c>
      <c r="W127" s="18">
        <f t="shared" si="17"/>
        <v>1.1304347826086956</v>
      </c>
      <c r="X127" s="17">
        <v>12</v>
      </c>
      <c r="Y127" s="17">
        <v>8</v>
      </c>
      <c r="Z127" s="18">
        <f t="shared" si="18"/>
        <v>0.66666666666666663</v>
      </c>
      <c r="AA127" s="18">
        <f t="shared" si="19"/>
        <v>0.8936170212765957</v>
      </c>
      <c r="AB127" s="18">
        <f t="shared" si="20"/>
        <v>23.5</v>
      </c>
    </row>
    <row r="128" spans="1:28" x14ac:dyDescent="0.45">
      <c r="A128" s="15">
        <v>38169</v>
      </c>
      <c r="B128" s="21">
        <v>1490</v>
      </c>
      <c r="C128" s="17">
        <v>32.5</v>
      </c>
      <c r="D128" s="18">
        <v>10.25</v>
      </c>
      <c r="E128" s="17">
        <v>3</v>
      </c>
      <c r="F128" s="18">
        <f t="shared" si="21"/>
        <v>0.29268292682926828</v>
      </c>
      <c r="G128" s="17">
        <v>12.75</v>
      </c>
      <c r="H128" s="17">
        <v>13</v>
      </c>
      <c r="I128" s="18">
        <f t="shared" ref="I128:I152" si="26">H128/G128</f>
        <v>1.0196078431372548</v>
      </c>
      <c r="J128" s="18">
        <f t="shared" ref="J128:J159" si="27">SUM(H128+E128)/K128</f>
        <v>0.69565217391304346</v>
      </c>
      <c r="K128" s="18">
        <f t="shared" ref="K128:K152" si="28">SUM(G128,D128)</f>
        <v>23</v>
      </c>
      <c r="L128" s="19">
        <v>2.3777004528106674E-2</v>
      </c>
      <c r="M128" s="22">
        <f t="shared" ref="M128:M159" si="29">ROUND((H128+E128)/L128,0)</f>
        <v>673</v>
      </c>
      <c r="R128" s="15">
        <v>38169</v>
      </c>
      <c r="S128" s="21">
        <v>1490</v>
      </c>
      <c r="T128" s="17">
        <v>32.5</v>
      </c>
      <c r="U128" s="18">
        <v>10.25</v>
      </c>
      <c r="V128" s="17">
        <v>3</v>
      </c>
      <c r="W128" s="18">
        <f t="shared" si="17"/>
        <v>0.29268292682926828</v>
      </c>
      <c r="X128" s="17">
        <v>12.75</v>
      </c>
      <c r="Y128" s="17">
        <v>15</v>
      </c>
      <c r="Z128" s="18">
        <f t="shared" si="18"/>
        <v>1.1764705882352942</v>
      </c>
      <c r="AA128" s="18">
        <f t="shared" si="19"/>
        <v>0.78260869565217395</v>
      </c>
      <c r="AB128" s="18">
        <f t="shared" si="20"/>
        <v>23</v>
      </c>
    </row>
    <row r="129" spans="1:28" x14ac:dyDescent="0.45">
      <c r="A129" s="15">
        <v>38170</v>
      </c>
      <c r="B129" s="21">
        <v>1409</v>
      </c>
      <c r="C129" s="17">
        <v>33</v>
      </c>
      <c r="D129" s="18">
        <v>10.75</v>
      </c>
      <c r="E129" s="17">
        <v>2</v>
      </c>
      <c r="F129" s="18">
        <f t="shared" si="21"/>
        <v>0.18604651162790697</v>
      </c>
      <c r="G129" s="17">
        <v>13</v>
      </c>
      <c r="H129" s="17">
        <v>3</v>
      </c>
      <c r="I129" s="18">
        <f t="shared" si="26"/>
        <v>0.23076923076923078</v>
      </c>
      <c r="J129" s="18">
        <f t="shared" si="27"/>
        <v>0.21052631578947367</v>
      </c>
      <c r="K129" s="18">
        <f t="shared" si="28"/>
        <v>23.75</v>
      </c>
      <c r="L129" s="19">
        <v>2.3390286820938692E-2</v>
      </c>
      <c r="M129" s="22">
        <f t="shared" si="29"/>
        <v>214</v>
      </c>
      <c r="R129" s="15">
        <v>38170</v>
      </c>
      <c r="S129" s="21">
        <v>1409</v>
      </c>
      <c r="T129" s="17">
        <v>33</v>
      </c>
      <c r="U129" s="18">
        <v>10.75</v>
      </c>
      <c r="V129" s="17">
        <v>3</v>
      </c>
      <c r="W129" s="18">
        <f t="shared" si="17"/>
        <v>0.27906976744186046</v>
      </c>
      <c r="X129" s="17">
        <v>13</v>
      </c>
      <c r="Y129" s="17">
        <v>4</v>
      </c>
      <c r="Z129" s="18">
        <f t="shared" si="18"/>
        <v>0.30769230769230771</v>
      </c>
      <c r="AA129" s="18">
        <f t="shared" si="19"/>
        <v>0.29473684210526313</v>
      </c>
      <c r="AB129" s="18">
        <f t="shared" si="20"/>
        <v>23.75</v>
      </c>
    </row>
    <row r="130" spans="1:28" x14ac:dyDescent="0.45">
      <c r="A130" s="15">
        <v>38171</v>
      </c>
      <c r="B130" s="21">
        <v>1429</v>
      </c>
      <c r="C130" s="17">
        <v>25.5</v>
      </c>
      <c r="D130" s="18">
        <v>12.25</v>
      </c>
      <c r="E130" s="17">
        <v>1</v>
      </c>
      <c r="F130" s="18">
        <f t="shared" si="21"/>
        <v>8.1632653061224483E-2</v>
      </c>
      <c r="G130" s="17">
        <v>11.75</v>
      </c>
      <c r="H130" s="17">
        <v>4</v>
      </c>
      <c r="I130" s="18">
        <f t="shared" si="26"/>
        <v>0.34042553191489361</v>
      </c>
      <c r="J130" s="18">
        <f t="shared" si="27"/>
        <v>0.20833333333333334</v>
      </c>
      <c r="K130" s="18">
        <f t="shared" si="28"/>
        <v>24</v>
      </c>
      <c r="L130" s="19">
        <v>3.0853277093383001E-2</v>
      </c>
      <c r="M130" s="22">
        <f t="shared" si="29"/>
        <v>162</v>
      </c>
      <c r="R130" s="15">
        <v>38171</v>
      </c>
      <c r="S130" s="21">
        <v>1429</v>
      </c>
      <c r="T130" s="17">
        <v>25.5</v>
      </c>
      <c r="U130" s="18">
        <v>12.25</v>
      </c>
      <c r="V130" s="17">
        <v>3</v>
      </c>
      <c r="W130" s="18">
        <f t="shared" si="17"/>
        <v>0.24489795918367346</v>
      </c>
      <c r="X130" s="17">
        <v>11.75</v>
      </c>
      <c r="Y130" s="17">
        <v>2</v>
      </c>
      <c r="Z130" s="18">
        <f t="shared" si="18"/>
        <v>0.1702127659574468</v>
      </c>
      <c r="AA130" s="18">
        <f t="shared" si="19"/>
        <v>0.20833333333333334</v>
      </c>
      <c r="AB130" s="18">
        <f t="shared" si="20"/>
        <v>24</v>
      </c>
    </row>
    <row r="131" spans="1:28" x14ac:dyDescent="0.45">
      <c r="A131" s="15">
        <v>38172</v>
      </c>
      <c r="B131" s="21">
        <v>1409</v>
      </c>
      <c r="C131" s="17">
        <v>21</v>
      </c>
      <c r="D131" s="18">
        <v>9.25</v>
      </c>
      <c r="E131" s="17">
        <v>2</v>
      </c>
      <c r="F131" s="18">
        <f t="shared" si="21"/>
        <v>0.21621621621621623</v>
      </c>
      <c r="G131" s="17">
        <v>13.5</v>
      </c>
      <c r="H131" s="17">
        <v>7</v>
      </c>
      <c r="I131" s="18">
        <f t="shared" si="26"/>
        <v>0.51851851851851849</v>
      </c>
      <c r="J131" s="18">
        <f t="shared" si="27"/>
        <v>0.39560439560439559</v>
      </c>
      <c r="K131" s="18">
        <f t="shared" si="28"/>
        <v>22.75</v>
      </c>
      <c r="L131" s="19">
        <v>3.8007245825888526E-2</v>
      </c>
      <c r="M131" s="22">
        <f t="shared" si="29"/>
        <v>237</v>
      </c>
      <c r="R131" s="15">
        <v>38172</v>
      </c>
      <c r="S131" s="21">
        <v>1409</v>
      </c>
      <c r="T131" s="17">
        <v>21</v>
      </c>
      <c r="U131" s="18">
        <v>9.25</v>
      </c>
      <c r="V131" s="17">
        <v>1</v>
      </c>
      <c r="W131" s="18">
        <f t="shared" si="17"/>
        <v>0.10810810810810811</v>
      </c>
      <c r="X131" s="17">
        <v>13.5</v>
      </c>
      <c r="Y131" s="17">
        <v>4</v>
      </c>
      <c r="Z131" s="18">
        <f t="shared" si="18"/>
        <v>0.29629629629629628</v>
      </c>
      <c r="AA131" s="18">
        <f t="shared" si="19"/>
        <v>0.21978021978021978</v>
      </c>
      <c r="AB131" s="18">
        <f t="shared" si="20"/>
        <v>22.75</v>
      </c>
    </row>
    <row r="132" spans="1:28" x14ac:dyDescent="0.45">
      <c r="A132" s="15">
        <v>38173</v>
      </c>
      <c r="B132" s="21">
        <v>1310</v>
      </c>
      <c r="C132" s="17">
        <v>28</v>
      </c>
      <c r="D132" s="18">
        <v>11</v>
      </c>
      <c r="E132" s="17">
        <v>1</v>
      </c>
      <c r="F132" s="18">
        <f t="shared" si="21"/>
        <v>9.0909090909090912E-2</v>
      </c>
      <c r="G132" s="17">
        <v>11.5</v>
      </c>
      <c r="H132" s="17">
        <v>3</v>
      </c>
      <c r="I132" s="18">
        <f t="shared" si="26"/>
        <v>0.2608695652173913</v>
      </c>
      <c r="J132" s="18">
        <f t="shared" si="27"/>
        <v>0.17777777777777778</v>
      </c>
      <c r="K132" s="18">
        <f t="shared" si="28"/>
        <v>22.5</v>
      </c>
      <c r="L132" s="19">
        <v>2.7904585445688645E-2</v>
      </c>
      <c r="M132" s="22">
        <f t="shared" si="29"/>
        <v>143</v>
      </c>
      <c r="R132" s="15">
        <v>38173</v>
      </c>
      <c r="S132" s="21">
        <v>1310</v>
      </c>
      <c r="T132" s="17">
        <v>28</v>
      </c>
      <c r="U132" s="18">
        <v>11</v>
      </c>
      <c r="V132" s="17">
        <v>2</v>
      </c>
      <c r="W132" s="18">
        <f t="shared" si="17"/>
        <v>0.18181818181818182</v>
      </c>
      <c r="X132" s="17">
        <v>11.5</v>
      </c>
      <c r="Y132" s="17">
        <v>5</v>
      </c>
      <c r="Z132" s="18">
        <f t="shared" si="18"/>
        <v>0.43478260869565216</v>
      </c>
      <c r="AA132" s="18">
        <f t="shared" si="19"/>
        <v>0.31111111111111112</v>
      </c>
      <c r="AB132" s="18">
        <f t="shared" si="20"/>
        <v>22.5</v>
      </c>
    </row>
    <row r="133" spans="1:28" x14ac:dyDescent="0.45">
      <c r="A133" s="15">
        <v>38174</v>
      </c>
      <c r="B133" s="21">
        <v>1330</v>
      </c>
      <c r="C133" s="17">
        <v>26.5</v>
      </c>
      <c r="D133" s="18">
        <v>11</v>
      </c>
      <c r="E133" s="17">
        <v>0</v>
      </c>
      <c r="F133" s="17">
        <f t="shared" si="21"/>
        <v>0</v>
      </c>
      <c r="G133" s="17">
        <v>12.75</v>
      </c>
      <c r="H133" s="17">
        <v>10</v>
      </c>
      <c r="I133" s="18">
        <f t="shared" si="26"/>
        <v>0.78431372549019607</v>
      </c>
      <c r="J133" s="18">
        <f t="shared" si="27"/>
        <v>0.42105263157894735</v>
      </c>
      <c r="K133" s="18">
        <f t="shared" si="28"/>
        <v>23.75</v>
      </c>
      <c r="L133" s="19">
        <v>2.9604552408169997E-2</v>
      </c>
      <c r="M133" s="22">
        <f t="shared" si="29"/>
        <v>338</v>
      </c>
      <c r="R133" s="15">
        <v>38174</v>
      </c>
      <c r="S133" s="21">
        <v>1330</v>
      </c>
      <c r="T133" s="17">
        <v>26.5</v>
      </c>
      <c r="U133" s="18">
        <v>11</v>
      </c>
      <c r="V133" s="17">
        <v>2</v>
      </c>
      <c r="W133" s="18">
        <f t="shared" si="17"/>
        <v>0.18181818181818182</v>
      </c>
      <c r="X133" s="17">
        <v>12.75</v>
      </c>
      <c r="Y133" s="17">
        <v>11</v>
      </c>
      <c r="Z133" s="18">
        <f t="shared" si="18"/>
        <v>0.86274509803921573</v>
      </c>
      <c r="AA133" s="18">
        <f t="shared" si="19"/>
        <v>0.54736842105263162</v>
      </c>
      <c r="AB133" s="18">
        <f t="shared" si="20"/>
        <v>23.75</v>
      </c>
    </row>
    <row r="134" spans="1:28" x14ac:dyDescent="0.45">
      <c r="A134" s="15">
        <v>38175</v>
      </c>
      <c r="B134" s="21">
        <v>1460</v>
      </c>
      <c r="C134" s="17">
        <v>28.5</v>
      </c>
      <c r="D134" s="18">
        <v>10.75</v>
      </c>
      <c r="E134" s="17">
        <v>0</v>
      </c>
      <c r="F134" s="17">
        <f t="shared" si="21"/>
        <v>0</v>
      </c>
      <c r="G134" s="17">
        <v>12</v>
      </c>
      <c r="H134" s="17">
        <v>3</v>
      </c>
      <c r="I134" s="18">
        <f t="shared" si="26"/>
        <v>0.25</v>
      </c>
      <c r="J134" s="18">
        <f t="shared" si="27"/>
        <v>0.13186813186813187</v>
      </c>
      <c r="K134" s="18">
        <f t="shared" si="28"/>
        <v>22.75</v>
      </c>
      <c r="L134" s="19">
        <v>2.7379121786135774E-2</v>
      </c>
      <c r="M134" s="22">
        <f t="shared" si="29"/>
        <v>110</v>
      </c>
      <c r="R134" s="15">
        <v>38175</v>
      </c>
      <c r="S134" s="21">
        <v>1460</v>
      </c>
      <c r="T134" s="17">
        <v>28.5</v>
      </c>
      <c r="U134" s="18">
        <v>10.75</v>
      </c>
      <c r="V134" s="17">
        <v>4</v>
      </c>
      <c r="W134" s="18">
        <f t="shared" ref="W134:W152" si="30">V134/U134</f>
        <v>0.37209302325581395</v>
      </c>
      <c r="X134" s="17">
        <v>12</v>
      </c>
      <c r="Y134" s="17">
        <v>5</v>
      </c>
      <c r="Z134" s="18">
        <f t="shared" ref="Z134:Z144" si="31">Y134/X134</f>
        <v>0.41666666666666669</v>
      </c>
      <c r="AA134" s="18">
        <f t="shared" ref="AA134:AA149" si="32">(Y134+V134)/AB134</f>
        <v>0.39560439560439559</v>
      </c>
      <c r="AB134" s="18">
        <f t="shared" si="20"/>
        <v>22.75</v>
      </c>
    </row>
    <row r="135" spans="1:28" x14ac:dyDescent="0.45">
      <c r="A135" s="15">
        <v>38176</v>
      </c>
      <c r="B135" s="21">
        <v>1190</v>
      </c>
      <c r="C135" s="17">
        <v>30.5</v>
      </c>
      <c r="D135" s="18">
        <v>10.75</v>
      </c>
      <c r="E135" s="17">
        <v>0</v>
      </c>
      <c r="F135" s="17">
        <f t="shared" si="21"/>
        <v>0</v>
      </c>
      <c r="G135" s="17">
        <v>13</v>
      </c>
      <c r="H135" s="17">
        <v>1</v>
      </c>
      <c r="I135" s="18">
        <f t="shared" si="26"/>
        <v>7.6923076923076927E-2</v>
      </c>
      <c r="J135" s="18">
        <f t="shared" si="27"/>
        <v>4.2105263157894736E-2</v>
      </c>
      <c r="K135" s="18">
        <f t="shared" si="28"/>
        <v>23.75</v>
      </c>
      <c r="L135" s="19">
        <v>2.5455598044576814E-2</v>
      </c>
      <c r="M135" s="22">
        <f t="shared" si="29"/>
        <v>39</v>
      </c>
      <c r="R135" s="15">
        <v>38176</v>
      </c>
      <c r="S135" s="21">
        <v>1190</v>
      </c>
      <c r="T135" s="17">
        <v>30.5</v>
      </c>
      <c r="U135" s="18">
        <v>10.75</v>
      </c>
      <c r="V135" s="17">
        <v>2</v>
      </c>
      <c r="W135" s="18">
        <f t="shared" si="30"/>
        <v>0.18604651162790697</v>
      </c>
      <c r="X135" s="17">
        <v>13</v>
      </c>
      <c r="Y135" s="17">
        <v>1</v>
      </c>
      <c r="Z135" s="18">
        <f t="shared" si="31"/>
        <v>7.6923076923076927E-2</v>
      </c>
      <c r="AA135" s="18">
        <f t="shared" si="32"/>
        <v>0.12631578947368421</v>
      </c>
      <c r="AB135" s="18">
        <f t="shared" ref="AB135:AB152" si="33">SUM(X135,U135)</f>
        <v>23.75</v>
      </c>
    </row>
    <row r="136" spans="1:28" x14ac:dyDescent="0.45">
      <c r="A136" s="15">
        <v>38177</v>
      </c>
      <c r="B136" s="21">
        <v>1120</v>
      </c>
      <c r="C136" s="17">
        <v>39</v>
      </c>
      <c r="D136" s="18">
        <v>9.5</v>
      </c>
      <c r="E136" s="17">
        <v>0</v>
      </c>
      <c r="F136" s="17">
        <f t="shared" si="21"/>
        <v>0</v>
      </c>
      <c r="G136" s="17">
        <v>16</v>
      </c>
      <c r="H136" s="17">
        <v>0</v>
      </c>
      <c r="I136" s="17">
        <f t="shared" si="26"/>
        <v>0</v>
      </c>
      <c r="J136" s="17">
        <f t="shared" si="27"/>
        <v>0</v>
      </c>
      <c r="K136" s="18">
        <f t="shared" si="28"/>
        <v>25.5</v>
      </c>
      <c r="L136" s="19">
        <v>1.9548448101276327E-2</v>
      </c>
      <c r="M136" s="22">
        <f t="shared" si="29"/>
        <v>0</v>
      </c>
      <c r="R136" s="15">
        <v>38177</v>
      </c>
      <c r="S136" s="21">
        <v>1120</v>
      </c>
      <c r="T136" s="17">
        <v>39</v>
      </c>
      <c r="U136" s="18">
        <v>9.5</v>
      </c>
      <c r="V136" s="17">
        <v>0</v>
      </c>
      <c r="W136" s="17">
        <f t="shared" si="30"/>
        <v>0</v>
      </c>
      <c r="X136" s="17">
        <v>16</v>
      </c>
      <c r="Y136" s="17">
        <v>0</v>
      </c>
      <c r="Z136" s="17">
        <f t="shared" si="31"/>
        <v>0</v>
      </c>
      <c r="AA136" s="17">
        <f t="shared" si="32"/>
        <v>0</v>
      </c>
      <c r="AB136" s="18">
        <f t="shared" si="33"/>
        <v>25.5</v>
      </c>
    </row>
    <row r="137" spans="1:28" x14ac:dyDescent="0.45">
      <c r="A137" s="15">
        <v>38178</v>
      </c>
      <c r="B137" s="21">
        <v>1040</v>
      </c>
      <c r="C137" s="17">
        <v>40.5</v>
      </c>
      <c r="D137" s="18">
        <v>10</v>
      </c>
      <c r="E137" s="17">
        <v>0</v>
      </c>
      <c r="F137" s="17">
        <f t="shared" si="21"/>
        <v>0</v>
      </c>
      <c r="G137" s="17">
        <v>14</v>
      </c>
      <c r="H137" s="17">
        <v>0</v>
      </c>
      <c r="I137" s="17">
        <f t="shared" si="26"/>
        <v>0</v>
      </c>
      <c r="J137" s="17">
        <f t="shared" si="27"/>
        <v>0</v>
      </c>
      <c r="K137" s="18">
        <f t="shared" si="28"/>
        <v>24</v>
      </c>
      <c r="L137" s="19">
        <v>1.8771894724075623E-2</v>
      </c>
      <c r="M137" s="22">
        <f t="shared" si="29"/>
        <v>0</v>
      </c>
      <c r="R137" s="15">
        <v>38178</v>
      </c>
      <c r="S137" s="21">
        <v>1040</v>
      </c>
      <c r="T137" s="17">
        <v>40.5</v>
      </c>
      <c r="U137" s="18">
        <v>10</v>
      </c>
      <c r="V137" s="17">
        <v>0</v>
      </c>
      <c r="W137" s="17">
        <f t="shared" si="30"/>
        <v>0</v>
      </c>
      <c r="X137" s="17">
        <v>14</v>
      </c>
      <c r="Y137" s="17">
        <v>2</v>
      </c>
      <c r="Z137" s="18">
        <f t="shared" si="31"/>
        <v>0.14285714285714285</v>
      </c>
      <c r="AA137" s="18">
        <f t="shared" si="32"/>
        <v>8.3333333333333329E-2</v>
      </c>
      <c r="AB137" s="18">
        <f t="shared" si="33"/>
        <v>24</v>
      </c>
    </row>
    <row r="138" spans="1:28" x14ac:dyDescent="0.45">
      <c r="A138" s="15">
        <v>38179</v>
      </c>
      <c r="B138" s="21">
        <v>1080</v>
      </c>
      <c r="C138" s="17">
        <v>42.5</v>
      </c>
      <c r="D138" s="18">
        <v>11</v>
      </c>
      <c r="E138" s="17">
        <v>0</v>
      </c>
      <c r="F138" s="17">
        <f t="shared" si="21"/>
        <v>0</v>
      </c>
      <c r="G138" s="17">
        <v>11</v>
      </c>
      <c r="H138" s="17">
        <v>1</v>
      </c>
      <c r="I138" s="18">
        <f t="shared" si="26"/>
        <v>9.0909090909090912E-2</v>
      </c>
      <c r="J138" s="18">
        <f t="shared" si="27"/>
        <v>4.5454545454545456E-2</v>
      </c>
      <c r="K138" s="18">
        <f t="shared" si="28"/>
        <v>22</v>
      </c>
      <c r="L138" s="19">
        <v>1.7824772044957346E-2</v>
      </c>
      <c r="M138" s="22">
        <f t="shared" si="29"/>
        <v>56</v>
      </c>
      <c r="R138" s="15">
        <v>38179</v>
      </c>
      <c r="S138" s="21">
        <v>1080</v>
      </c>
      <c r="T138" s="17">
        <v>42.5</v>
      </c>
      <c r="U138" s="18">
        <v>11</v>
      </c>
      <c r="V138" s="17">
        <v>0</v>
      </c>
      <c r="W138" s="17">
        <f t="shared" si="30"/>
        <v>0</v>
      </c>
      <c r="X138" s="17">
        <v>11</v>
      </c>
      <c r="Y138" s="17">
        <v>0</v>
      </c>
      <c r="Z138" s="17">
        <f t="shared" si="31"/>
        <v>0</v>
      </c>
      <c r="AA138" s="17">
        <f t="shared" si="32"/>
        <v>0</v>
      </c>
      <c r="AB138" s="18">
        <f t="shared" si="33"/>
        <v>22</v>
      </c>
    </row>
    <row r="139" spans="1:28" x14ac:dyDescent="0.45">
      <c r="A139" s="15">
        <v>38180</v>
      </c>
      <c r="B139" s="21">
        <v>1080</v>
      </c>
      <c r="C139" s="17">
        <v>27</v>
      </c>
      <c r="D139" s="18">
        <v>12.25</v>
      </c>
      <c r="E139" s="17">
        <v>0</v>
      </c>
      <c r="F139" s="17">
        <f t="shared" si="21"/>
        <v>0</v>
      </c>
      <c r="G139" s="17">
        <v>11.5</v>
      </c>
      <c r="H139" s="17">
        <v>3</v>
      </c>
      <c r="I139" s="18">
        <f t="shared" si="26"/>
        <v>0.2608695652173913</v>
      </c>
      <c r="J139" s="18">
        <f t="shared" si="27"/>
        <v>0.12631578947368421</v>
      </c>
      <c r="K139" s="18">
        <f t="shared" si="28"/>
        <v>23.75</v>
      </c>
      <c r="L139" s="19">
        <v>2.9016127773948932E-2</v>
      </c>
      <c r="M139" s="22">
        <f t="shared" si="29"/>
        <v>103</v>
      </c>
      <c r="R139" s="15">
        <v>38180</v>
      </c>
      <c r="S139" s="21">
        <v>1080</v>
      </c>
      <c r="T139" s="17">
        <v>27</v>
      </c>
      <c r="U139" s="18">
        <v>12.25</v>
      </c>
      <c r="V139" s="17">
        <v>1</v>
      </c>
      <c r="W139" s="18">
        <f t="shared" si="30"/>
        <v>8.1632653061224483E-2</v>
      </c>
      <c r="X139" s="17">
        <v>11.5</v>
      </c>
      <c r="Y139" s="17">
        <v>4</v>
      </c>
      <c r="Z139" s="18">
        <f t="shared" si="31"/>
        <v>0.34782608695652173</v>
      </c>
      <c r="AA139" s="18">
        <f t="shared" si="32"/>
        <v>0.21052631578947367</v>
      </c>
      <c r="AB139" s="18">
        <f t="shared" si="33"/>
        <v>23.75</v>
      </c>
    </row>
    <row r="140" spans="1:28" x14ac:dyDescent="0.45">
      <c r="A140" s="15">
        <v>38181</v>
      </c>
      <c r="B140" s="21">
        <v>1240</v>
      </c>
      <c r="C140" s="17">
        <v>17.5</v>
      </c>
      <c r="D140" s="18">
        <v>11.25</v>
      </c>
      <c r="E140" s="17">
        <v>1</v>
      </c>
      <c r="F140" s="18">
        <f t="shared" si="21"/>
        <v>8.8888888888888892E-2</v>
      </c>
      <c r="G140" s="17">
        <v>11.75</v>
      </c>
      <c r="H140" s="17">
        <v>4</v>
      </c>
      <c r="I140" s="18">
        <f t="shared" si="26"/>
        <v>0.34042553191489361</v>
      </c>
      <c r="J140" s="18">
        <f t="shared" si="27"/>
        <v>0.21739130434782608</v>
      </c>
      <c r="K140" s="18">
        <f t="shared" si="28"/>
        <v>23</v>
      </c>
      <c r="L140" s="19">
        <v>4.6228654644151122E-2</v>
      </c>
      <c r="M140" s="22">
        <f t="shared" si="29"/>
        <v>108</v>
      </c>
      <c r="R140" s="15">
        <v>38181</v>
      </c>
      <c r="S140" s="21">
        <v>1240</v>
      </c>
      <c r="T140" s="17">
        <v>17.5</v>
      </c>
      <c r="U140" s="18">
        <v>11.25</v>
      </c>
      <c r="V140" s="17">
        <v>12</v>
      </c>
      <c r="W140" s="18">
        <f t="shared" si="30"/>
        <v>1.0666666666666667</v>
      </c>
      <c r="X140" s="17">
        <v>11.75</v>
      </c>
      <c r="Y140" s="17">
        <v>7</v>
      </c>
      <c r="Z140" s="18">
        <f t="shared" si="31"/>
        <v>0.5957446808510638</v>
      </c>
      <c r="AA140" s="18">
        <f t="shared" si="32"/>
        <v>0.82608695652173914</v>
      </c>
      <c r="AB140" s="18">
        <f t="shared" si="33"/>
        <v>23</v>
      </c>
    </row>
    <row r="141" spans="1:28" x14ac:dyDescent="0.45">
      <c r="A141" s="15">
        <v>38182</v>
      </c>
      <c r="B141" s="21">
        <v>1409</v>
      </c>
      <c r="C141" s="17">
        <v>15</v>
      </c>
      <c r="D141" s="18">
        <v>11.25</v>
      </c>
      <c r="E141" s="17">
        <v>1</v>
      </c>
      <c r="F141" s="18">
        <f t="shared" si="21"/>
        <v>8.8888888888888892E-2</v>
      </c>
      <c r="G141" s="17">
        <v>12.75</v>
      </c>
      <c r="H141" s="17">
        <v>2</v>
      </c>
      <c r="I141" s="18">
        <f t="shared" si="26"/>
        <v>0.15686274509803921</v>
      </c>
      <c r="J141" s="18">
        <f t="shared" si="27"/>
        <v>0.125</v>
      </c>
      <c r="K141" s="18">
        <f t="shared" si="28"/>
        <v>24</v>
      </c>
      <c r="L141" s="19">
        <v>5.4552625230565879E-2</v>
      </c>
      <c r="M141" s="22">
        <f t="shared" si="29"/>
        <v>55</v>
      </c>
      <c r="R141" s="15">
        <v>38182</v>
      </c>
      <c r="S141" s="21">
        <v>1409</v>
      </c>
      <c r="T141" s="17">
        <v>15</v>
      </c>
      <c r="U141" s="18">
        <v>11.25</v>
      </c>
      <c r="V141" s="17">
        <v>7</v>
      </c>
      <c r="W141" s="18">
        <f t="shared" si="30"/>
        <v>0.62222222222222223</v>
      </c>
      <c r="X141" s="17">
        <v>12.75</v>
      </c>
      <c r="Y141" s="17">
        <v>7</v>
      </c>
      <c r="Z141" s="18">
        <f t="shared" si="31"/>
        <v>0.5490196078431373</v>
      </c>
      <c r="AA141" s="18">
        <f t="shared" si="32"/>
        <v>0.58333333333333337</v>
      </c>
      <c r="AB141" s="18">
        <f t="shared" si="33"/>
        <v>24</v>
      </c>
    </row>
    <row r="142" spans="1:28" x14ac:dyDescent="0.45">
      <c r="A142" s="15">
        <v>38183</v>
      </c>
      <c r="B142" s="21">
        <v>1470</v>
      </c>
      <c r="C142" s="17">
        <v>19</v>
      </c>
      <c r="D142" s="17">
        <v>10.5</v>
      </c>
      <c r="E142" s="17">
        <v>0</v>
      </c>
      <c r="F142" s="17">
        <f t="shared" si="21"/>
        <v>0</v>
      </c>
      <c r="G142" s="17">
        <v>13</v>
      </c>
      <c r="H142" s="17">
        <v>4</v>
      </c>
      <c r="I142" s="18">
        <f t="shared" si="26"/>
        <v>0.30769230769230771</v>
      </c>
      <c r="J142" s="18">
        <f t="shared" si="27"/>
        <v>0.1702127659574468</v>
      </c>
      <c r="K142" s="17">
        <f t="shared" si="28"/>
        <v>23.5</v>
      </c>
      <c r="L142" s="19">
        <v>4.2320506680986886E-2</v>
      </c>
      <c r="M142" s="22">
        <f t="shared" si="29"/>
        <v>95</v>
      </c>
      <c r="R142" s="15">
        <v>38183</v>
      </c>
      <c r="S142" s="21">
        <v>1470</v>
      </c>
      <c r="T142" s="17">
        <v>19</v>
      </c>
      <c r="U142" s="17">
        <v>10.5</v>
      </c>
      <c r="V142" s="17">
        <v>2</v>
      </c>
      <c r="W142" s="18">
        <f t="shared" si="30"/>
        <v>0.19047619047619047</v>
      </c>
      <c r="X142" s="17">
        <v>13</v>
      </c>
      <c r="Y142" s="17">
        <v>3</v>
      </c>
      <c r="Z142" s="18">
        <f t="shared" si="31"/>
        <v>0.23076923076923078</v>
      </c>
      <c r="AA142" s="18">
        <f t="shared" si="32"/>
        <v>0.21276595744680851</v>
      </c>
      <c r="AB142" s="17">
        <f t="shared" si="33"/>
        <v>23.5</v>
      </c>
    </row>
    <row r="143" spans="1:28" x14ac:dyDescent="0.45">
      <c r="A143" s="15">
        <v>38184</v>
      </c>
      <c r="B143" s="21">
        <v>1419</v>
      </c>
      <c r="C143" s="17">
        <v>17</v>
      </c>
      <c r="D143" s="17">
        <v>10.75</v>
      </c>
      <c r="E143" s="17">
        <v>1</v>
      </c>
      <c r="F143" s="18">
        <f t="shared" si="21"/>
        <v>9.3023255813953487E-2</v>
      </c>
      <c r="G143" s="17">
        <v>13.25</v>
      </c>
      <c r="H143" s="17">
        <v>3</v>
      </c>
      <c r="I143" s="18">
        <f t="shared" si="26"/>
        <v>0.22641509433962265</v>
      </c>
      <c r="J143" s="18">
        <f t="shared" si="27"/>
        <v>0.16666666666666666</v>
      </c>
      <c r="K143" s="17">
        <f t="shared" si="28"/>
        <v>24</v>
      </c>
      <c r="L143" s="19">
        <v>4.7690584437300954E-2</v>
      </c>
      <c r="M143" s="22">
        <f t="shared" si="29"/>
        <v>84</v>
      </c>
      <c r="R143" s="15">
        <v>38184</v>
      </c>
      <c r="S143" s="21">
        <v>1419</v>
      </c>
      <c r="T143" s="17">
        <v>17</v>
      </c>
      <c r="U143" s="17">
        <v>10.75</v>
      </c>
      <c r="V143" s="17">
        <v>2</v>
      </c>
      <c r="W143" s="18">
        <f t="shared" si="30"/>
        <v>0.18604651162790697</v>
      </c>
      <c r="X143" s="17">
        <v>13.25</v>
      </c>
      <c r="Y143" s="17">
        <v>8</v>
      </c>
      <c r="Z143" s="18">
        <f t="shared" si="31"/>
        <v>0.60377358490566035</v>
      </c>
      <c r="AA143" s="18">
        <f t="shared" si="32"/>
        <v>0.41666666666666669</v>
      </c>
      <c r="AB143" s="17">
        <f t="shared" si="33"/>
        <v>24</v>
      </c>
    </row>
    <row r="144" spans="1:28" x14ac:dyDescent="0.45">
      <c r="A144" s="15">
        <v>38185</v>
      </c>
      <c r="B144" s="21">
        <v>1470</v>
      </c>
      <c r="C144" s="17">
        <v>17.5</v>
      </c>
      <c r="D144" s="17">
        <v>12.25</v>
      </c>
      <c r="E144" s="17">
        <v>1</v>
      </c>
      <c r="F144" s="18">
        <f t="shared" si="21"/>
        <v>8.1632653061224483E-2</v>
      </c>
      <c r="G144" s="17">
        <v>10.75</v>
      </c>
      <c r="H144" s="17">
        <v>0</v>
      </c>
      <c r="I144" s="17">
        <f t="shared" si="26"/>
        <v>0</v>
      </c>
      <c r="J144" s="18">
        <f t="shared" si="27"/>
        <v>4.3478260869565216E-2</v>
      </c>
      <c r="K144" s="17">
        <f t="shared" si="28"/>
        <v>23</v>
      </c>
      <c r="L144" s="19">
        <v>4.6228654644151122E-2</v>
      </c>
      <c r="M144" s="22">
        <f t="shared" si="29"/>
        <v>22</v>
      </c>
      <c r="R144" s="15">
        <v>38185</v>
      </c>
      <c r="S144" s="21">
        <v>1470</v>
      </c>
      <c r="T144" s="17">
        <v>17.5</v>
      </c>
      <c r="U144" s="17">
        <v>12.25</v>
      </c>
      <c r="V144" s="17">
        <v>0</v>
      </c>
      <c r="W144" s="17">
        <f t="shared" si="30"/>
        <v>0</v>
      </c>
      <c r="X144" s="17">
        <v>10.75</v>
      </c>
      <c r="Y144" s="17">
        <v>2</v>
      </c>
      <c r="Z144" s="18">
        <f t="shared" si="31"/>
        <v>0.18604651162790697</v>
      </c>
      <c r="AA144" s="18">
        <f t="shared" si="32"/>
        <v>8.6956521739130432E-2</v>
      </c>
      <c r="AB144" s="17">
        <f t="shared" si="33"/>
        <v>23</v>
      </c>
    </row>
    <row r="145" spans="1:28" x14ac:dyDescent="0.45">
      <c r="A145" s="15">
        <v>38186</v>
      </c>
      <c r="B145" s="21">
        <v>1470</v>
      </c>
      <c r="C145" s="17">
        <v>12.5</v>
      </c>
      <c r="D145" s="17">
        <v>12</v>
      </c>
      <c r="E145" s="17">
        <v>0</v>
      </c>
      <c r="F145" s="17">
        <f t="shared" si="21"/>
        <v>0</v>
      </c>
      <c r="G145" s="17">
        <v>11</v>
      </c>
      <c r="H145" s="17">
        <v>0</v>
      </c>
      <c r="I145" s="17">
        <f t="shared" si="26"/>
        <v>0</v>
      </c>
      <c r="J145" s="17">
        <f t="shared" si="27"/>
        <v>0</v>
      </c>
      <c r="K145" s="17">
        <f t="shared" si="28"/>
        <v>23</v>
      </c>
      <c r="L145" s="19">
        <v>6.6352991828675309E-2</v>
      </c>
      <c r="M145" s="22">
        <f t="shared" si="29"/>
        <v>0</v>
      </c>
      <c r="R145" s="15">
        <v>38186</v>
      </c>
      <c r="S145" s="21">
        <v>1470</v>
      </c>
      <c r="T145" s="17">
        <v>12.5</v>
      </c>
      <c r="U145" s="17">
        <v>12</v>
      </c>
      <c r="V145" s="17">
        <v>3</v>
      </c>
      <c r="W145" s="18">
        <f t="shared" si="30"/>
        <v>0.25</v>
      </c>
      <c r="X145" s="17">
        <v>11</v>
      </c>
      <c r="Y145" s="17">
        <v>0</v>
      </c>
      <c r="Z145" s="18"/>
      <c r="AA145" s="18">
        <f t="shared" si="32"/>
        <v>0.13043478260869565</v>
      </c>
      <c r="AB145" s="17">
        <f t="shared" si="33"/>
        <v>23</v>
      </c>
    </row>
    <row r="146" spans="1:28" x14ac:dyDescent="0.45">
      <c r="A146" s="15">
        <v>38187</v>
      </c>
      <c r="B146" s="21">
        <v>1640</v>
      </c>
      <c r="C146" s="17">
        <v>9.5</v>
      </c>
      <c r="D146" s="17">
        <v>12.5</v>
      </c>
      <c r="E146" s="17">
        <v>0</v>
      </c>
      <c r="F146" s="17">
        <f t="shared" si="21"/>
        <v>0</v>
      </c>
      <c r="G146" s="17">
        <v>11.75</v>
      </c>
      <c r="H146" s="17">
        <v>2</v>
      </c>
      <c r="I146" s="18">
        <f t="shared" si="26"/>
        <v>0.1702127659574468</v>
      </c>
      <c r="J146" s="18">
        <f t="shared" si="27"/>
        <v>8.247422680412371E-2</v>
      </c>
      <c r="K146" s="17">
        <f t="shared" si="28"/>
        <v>24.25</v>
      </c>
      <c r="L146" s="19">
        <v>8.9099040784560754E-2</v>
      </c>
      <c r="M146" s="22">
        <f t="shared" si="29"/>
        <v>22</v>
      </c>
      <c r="R146" s="15">
        <v>38187</v>
      </c>
      <c r="S146" s="21">
        <v>1640</v>
      </c>
      <c r="T146" s="17">
        <v>9.5</v>
      </c>
      <c r="U146" s="17">
        <v>12.5</v>
      </c>
      <c r="V146" s="17">
        <v>3</v>
      </c>
      <c r="W146" s="18">
        <f t="shared" si="30"/>
        <v>0.24</v>
      </c>
      <c r="X146" s="17">
        <v>11.75</v>
      </c>
      <c r="Y146" s="17">
        <v>3</v>
      </c>
      <c r="Z146" s="18">
        <f>Y146/X146</f>
        <v>0.25531914893617019</v>
      </c>
      <c r="AA146" s="18">
        <f t="shared" si="32"/>
        <v>0.24742268041237114</v>
      </c>
      <c r="AB146" s="17">
        <f t="shared" si="33"/>
        <v>24.25</v>
      </c>
    </row>
    <row r="147" spans="1:28" x14ac:dyDescent="0.45">
      <c r="A147" s="15">
        <v>38188</v>
      </c>
      <c r="B147" s="21">
        <v>1480</v>
      </c>
      <c r="C147" s="17">
        <v>15</v>
      </c>
      <c r="D147" s="17">
        <v>10</v>
      </c>
      <c r="E147" s="17">
        <v>0</v>
      </c>
      <c r="F147" s="17">
        <f t="shared" si="21"/>
        <v>0</v>
      </c>
      <c r="G147" s="17">
        <v>12.75</v>
      </c>
      <c r="H147" s="17">
        <v>0</v>
      </c>
      <c r="I147" s="17">
        <f t="shared" si="26"/>
        <v>0</v>
      </c>
      <c r="J147" s="17">
        <f t="shared" si="27"/>
        <v>0</v>
      </c>
      <c r="K147" s="17">
        <f t="shared" si="28"/>
        <v>22.75</v>
      </c>
      <c r="L147" s="19">
        <v>5.4552625230565879E-2</v>
      </c>
      <c r="M147" s="22">
        <f t="shared" si="29"/>
        <v>0</v>
      </c>
      <c r="R147" s="15">
        <v>38188</v>
      </c>
      <c r="S147" s="21">
        <v>1480</v>
      </c>
      <c r="T147" s="17">
        <v>15</v>
      </c>
      <c r="U147" s="17">
        <v>10</v>
      </c>
      <c r="V147" s="17">
        <v>1</v>
      </c>
      <c r="W147" s="18">
        <f t="shared" si="30"/>
        <v>0.1</v>
      </c>
      <c r="X147" s="17">
        <v>12.75</v>
      </c>
      <c r="Y147" s="17">
        <v>0</v>
      </c>
      <c r="Z147" s="18"/>
      <c r="AA147" s="18">
        <f t="shared" si="32"/>
        <v>4.3956043956043959E-2</v>
      </c>
      <c r="AB147" s="17">
        <f t="shared" si="33"/>
        <v>22.75</v>
      </c>
    </row>
    <row r="148" spans="1:28" x14ac:dyDescent="0.45">
      <c r="A148" s="15">
        <v>38189</v>
      </c>
      <c r="B148" s="21">
        <v>1230</v>
      </c>
      <c r="C148" s="17">
        <v>19.5</v>
      </c>
      <c r="D148" s="17">
        <v>12.5</v>
      </c>
      <c r="E148" s="17">
        <v>0</v>
      </c>
      <c r="F148" s="17">
        <f t="shared" si="21"/>
        <v>0</v>
      </c>
      <c r="G148" s="17">
        <v>11.75</v>
      </c>
      <c r="H148" s="17">
        <v>0</v>
      </c>
      <c r="I148" s="17">
        <f t="shared" si="26"/>
        <v>0</v>
      </c>
      <c r="J148" s="17">
        <f t="shared" si="27"/>
        <v>0</v>
      </c>
      <c r="K148" s="17">
        <f t="shared" si="28"/>
        <v>24.25</v>
      </c>
      <c r="L148" s="19">
        <v>4.1156122911756049E-2</v>
      </c>
      <c r="M148" s="22">
        <f t="shared" si="29"/>
        <v>0</v>
      </c>
      <c r="R148" s="15">
        <v>38189</v>
      </c>
      <c r="S148" s="21">
        <v>1230</v>
      </c>
      <c r="T148" s="17">
        <v>19.5</v>
      </c>
      <c r="U148" s="17">
        <v>12.5</v>
      </c>
      <c r="V148" s="17">
        <v>1</v>
      </c>
      <c r="W148" s="18">
        <f t="shared" si="30"/>
        <v>0.08</v>
      </c>
      <c r="X148" s="17">
        <v>11.75</v>
      </c>
      <c r="Y148" s="17">
        <v>2</v>
      </c>
      <c r="Z148" s="18">
        <f>Y148/X148</f>
        <v>0.1702127659574468</v>
      </c>
      <c r="AA148" s="18">
        <f t="shared" si="32"/>
        <v>0.12371134020618557</v>
      </c>
      <c r="AB148" s="17">
        <f t="shared" si="33"/>
        <v>24.25</v>
      </c>
    </row>
    <row r="149" spans="1:28" x14ac:dyDescent="0.45">
      <c r="A149" s="15">
        <v>38190</v>
      </c>
      <c r="B149" s="21">
        <v>1210</v>
      </c>
      <c r="C149" s="17">
        <v>21</v>
      </c>
      <c r="D149" s="17">
        <v>11.5</v>
      </c>
      <c r="E149" s="17">
        <v>0</v>
      </c>
      <c r="F149" s="17">
        <f t="shared" si="21"/>
        <v>0</v>
      </c>
      <c r="G149" s="17">
        <v>11</v>
      </c>
      <c r="H149" s="17">
        <v>0</v>
      </c>
      <c r="I149" s="17">
        <f t="shared" si="26"/>
        <v>0</v>
      </c>
      <c r="J149" s="17">
        <f t="shared" si="27"/>
        <v>0</v>
      </c>
      <c r="K149" s="17">
        <f t="shared" si="28"/>
        <v>22.5</v>
      </c>
      <c r="L149" s="19">
        <v>3.8007245825888526E-2</v>
      </c>
      <c r="M149" s="22">
        <f t="shared" si="29"/>
        <v>0</v>
      </c>
      <c r="R149" s="15">
        <v>38190</v>
      </c>
      <c r="S149" s="21">
        <v>1210</v>
      </c>
      <c r="T149" s="17">
        <v>21</v>
      </c>
      <c r="U149" s="17">
        <v>11.5</v>
      </c>
      <c r="V149" s="17">
        <v>0</v>
      </c>
      <c r="W149" s="17">
        <f t="shared" si="30"/>
        <v>0</v>
      </c>
      <c r="X149" s="17">
        <v>11</v>
      </c>
      <c r="Y149" s="17">
        <v>3</v>
      </c>
      <c r="Z149" s="18">
        <f>Y149/X149</f>
        <v>0.27272727272727271</v>
      </c>
      <c r="AA149" s="18">
        <f t="shared" si="32"/>
        <v>0.13333333333333333</v>
      </c>
      <c r="AB149" s="17">
        <f t="shared" si="33"/>
        <v>22.5</v>
      </c>
    </row>
    <row r="150" spans="1:28" x14ac:dyDescent="0.45">
      <c r="A150" s="15">
        <v>38191</v>
      </c>
      <c r="B150" s="21">
        <v>1320</v>
      </c>
      <c r="C150" s="17">
        <v>18.5</v>
      </c>
      <c r="D150" s="17">
        <v>13.75</v>
      </c>
      <c r="E150" s="17">
        <v>1</v>
      </c>
      <c r="F150" s="18">
        <f t="shared" si="21"/>
        <v>7.2727272727272724E-2</v>
      </c>
      <c r="G150" s="17">
        <v>11</v>
      </c>
      <c r="H150" s="17">
        <v>0</v>
      </c>
      <c r="I150" s="17">
        <f t="shared" si="26"/>
        <v>0</v>
      </c>
      <c r="J150" s="18">
        <f t="shared" si="27"/>
        <v>4.0404040404040407E-2</v>
      </c>
      <c r="K150" s="17">
        <f t="shared" si="28"/>
        <v>24.75</v>
      </c>
      <c r="L150" s="19">
        <v>4.3550225048529762E-2</v>
      </c>
      <c r="M150" s="22">
        <f t="shared" si="29"/>
        <v>23</v>
      </c>
      <c r="R150" s="15">
        <v>38191</v>
      </c>
      <c r="S150" s="21">
        <v>1320</v>
      </c>
      <c r="T150" s="17">
        <v>18.5</v>
      </c>
      <c r="U150" s="17">
        <v>13.75</v>
      </c>
      <c r="V150" s="17">
        <v>1</v>
      </c>
      <c r="W150" s="18">
        <f t="shared" si="30"/>
        <v>7.2727272727272724E-2</v>
      </c>
      <c r="X150" s="17">
        <v>11</v>
      </c>
      <c r="Y150" s="17">
        <v>0</v>
      </c>
      <c r="Z150" s="17">
        <f>AK241/X150</f>
        <v>0</v>
      </c>
      <c r="AA150" s="18">
        <f>(AK241+V150)/AB150</f>
        <v>4.0404040404040407E-2</v>
      </c>
      <c r="AB150" s="17">
        <f t="shared" si="33"/>
        <v>24.75</v>
      </c>
    </row>
    <row r="151" spans="1:28" x14ac:dyDescent="0.45">
      <c r="A151" s="15">
        <v>38192</v>
      </c>
      <c r="B151" s="21">
        <v>1390</v>
      </c>
      <c r="C151" s="17">
        <v>16</v>
      </c>
      <c r="D151" s="17">
        <v>12</v>
      </c>
      <c r="E151" s="17">
        <v>0</v>
      </c>
      <c r="F151" s="17">
        <f t="shared" si="21"/>
        <v>0</v>
      </c>
      <c r="G151" s="17">
        <v>11.75</v>
      </c>
      <c r="H151" s="17">
        <v>0</v>
      </c>
      <c r="I151" s="17">
        <f t="shared" si="26"/>
        <v>0</v>
      </c>
      <c r="J151" s="17">
        <f t="shared" si="27"/>
        <v>0</v>
      </c>
      <c r="K151" s="17">
        <f t="shared" si="28"/>
        <v>23.75</v>
      </c>
      <c r="L151" s="19">
        <v>5.089924264101145E-2</v>
      </c>
      <c r="M151" s="22">
        <f t="shared" si="29"/>
        <v>0</v>
      </c>
      <c r="R151" s="15">
        <v>38192</v>
      </c>
      <c r="S151" s="21">
        <v>1390</v>
      </c>
      <c r="T151" s="17">
        <v>16</v>
      </c>
      <c r="U151" s="17">
        <v>12</v>
      </c>
      <c r="V151" s="17">
        <v>0</v>
      </c>
      <c r="W151" s="17">
        <f t="shared" si="30"/>
        <v>0</v>
      </c>
      <c r="X151" s="17">
        <v>11.75</v>
      </c>
      <c r="Y151" s="17">
        <v>0</v>
      </c>
      <c r="Z151" s="17">
        <f>AK242/X151</f>
        <v>0</v>
      </c>
      <c r="AA151" s="17">
        <f>(AK242+V151)/AB151</f>
        <v>0</v>
      </c>
      <c r="AB151" s="17">
        <f t="shared" si="33"/>
        <v>23.75</v>
      </c>
    </row>
    <row r="152" spans="1:28" x14ac:dyDescent="0.45">
      <c r="A152" s="15">
        <v>38193</v>
      </c>
      <c r="B152" s="21">
        <v>1450</v>
      </c>
      <c r="C152" s="17">
        <v>17</v>
      </c>
      <c r="D152" s="17">
        <v>11</v>
      </c>
      <c r="E152" s="17">
        <v>0</v>
      </c>
      <c r="F152" s="17">
        <f t="shared" si="21"/>
        <v>0</v>
      </c>
      <c r="G152" s="17">
        <v>10.75</v>
      </c>
      <c r="H152" s="17">
        <v>1</v>
      </c>
      <c r="I152" s="18">
        <f t="shared" si="26"/>
        <v>9.3023255813953487E-2</v>
      </c>
      <c r="J152" s="18">
        <f t="shared" si="27"/>
        <v>4.5977011494252873E-2</v>
      </c>
      <c r="K152" s="17">
        <f t="shared" si="28"/>
        <v>21.75</v>
      </c>
      <c r="L152" s="19">
        <v>4.7690584437300954E-2</v>
      </c>
      <c r="M152" s="22">
        <f t="shared" si="29"/>
        <v>21</v>
      </c>
      <c r="R152" s="15">
        <v>38193</v>
      </c>
      <c r="S152" s="21">
        <v>1450</v>
      </c>
      <c r="T152" s="17">
        <v>17</v>
      </c>
      <c r="U152" s="17">
        <v>11</v>
      </c>
      <c r="V152" s="17">
        <v>0</v>
      </c>
      <c r="W152" s="17">
        <f t="shared" si="30"/>
        <v>0</v>
      </c>
      <c r="X152" s="17">
        <v>10.75</v>
      </c>
      <c r="Y152" s="17">
        <v>0</v>
      </c>
      <c r="Z152" s="17">
        <f>AK243/X152</f>
        <v>0</v>
      </c>
      <c r="AA152" s="17">
        <f>(AK243+V152)/AB152</f>
        <v>0</v>
      </c>
      <c r="AB152" s="17">
        <f t="shared" si="33"/>
        <v>21.75</v>
      </c>
    </row>
    <row r="153" spans="1:28" x14ac:dyDescent="0.45">
      <c r="A153" s="15">
        <v>38194</v>
      </c>
      <c r="B153" s="21">
        <v>1260</v>
      </c>
      <c r="C153" s="17">
        <v>17</v>
      </c>
      <c r="D153" s="17" t="s">
        <v>14</v>
      </c>
      <c r="E153" s="17">
        <v>0</v>
      </c>
      <c r="F153" s="18" t="s">
        <v>14</v>
      </c>
      <c r="G153" s="17" t="s">
        <v>14</v>
      </c>
      <c r="H153" s="17">
        <v>0</v>
      </c>
      <c r="I153" s="18" t="s">
        <v>14</v>
      </c>
      <c r="J153" s="17">
        <f t="shared" si="27"/>
        <v>0</v>
      </c>
      <c r="K153" s="17">
        <v>23.75</v>
      </c>
      <c r="L153" s="19">
        <v>4.7690584437300954E-2</v>
      </c>
      <c r="M153" s="22">
        <f t="shared" si="29"/>
        <v>0</v>
      </c>
      <c r="R153" s="15">
        <v>38194</v>
      </c>
      <c r="S153" s="21">
        <v>1260</v>
      </c>
      <c r="T153" s="17">
        <v>17</v>
      </c>
      <c r="U153" s="17" t="s">
        <v>14</v>
      </c>
      <c r="V153" s="17">
        <v>0</v>
      </c>
      <c r="W153" s="18" t="s">
        <v>14</v>
      </c>
      <c r="X153" s="17" t="s">
        <v>14</v>
      </c>
      <c r="Y153" s="17">
        <v>1</v>
      </c>
      <c r="Z153" s="18" t="s">
        <v>14</v>
      </c>
      <c r="AA153" s="18">
        <f>(Y153+V153)/AB153</f>
        <v>4.2105263157894736E-2</v>
      </c>
      <c r="AB153" s="17">
        <v>23.75</v>
      </c>
    </row>
    <row r="154" spans="1:28" x14ac:dyDescent="0.45">
      <c r="A154" s="15">
        <v>38195</v>
      </c>
      <c r="B154" s="21">
        <v>1250</v>
      </c>
      <c r="C154" s="17">
        <v>16</v>
      </c>
      <c r="D154" s="17" t="s">
        <v>14</v>
      </c>
      <c r="E154" s="17">
        <v>0</v>
      </c>
      <c r="F154" s="18" t="s">
        <v>14</v>
      </c>
      <c r="G154" s="17" t="s">
        <v>14</v>
      </c>
      <c r="H154" s="17">
        <v>1</v>
      </c>
      <c r="I154" s="18" t="s">
        <v>14</v>
      </c>
      <c r="J154" s="18">
        <f t="shared" si="27"/>
        <v>4.3478260869565216E-2</v>
      </c>
      <c r="K154" s="17">
        <v>23</v>
      </c>
      <c r="L154" s="19">
        <v>5.089924264101145E-2</v>
      </c>
      <c r="M154" s="22">
        <f t="shared" si="29"/>
        <v>20</v>
      </c>
      <c r="R154" s="15">
        <v>38195</v>
      </c>
      <c r="S154" s="21">
        <v>1250</v>
      </c>
      <c r="T154" s="17">
        <v>16</v>
      </c>
      <c r="U154" s="17" t="s">
        <v>14</v>
      </c>
      <c r="V154" s="17">
        <v>0</v>
      </c>
      <c r="W154" s="18" t="s">
        <v>14</v>
      </c>
      <c r="X154" s="17" t="s">
        <v>14</v>
      </c>
      <c r="Y154" s="17">
        <v>0</v>
      </c>
      <c r="Z154" s="18" t="s">
        <v>14</v>
      </c>
      <c r="AA154" s="17">
        <f>(Y154+V154)/AB154</f>
        <v>0</v>
      </c>
      <c r="AB154" s="17">
        <v>23</v>
      </c>
    </row>
    <row r="155" spans="1:28" x14ac:dyDescent="0.45">
      <c r="A155" s="15">
        <v>38196</v>
      </c>
      <c r="B155" s="21">
        <v>1300</v>
      </c>
      <c r="C155" s="17">
        <v>16</v>
      </c>
      <c r="D155" s="17" t="s">
        <v>14</v>
      </c>
      <c r="E155" s="17">
        <v>0</v>
      </c>
      <c r="F155" s="18" t="s">
        <v>14</v>
      </c>
      <c r="G155" s="17" t="s">
        <v>14</v>
      </c>
      <c r="H155" s="17">
        <v>0</v>
      </c>
      <c r="I155" s="18" t="s">
        <v>14</v>
      </c>
      <c r="J155" s="17">
        <f t="shared" si="27"/>
        <v>0</v>
      </c>
      <c r="K155" s="17">
        <v>24.5</v>
      </c>
      <c r="L155" s="19">
        <v>5.089924264101145E-2</v>
      </c>
      <c r="M155" s="22">
        <f t="shared" si="29"/>
        <v>0</v>
      </c>
      <c r="R155" s="15">
        <v>38196</v>
      </c>
      <c r="S155" s="21">
        <v>1300</v>
      </c>
      <c r="T155" s="17">
        <v>16</v>
      </c>
      <c r="U155" s="17" t="s">
        <v>14</v>
      </c>
      <c r="V155" s="17">
        <v>0</v>
      </c>
      <c r="W155" s="18" t="s">
        <v>14</v>
      </c>
      <c r="X155" s="17" t="s">
        <v>14</v>
      </c>
      <c r="Y155" s="17">
        <v>1</v>
      </c>
      <c r="Z155" s="18" t="s">
        <v>14</v>
      </c>
      <c r="AA155" s="18">
        <f>(Y155+V155)/AB155</f>
        <v>4.0816326530612242E-2</v>
      </c>
      <c r="AB155" s="17">
        <v>24.5</v>
      </c>
    </row>
    <row r="156" spans="1:28" x14ac:dyDescent="0.45">
      <c r="A156" s="15">
        <v>38197</v>
      </c>
      <c r="B156" s="21">
        <v>1270</v>
      </c>
      <c r="C156" s="17">
        <v>15</v>
      </c>
      <c r="D156" s="17" t="s">
        <v>14</v>
      </c>
      <c r="E156" s="17">
        <v>0</v>
      </c>
      <c r="F156" s="18" t="s">
        <v>14</v>
      </c>
      <c r="G156" s="17" t="s">
        <v>14</v>
      </c>
      <c r="H156" s="17">
        <v>0</v>
      </c>
      <c r="I156" s="18" t="s">
        <v>14</v>
      </c>
      <c r="J156" s="17">
        <f t="shared" si="27"/>
        <v>0</v>
      </c>
      <c r="K156" s="17">
        <v>23</v>
      </c>
      <c r="L156" s="19">
        <v>5.4552625230565879E-2</v>
      </c>
      <c r="M156" s="22">
        <f t="shared" si="29"/>
        <v>0</v>
      </c>
      <c r="R156" s="15">
        <v>38197</v>
      </c>
      <c r="S156" s="21">
        <v>1270</v>
      </c>
      <c r="T156" s="17">
        <v>15</v>
      </c>
      <c r="U156" s="17" t="s">
        <v>14</v>
      </c>
      <c r="V156" s="17">
        <v>0</v>
      </c>
      <c r="W156" s="18" t="s">
        <v>14</v>
      </c>
      <c r="X156" s="17" t="s">
        <v>14</v>
      </c>
      <c r="Y156" s="17">
        <v>0</v>
      </c>
      <c r="Z156" s="18" t="s">
        <v>14</v>
      </c>
      <c r="AA156" s="17">
        <f t="shared" ref="AA156:AA163" si="34">(AJ302+V156)/AB156</f>
        <v>0</v>
      </c>
      <c r="AB156" s="17">
        <v>23</v>
      </c>
    </row>
    <row r="157" spans="1:28" x14ac:dyDescent="0.45">
      <c r="A157" s="15">
        <v>38198</v>
      </c>
      <c r="B157" s="21">
        <v>1280</v>
      </c>
      <c r="C157" s="17">
        <v>22</v>
      </c>
      <c r="D157" s="17" t="s">
        <v>14</v>
      </c>
      <c r="E157" s="17">
        <v>0</v>
      </c>
      <c r="F157" s="18" t="s">
        <v>14</v>
      </c>
      <c r="G157" s="17" t="s">
        <v>14</v>
      </c>
      <c r="H157" s="17">
        <v>1</v>
      </c>
      <c r="I157" s="18" t="s">
        <v>14</v>
      </c>
      <c r="J157" s="18">
        <f t="shared" si="27"/>
        <v>4.0404040404040407E-2</v>
      </c>
      <c r="K157" s="17">
        <v>24.75</v>
      </c>
      <c r="L157" s="19">
        <v>3.615487733346489E-2</v>
      </c>
      <c r="M157" s="22">
        <f t="shared" si="29"/>
        <v>28</v>
      </c>
      <c r="R157" s="15">
        <v>38198</v>
      </c>
      <c r="S157" s="21">
        <v>1280</v>
      </c>
      <c r="T157" s="17">
        <v>22</v>
      </c>
      <c r="U157" s="17" t="s">
        <v>14</v>
      </c>
      <c r="V157" s="17">
        <v>0</v>
      </c>
      <c r="W157" s="18" t="s">
        <v>14</v>
      </c>
      <c r="X157" s="17" t="s">
        <v>14</v>
      </c>
      <c r="Y157" s="17">
        <v>0</v>
      </c>
      <c r="Z157" s="18" t="s">
        <v>14</v>
      </c>
      <c r="AA157" s="17">
        <f t="shared" si="34"/>
        <v>0</v>
      </c>
      <c r="AB157" s="17">
        <v>24.75</v>
      </c>
    </row>
    <row r="158" spans="1:28" x14ac:dyDescent="0.45">
      <c r="A158" s="15">
        <v>38199</v>
      </c>
      <c r="B158" s="21">
        <v>1240</v>
      </c>
      <c r="C158" s="17">
        <v>19</v>
      </c>
      <c r="D158" s="17" t="s">
        <v>14</v>
      </c>
      <c r="E158" s="17">
        <v>0</v>
      </c>
      <c r="F158" s="18" t="s">
        <v>14</v>
      </c>
      <c r="G158" s="17" t="s">
        <v>14</v>
      </c>
      <c r="H158" s="17">
        <v>1</v>
      </c>
      <c r="I158" s="18" t="s">
        <v>14</v>
      </c>
      <c r="J158" s="18">
        <f t="shared" si="27"/>
        <v>4.1666666666666664E-2</v>
      </c>
      <c r="K158" s="17">
        <v>24</v>
      </c>
      <c r="L158" s="19">
        <v>4.2320506680986886E-2</v>
      </c>
      <c r="M158" s="22">
        <f t="shared" si="29"/>
        <v>24</v>
      </c>
      <c r="R158" s="15">
        <v>38199</v>
      </c>
      <c r="S158" s="21">
        <v>1240</v>
      </c>
      <c r="T158" s="17">
        <v>19</v>
      </c>
      <c r="U158" s="17" t="s">
        <v>14</v>
      </c>
      <c r="V158" s="17">
        <v>0</v>
      </c>
      <c r="W158" s="18" t="s">
        <v>14</v>
      </c>
      <c r="X158" s="17" t="s">
        <v>14</v>
      </c>
      <c r="Y158" s="17">
        <v>0</v>
      </c>
      <c r="Z158" s="18" t="s">
        <v>14</v>
      </c>
      <c r="AA158" s="17">
        <f t="shared" si="34"/>
        <v>0</v>
      </c>
      <c r="AB158" s="17">
        <v>24</v>
      </c>
    </row>
    <row r="159" spans="1:28" x14ac:dyDescent="0.45">
      <c r="A159" s="15">
        <v>38200</v>
      </c>
      <c r="B159" s="21">
        <v>1250</v>
      </c>
      <c r="C159" s="17">
        <v>20</v>
      </c>
      <c r="D159" s="17" t="s">
        <v>14</v>
      </c>
      <c r="E159" s="17">
        <v>0</v>
      </c>
      <c r="F159" s="18" t="s">
        <v>14</v>
      </c>
      <c r="G159" s="17" t="s">
        <v>14</v>
      </c>
      <c r="H159" s="17">
        <v>0</v>
      </c>
      <c r="I159" s="18" t="s">
        <v>14</v>
      </c>
      <c r="J159" s="17">
        <f t="shared" si="27"/>
        <v>0</v>
      </c>
      <c r="K159" s="17">
        <v>23</v>
      </c>
      <c r="L159" s="19">
        <v>4.0052057415748528E-2</v>
      </c>
      <c r="M159" s="22">
        <f t="shared" si="29"/>
        <v>0</v>
      </c>
      <c r="R159" s="15">
        <v>38200</v>
      </c>
      <c r="S159" s="21">
        <v>1250</v>
      </c>
      <c r="T159" s="17">
        <v>20</v>
      </c>
      <c r="U159" s="17" t="s">
        <v>14</v>
      </c>
      <c r="V159" s="17">
        <v>0</v>
      </c>
      <c r="W159" s="18" t="s">
        <v>14</v>
      </c>
      <c r="X159" s="17" t="s">
        <v>14</v>
      </c>
      <c r="Y159" s="17">
        <v>0</v>
      </c>
      <c r="Z159" s="18" t="s">
        <v>14</v>
      </c>
      <c r="AA159" s="17">
        <f t="shared" si="34"/>
        <v>0</v>
      </c>
      <c r="AB159" s="17">
        <v>23</v>
      </c>
    </row>
    <row r="160" spans="1:28" x14ac:dyDescent="0.45">
      <c r="A160" s="15">
        <v>38201</v>
      </c>
      <c r="B160" s="21">
        <v>1220</v>
      </c>
      <c r="C160" s="17">
        <v>16</v>
      </c>
      <c r="D160" s="17" t="s">
        <v>14</v>
      </c>
      <c r="E160" s="17">
        <v>0</v>
      </c>
      <c r="F160" s="18" t="s">
        <v>14</v>
      </c>
      <c r="G160" s="17" t="s">
        <v>14</v>
      </c>
      <c r="H160" s="17">
        <v>0</v>
      </c>
      <c r="I160" s="18" t="s">
        <v>14</v>
      </c>
      <c r="J160" s="17">
        <f t="shared" ref="J160:J168" si="35">SUM(H160+E160)/K160</f>
        <v>0</v>
      </c>
      <c r="K160" s="17">
        <v>24.25</v>
      </c>
      <c r="L160" s="19">
        <v>5.089924264101145E-2</v>
      </c>
      <c r="M160" s="22">
        <f t="shared" ref="M160:M168" si="36">ROUND((H160+E160)/L160,0)</f>
        <v>0</v>
      </c>
      <c r="R160" s="15">
        <v>38201</v>
      </c>
      <c r="S160" s="21">
        <v>1220</v>
      </c>
      <c r="T160" s="17">
        <v>16</v>
      </c>
      <c r="U160" s="17" t="s">
        <v>14</v>
      </c>
      <c r="V160" s="17">
        <v>0</v>
      </c>
      <c r="W160" s="18" t="s">
        <v>14</v>
      </c>
      <c r="X160" s="17" t="s">
        <v>14</v>
      </c>
      <c r="Y160" s="17">
        <v>0</v>
      </c>
      <c r="Z160" s="18" t="s">
        <v>14</v>
      </c>
      <c r="AA160" s="17">
        <f t="shared" si="34"/>
        <v>0</v>
      </c>
      <c r="AB160" s="17">
        <v>24.25</v>
      </c>
    </row>
    <row r="161" spans="1:29" x14ac:dyDescent="0.45">
      <c r="A161" s="15">
        <v>38202</v>
      </c>
      <c r="B161" s="21">
        <v>1150</v>
      </c>
      <c r="C161" s="17">
        <v>15</v>
      </c>
      <c r="D161" s="17" t="s">
        <v>14</v>
      </c>
      <c r="E161" s="17">
        <v>0</v>
      </c>
      <c r="F161" s="18" t="s">
        <v>14</v>
      </c>
      <c r="G161" s="17" t="s">
        <v>14</v>
      </c>
      <c r="H161" s="17">
        <v>0</v>
      </c>
      <c r="I161" s="18" t="s">
        <v>14</v>
      </c>
      <c r="J161" s="17">
        <f t="shared" si="35"/>
        <v>0</v>
      </c>
      <c r="K161" s="17">
        <v>22.75</v>
      </c>
      <c r="L161" s="19">
        <v>5.4552625230565879E-2</v>
      </c>
      <c r="M161" s="22">
        <f t="shared" si="36"/>
        <v>0</v>
      </c>
      <c r="R161" s="15">
        <v>38202</v>
      </c>
      <c r="S161" s="21">
        <v>1150</v>
      </c>
      <c r="T161" s="17">
        <v>15</v>
      </c>
      <c r="U161" s="17" t="s">
        <v>14</v>
      </c>
      <c r="V161" s="17">
        <v>0</v>
      </c>
      <c r="W161" s="62"/>
      <c r="X161" s="17" t="s">
        <v>14</v>
      </c>
      <c r="Y161" s="17">
        <v>0</v>
      </c>
      <c r="Z161" s="18" t="s">
        <v>14</v>
      </c>
      <c r="AA161" s="17">
        <f t="shared" si="34"/>
        <v>0</v>
      </c>
      <c r="AB161" s="17">
        <v>22.75</v>
      </c>
    </row>
    <row r="162" spans="1:29" x14ac:dyDescent="0.45">
      <c r="A162" s="15">
        <v>38203</v>
      </c>
      <c r="B162" s="21">
        <v>1080</v>
      </c>
      <c r="C162" s="17">
        <v>17</v>
      </c>
      <c r="D162" s="17" t="s">
        <v>14</v>
      </c>
      <c r="E162" s="17">
        <v>0</v>
      </c>
      <c r="F162" s="18" t="s">
        <v>14</v>
      </c>
      <c r="G162" s="17" t="s">
        <v>14</v>
      </c>
      <c r="H162" s="17">
        <v>0</v>
      </c>
      <c r="I162" s="18" t="s">
        <v>14</v>
      </c>
      <c r="J162" s="17">
        <f t="shared" si="35"/>
        <v>0</v>
      </c>
      <c r="K162" s="17">
        <v>24.5</v>
      </c>
      <c r="L162" s="19">
        <v>4.7690584437300954E-2</v>
      </c>
      <c r="M162" s="22">
        <f t="shared" si="36"/>
        <v>0</v>
      </c>
      <c r="R162" s="15">
        <v>38203</v>
      </c>
      <c r="S162" s="21">
        <v>1080</v>
      </c>
      <c r="T162" s="17">
        <v>17</v>
      </c>
      <c r="U162" s="17" t="s">
        <v>14</v>
      </c>
      <c r="V162" s="17">
        <v>0</v>
      </c>
      <c r="W162" s="18" t="s">
        <v>14</v>
      </c>
      <c r="X162" s="17" t="s">
        <v>14</v>
      </c>
      <c r="Y162" s="17">
        <v>0</v>
      </c>
      <c r="Z162" s="18" t="s">
        <v>14</v>
      </c>
      <c r="AA162" s="17">
        <f t="shared" si="34"/>
        <v>0</v>
      </c>
      <c r="AB162" s="17">
        <v>24.5</v>
      </c>
    </row>
    <row r="163" spans="1:29" x14ac:dyDescent="0.45">
      <c r="A163" s="15">
        <v>38204</v>
      </c>
      <c r="B163" s="21">
        <v>1120</v>
      </c>
      <c r="C163" s="17">
        <v>25</v>
      </c>
      <c r="D163" s="17" t="s">
        <v>14</v>
      </c>
      <c r="E163" s="17">
        <v>0</v>
      </c>
      <c r="F163" s="18" t="s">
        <v>14</v>
      </c>
      <c r="G163" s="17" t="s">
        <v>14</v>
      </c>
      <c r="H163" s="17">
        <v>0</v>
      </c>
      <c r="I163" s="18" t="s">
        <v>14</v>
      </c>
      <c r="J163" s="17">
        <f t="shared" si="35"/>
        <v>0</v>
      </c>
      <c r="K163" s="17">
        <v>23.75</v>
      </c>
      <c r="L163" s="19">
        <v>3.1516525983470677E-2</v>
      </c>
      <c r="M163" s="22">
        <f t="shared" si="36"/>
        <v>0</v>
      </c>
      <c r="R163" s="15">
        <v>38204</v>
      </c>
      <c r="S163" s="21">
        <v>1120</v>
      </c>
      <c r="T163" s="17">
        <v>25</v>
      </c>
      <c r="U163" s="17" t="s">
        <v>14</v>
      </c>
      <c r="V163" s="17">
        <v>0</v>
      </c>
      <c r="W163" s="18" t="s">
        <v>14</v>
      </c>
      <c r="X163" s="17" t="s">
        <v>14</v>
      </c>
      <c r="Y163" s="17">
        <v>0</v>
      </c>
      <c r="Z163" s="18" t="s">
        <v>14</v>
      </c>
      <c r="AA163" s="17">
        <f t="shared" si="34"/>
        <v>0</v>
      </c>
      <c r="AB163" s="17">
        <v>23.75</v>
      </c>
    </row>
    <row r="164" spans="1:29" x14ac:dyDescent="0.45">
      <c r="A164" s="15">
        <v>38205</v>
      </c>
      <c r="B164" s="21">
        <v>1040</v>
      </c>
      <c r="C164" s="17">
        <v>28</v>
      </c>
      <c r="D164" s="17" t="s">
        <v>14</v>
      </c>
      <c r="E164" s="17">
        <v>0</v>
      </c>
      <c r="F164" s="18" t="s">
        <v>14</v>
      </c>
      <c r="G164" s="17" t="s">
        <v>14</v>
      </c>
      <c r="H164" s="17">
        <v>1</v>
      </c>
      <c r="I164" s="18" t="s">
        <v>14</v>
      </c>
      <c r="J164" s="18">
        <f t="shared" si="35"/>
        <v>0.04</v>
      </c>
      <c r="K164" s="17">
        <v>25</v>
      </c>
      <c r="L164" s="19">
        <v>2.7904585445688645E-2</v>
      </c>
      <c r="M164" s="22">
        <f t="shared" si="36"/>
        <v>36</v>
      </c>
      <c r="R164" s="15">
        <v>38205</v>
      </c>
      <c r="S164" s="21">
        <v>1040</v>
      </c>
      <c r="T164" s="17">
        <v>28</v>
      </c>
      <c r="U164" s="17" t="s">
        <v>14</v>
      </c>
      <c r="V164" s="17">
        <v>0</v>
      </c>
      <c r="W164" s="18" t="s">
        <v>14</v>
      </c>
      <c r="X164" s="17" t="s">
        <v>14</v>
      </c>
      <c r="Y164" s="17">
        <v>1</v>
      </c>
      <c r="Z164" s="18" t="s">
        <v>14</v>
      </c>
      <c r="AA164" s="18">
        <f>(Y164+V164)/AB164</f>
        <v>0.04</v>
      </c>
      <c r="AB164" s="17">
        <v>25</v>
      </c>
    </row>
    <row r="165" spans="1:29" x14ac:dyDescent="0.45">
      <c r="A165" s="15">
        <v>38206</v>
      </c>
      <c r="B165" s="21">
        <v>1380</v>
      </c>
      <c r="C165" s="17">
        <v>18</v>
      </c>
      <c r="D165" s="17" t="s">
        <v>14</v>
      </c>
      <c r="E165" s="17">
        <v>0</v>
      </c>
      <c r="F165" s="18" t="s">
        <v>14</v>
      </c>
      <c r="G165" s="17" t="s">
        <v>14</v>
      </c>
      <c r="H165" s="17">
        <v>0</v>
      </c>
      <c r="I165" s="18" t="s">
        <v>14</v>
      </c>
      <c r="J165" s="17">
        <f t="shared" si="35"/>
        <v>0</v>
      </c>
      <c r="K165" s="17">
        <v>22.75</v>
      </c>
      <c r="L165" s="19">
        <v>4.485086259909174E-2</v>
      </c>
      <c r="M165" s="22">
        <f t="shared" si="36"/>
        <v>0</v>
      </c>
      <c r="R165" s="15">
        <v>38206</v>
      </c>
      <c r="S165" s="21">
        <v>1380</v>
      </c>
      <c r="T165" s="17">
        <v>18</v>
      </c>
      <c r="U165" s="63"/>
      <c r="V165" s="17">
        <v>0</v>
      </c>
      <c r="W165" s="18" t="s">
        <v>14</v>
      </c>
      <c r="X165" s="17" t="s">
        <v>14</v>
      </c>
      <c r="Y165" s="17">
        <v>0</v>
      </c>
      <c r="Z165" s="18" t="s">
        <v>14</v>
      </c>
      <c r="AA165" s="17">
        <f>(AK334+V165)/AB165</f>
        <v>0</v>
      </c>
      <c r="AB165" s="17">
        <v>22.75</v>
      </c>
    </row>
    <row r="166" spans="1:29" x14ac:dyDescent="0.45">
      <c r="A166" s="15">
        <v>38207</v>
      </c>
      <c r="B166" s="21">
        <v>1050</v>
      </c>
      <c r="C166" s="17">
        <v>25</v>
      </c>
      <c r="D166" s="17" t="s">
        <v>14</v>
      </c>
      <c r="E166" s="17">
        <v>0</v>
      </c>
      <c r="F166" s="18" t="s">
        <v>14</v>
      </c>
      <c r="G166" s="17" t="s">
        <v>14</v>
      </c>
      <c r="H166" s="17">
        <v>0</v>
      </c>
      <c r="I166" s="18" t="s">
        <v>14</v>
      </c>
      <c r="J166" s="17">
        <f t="shared" si="35"/>
        <v>0</v>
      </c>
      <c r="K166" s="17">
        <v>22.75</v>
      </c>
      <c r="L166" s="19">
        <v>3.1516525983470677E-2</v>
      </c>
      <c r="M166" s="22">
        <f t="shared" si="36"/>
        <v>0</v>
      </c>
      <c r="R166" s="15">
        <v>38207</v>
      </c>
      <c r="S166" s="21">
        <v>1050</v>
      </c>
      <c r="T166" s="17">
        <v>25</v>
      </c>
      <c r="U166" s="17" t="s">
        <v>14</v>
      </c>
      <c r="V166" s="17">
        <v>0</v>
      </c>
      <c r="W166" s="18" t="s">
        <v>14</v>
      </c>
      <c r="X166" s="17" t="s">
        <v>14</v>
      </c>
      <c r="Y166" s="17">
        <v>0</v>
      </c>
      <c r="Z166" s="18" t="s">
        <v>14</v>
      </c>
      <c r="AA166" s="17">
        <f>(AK335+V166)/AB166</f>
        <v>0</v>
      </c>
      <c r="AB166" s="17">
        <v>22.75</v>
      </c>
    </row>
    <row r="167" spans="1:29" x14ac:dyDescent="0.45">
      <c r="A167" s="15">
        <v>38208</v>
      </c>
      <c r="B167" s="16">
        <v>988</v>
      </c>
      <c r="C167" s="17">
        <v>21</v>
      </c>
      <c r="D167" s="17" t="s">
        <v>14</v>
      </c>
      <c r="E167" s="17">
        <v>0</v>
      </c>
      <c r="F167" s="18" t="s">
        <v>14</v>
      </c>
      <c r="G167" s="17" t="s">
        <v>14</v>
      </c>
      <c r="H167" s="17">
        <v>0</v>
      </c>
      <c r="I167" s="18" t="s">
        <v>14</v>
      </c>
      <c r="J167" s="17">
        <f t="shared" si="35"/>
        <v>0</v>
      </c>
      <c r="K167" s="17">
        <v>24.25</v>
      </c>
      <c r="L167" s="19">
        <v>3.8007245825888526E-2</v>
      </c>
      <c r="M167" s="22">
        <f t="shared" si="36"/>
        <v>0</v>
      </c>
      <c r="R167" s="15">
        <v>38208</v>
      </c>
      <c r="S167" s="16">
        <v>988</v>
      </c>
      <c r="T167" s="17">
        <v>21</v>
      </c>
      <c r="U167" s="17" t="s">
        <v>14</v>
      </c>
      <c r="V167" s="17">
        <v>0</v>
      </c>
      <c r="W167" s="18" t="s">
        <v>14</v>
      </c>
      <c r="X167" s="17" t="s">
        <v>14</v>
      </c>
      <c r="Y167" s="17">
        <v>0</v>
      </c>
      <c r="Z167" s="18" t="s">
        <v>14</v>
      </c>
      <c r="AA167" s="17">
        <f>(AK336+V167)/AB167</f>
        <v>0</v>
      </c>
      <c r="AB167" s="17">
        <v>24.25</v>
      </c>
    </row>
    <row r="168" spans="1:29" ht="14.65" thickBot="1" x14ac:dyDescent="0.5">
      <c r="A168" s="58">
        <v>38209</v>
      </c>
      <c r="B168" s="45">
        <v>1060</v>
      </c>
      <c r="C168" s="59">
        <v>18</v>
      </c>
      <c r="D168" s="59" t="s">
        <v>14</v>
      </c>
      <c r="E168" s="59">
        <v>0</v>
      </c>
      <c r="F168" s="60" t="s">
        <v>14</v>
      </c>
      <c r="G168" s="59" t="s">
        <v>14</v>
      </c>
      <c r="H168" s="59">
        <v>0</v>
      </c>
      <c r="I168" s="60" t="s">
        <v>14</v>
      </c>
      <c r="J168" s="59">
        <f t="shared" si="35"/>
        <v>0</v>
      </c>
      <c r="K168" s="59">
        <v>23.25</v>
      </c>
      <c r="L168" s="50">
        <v>4.485086259909174E-2</v>
      </c>
      <c r="M168" s="61">
        <f t="shared" si="36"/>
        <v>0</v>
      </c>
      <c r="R168" s="58">
        <v>38209</v>
      </c>
      <c r="S168" s="45">
        <v>1060</v>
      </c>
      <c r="T168" s="59">
        <v>18</v>
      </c>
      <c r="U168" s="59" t="s">
        <v>14</v>
      </c>
      <c r="V168" s="59">
        <v>0</v>
      </c>
      <c r="W168" s="60" t="s">
        <v>14</v>
      </c>
      <c r="X168" s="59" t="s">
        <v>14</v>
      </c>
      <c r="Y168" s="59">
        <v>0</v>
      </c>
      <c r="Z168" s="60" t="s">
        <v>14</v>
      </c>
      <c r="AA168" s="59">
        <f>(AK337+V168)/AB168</f>
        <v>0</v>
      </c>
      <c r="AB168" s="59">
        <v>23.25</v>
      </c>
    </row>
    <row r="170" spans="1:29" x14ac:dyDescent="0.45">
      <c r="A170" s="25"/>
      <c r="B170" s="25"/>
      <c r="C170" s="25"/>
      <c r="D170" s="25"/>
      <c r="E170" s="25">
        <f t="shared" ref="E170:H170" si="37">SUM(E5:E168)</f>
        <v>166</v>
      </c>
      <c r="F170" s="25"/>
      <c r="G170" s="25"/>
      <c r="H170" s="25">
        <f t="shared" si="37"/>
        <v>629</v>
      </c>
      <c r="I170" s="25"/>
      <c r="J170" s="25"/>
      <c r="K170" s="25"/>
      <c r="L170" s="25"/>
      <c r="M170" s="25">
        <f>SUM(M5:M168)</f>
        <v>73620</v>
      </c>
      <c r="N170" s="25"/>
      <c r="O170" s="25"/>
      <c r="P170" s="25"/>
      <c r="Q170" s="25"/>
      <c r="R170" s="25"/>
      <c r="S170" s="25"/>
      <c r="T170" s="25"/>
      <c r="U170" s="25"/>
      <c r="V170" s="25">
        <f t="shared" ref="V170:Y170" si="38">SUM(V5:V168)</f>
        <v>643</v>
      </c>
      <c r="W170" s="25"/>
      <c r="X170" s="25"/>
      <c r="Y170" s="25">
        <f t="shared" si="38"/>
        <v>23445</v>
      </c>
      <c r="Z170" s="25"/>
      <c r="AA170" s="25"/>
      <c r="AB170" s="25"/>
      <c r="AC170" s="25"/>
    </row>
  </sheetData>
  <mergeCells count="2">
    <mergeCell ref="A2:M2"/>
    <mergeCell ref="R2:AD2"/>
  </mergeCells>
  <conditionalFormatting sqref="G5:G91 K5:K91 D6:D36 D38:D91 D96:D141 G96:G141 K96:K141">
    <cfRule type="cellIs" dxfId="4" priority="4" stopIfTrue="1" operator="equal">
      <formula>0</formula>
    </cfRule>
  </conditionalFormatting>
  <conditionalFormatting sqref="X5:X91 AB5:AB91 U6:U36 U38:U91 Y49:Y50 Y52:Y57 Y59:Y60 Y62:Y91 Y96:Y135 U96:U141 X96:X141 AB96:AB141 Y137 Y139:Y144 Y146 Y148:Y149 Y153 Y155 Y164">
    <cfRule type="cellIs" dxfId="3" priority="1" stopIfTrue="1" operator="equal">
      <formula>0</formula>
    </cfRule>
  </conditionalFormatting>
  <conditionalFormatting sqref="Y136 Y138 Y145 Y147 Y150">
    <cfRule type="cellIs" dxfId="2" priority="2" stopIfTrue="1" operator="equal">
      <formula>0</formula>
    </cfRule>
  </conditionalFormatting>
  <conditionalFormatting sqref="Y151:Y152 Y154 Y156:Y163 Y165:Y168">
    <cfRule type="cellIs" dxfId="1" priority="3" stopIfTrue="1" operator="equal">
      <formula>0</formula>
    </cfRule>
  </conditionalFormatting>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7:U17"/>
  <sheetViews>
    <sheetView topLeftCell="A16" workbookViewId="0">
      <selection activeCell="N41" sqref="N41"/>
    </sheetView>
  </sheetViews>
  <sheetFormatPr defaultRowHeight="14.25" x14ac:dyDescent="0.45"/>
  <cols>
    <col min="1" max="1" width="10.73046875" style="290" bestFit="1" customWidth="1"/>
    <col min="21" max="21" width="10.73046875" style="290" bestFit="1" customWidth="1"/>
  </cols>
  <sheetData>
    <row r="17" spans="1:1" x14ac:dyDescent="0.45">
      <c r="A17" s="290" t="s">
        <v>1034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
  <sheetViews>
    <sheetView workbookViewId="0">
      <selection activeCell="E17" sqref="E17"/>
    </sheetView>
  </sheetViews>
  <sheetFormatPr defaultRowHeight="14.25" x14ac:dyDescent="0.45"/>
  <sheetData>
    <row r="2" spans="1:1" x14ac:dyDescent="0.45">
      <c r="A2" t="s">
        <v>1034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E175"/>
  <sheetViews>
    <sheetView topLeftCell="A145" workbookViewId="0">
      <selection activeCell="Q178" sqref="Q178"/>
    </sheetView>
  </sheetViews>
  <sheetFormatPr defaultRowHeight="14.25" x14ac:dyDescent="0.45"/>
  <cols>
    <col min="15" max="15" width="9.59765625" customWidth="1"/>
    <col min="18" max="18" width="11.1328125" customWidth="1"/>
  </cols>
  <sheetData>
    <row r="2" spans="1:31" x14ac:dyDescent="0.45">
      <c r="A2" t="s">
        <v>32</v>
      </c>
    </row>
    <row r="3" spans="1:31" ht="14.65" thickBot="1" x14ac:dyDescent="0.5"/>
    <row r="4" spans="1:31" ht="35.25" thickBot="1" x14ac:dyDescent="0.5">
      <c r="A4" s="64" t="s">
        <v>1</v>
      </c>
      <c r="B4" s="65" t="s">
        <v>2</v>
      </c>
      <c r="C4" s="65" t="s">
        <v>22</v>
      </c>
      <c r="D4" s="66" t="s">
        <v>23</v>
      </c>
      <c r="E4" s="65" t="s">
        <v>24</v>
      </c>
      <c r="F4" s="66" t="s">
        <v>6</v>
      </c>
      <c r="G4" s="67" t="s">
        <v>25</v>
      </c>
      <c r="H4" s="66" t="s">
        <v>18</v>
      </c>
      <c r="I4" s="65" t="s">
        <v>26</v>
      </c>
      <c r="J4" s="66" t="s">
        <v>19</v>
      </c>
      <c r="K4" s="67" t="s">
        <v>27</v>
      </c>
      <c r="L4" s="65" t="s">
        <v>21</v>
      </c>
      <c r="M4" s="66" t="s">
        <v>20</v>
      </c>
      <c r="N4" s="67" t="s">
        <v>28</v>
      </c>
      <c r="O4" s="68" t="s">
        <v>29</v>
      </c>
      <c r="R4" t="s">
        <v>1</v>
      </c>
      <c r="S4" t="s">
        <v>2</v>
      </c>
      <c r="T4" t="s">
        <v>22</v>
      </c>
      <c r="U4" t="s">
        <v>33</v>
      </c>
      <c r="V4" t="s">
        <v>24</v>
      </c>
      <c r="W4" s="177" t="s">
        <v>6</v>
      </c>
      <c r="X4" s="177" t="s">
        <v>25</v>
      </c>
      <c r="Y4" s="177" t="s">
        <v>34</v>
      </c>
      <c r="Z4" t="s">
        <v>26</v>
      </c>
      <c r="AA4" s="177" t="s">
        <v>19</v>
      </c>
      <c r="AB4" s="178" t="s">
        <v>27</v>
      </c>
      <c r="AC4" s="177" t="s">
        <v>21</v>
      </c>
      <c r="AD4" s="177" t="s">
        <v>20</v>
      </c>
      <c r="AE4" s="178" t="s">
        <v>28</v>
      </c>
    </row>
    <row r="5" spans="1:31" x14ac:dyDescent="0.45">
      <c r="A5" s="69">
        <v>38409</v>
      </c>
      <c r="B5" s="70">
        <v>726</v>
      </c>
      <c r="C5" s="71">
        <v>135</v>
      </c>
      <c r="D5" s="72">
        <v>6.5</v>
      </c>
      <c r="E5" s="73">
        <v>0</v>
      </c>
      <c r="F5" s="74">
        <f>E5/D5</f>
        <v>0</v>
      </c>
      <c r="G5" s="75">
        <v>0</v>
      </c>
      <c r="H5" s="76">
        <v>14.25</v>
      </c>
      <c r="I5" s="73">
        <v>0</v>
      </c>
      <c r="J5" s="77">
        <v>0</v>
      </c>
      <c r="K5" s="78">
        <v>0</v>
      </c>
      <c r="L5" s="79">
        <v>20.75</v>
      </c>
      <c r="M5" s="80">
        <f t="shared" ref="M5:M32" si="0">N5/L5</f>
        <v>0</v>
      </c>
      <c r="N5" s="81">
        <v>0</v>
      </c>
      <c r="O5" s="82">
        <v>0</v>
      </c>
      <c r="R5" s="179">
        <v>38409</v>
      </c>
      <c r="S5">
        <v>726</v>
      </c>
      <c r="T5">
        <v>135</v>
      </c>
      <c r="U5" s="177">
        <v>6.5</v>
      </c>
      <c r="V5">
        <v>0</v>
      </c>
      <c r="W5" s="177">
        <v>0</v>
      </c>
      <c r="X5" s="178">
        <v>0</v>
      </c>
      <c r="Y5" s="177">
        <v>14.25</v>
      </c>
      <c r="Z5">
        <v>0</v>
      </c>
      <c r="AA5" s="177">
        <v>0</v>
      </c>
      <c r="AB5" s="178">
        <v>0</v>
      </c>
      <c r="AC5" s="177">
        <v>20.75</v>
      </c>
      <c r="AD5" s="177">
        <v>0</v>
      </c>
      <c r="AE5" s="178">
        <v>0</v>
      </c>
    </row>
    <row r="6" spans="1:31" x14ac:dyDescent="0.45">
      <c r="A6" s="83">
        <v>38410</v>
      </c>
      <c r="B6" s="84">
        <v>719</v>
      </c>
      <c r="C6" s="85">
        <v>134</v>
      </c>
      <c r="D6" s="86" t="s">
        <v>14</v>
      </c>
      <c r="E6" s="87">
        <v>0</v>
      </c>
      <c r="F6" s="88" t="s">
        <v>14</v>
      </c>
      <c r="G6" s="89" t="s">
        <v>14</v>
      </c>
      <c r="H6" s="86" t="s">
        <v>14</v>
      </c>
      <c r="I6" s="87">
        <v>0</v>
      </c>
      <c r="J6" s="88" t="s">
        <v>14</v>
      </c>
      <c r="K6" s="89" t="s">
        <v>14</v>
      </c>
      <c r="L6" s="90">
        <v>22.75</v>
      </c>
      <c r="M6" s="91">
        <f t="shared" si="0"/>
        <v>0</v>
      </c>
      <c r="N6" s="92">
        <v>0</v>
      </c>
      <c r="O6" s="93">
        <v>0</v>
      </c>
      <c r="R6" s="179">
        <v>38410</v>
      </c>
      <c r="S6">
        <v>719</v>
      </c>
      <c r="T6">
        <v>134</v>
      </c>
      <c r="U6" s="177" t="s">
        <v>14</v>
      </c>
      <c r="V6" t="s">
        <v>14</v>
      </c>
      <c r="W6" s="177" t="s">
        <v>14</v>
      </c>
      <c r="X6" s="178" t="s">
        <v>14</v>
      </c>
      <c r="Y6" s="177" t="s">
        <v>14</v>
      </c>
      <c r="Z6">
        <v>0</v>
      </c>
      <c r="AA6" s="177" t="s">
        <v>14</v>
      </c>
      <c r="AB6" s="178" t="s">
        <v>14</v>
      </c>
      <c r="AC6" s="177">
        <v>22.75</v>
      </c>
      <c r="AD6" s="177">
        <v>0</v>
      </c>
      <c r="AE6" s="178">
        <v>0</v>
      </c>
    </row>
    <row r="7" spans="1:31" x14ac:dyDescent="0.45">
      <c r="A7" s="83">
        <v>38411</v>
      </c>
      <c r="B7" s="84">
        <v>733</v>
      </c>
      <c r="C7" s="85">
        <v>135</v>
      </c>
      <c r="D7" s="94">
        <v>8.75</v>
      </c>
      <c r="E7" s="87">
        <v>0</v>
      </c>
      <c r="F7" s="88">
        <v>0</v>
      </c>
      <c r="G7" s="95">
        <v>0</v>
      </c>
      <c r="H7" s="94">
        <v>15.75</v>
      </c>
      <c r="I7" s="87">
        <v>0</v>
      </c>
      <c r="J7" s="88">
        <v>0</v>
      </c>
      <c r="K7" s="89">
        <v>0</v>
      </c>
      <c r="L7" s="90">
        <v>24.5</v>
      </c>
      <c r="M7" s="91">
        <f t="shared" si="0"/>
        <v>0</v>
      </c>
      <c r="N7" s="92">
        <v>0</v>
      </c>
      <c r="O7" s="93">
        <v>0</v>
      </c>
      <c r="R7" s="179">
        <v>38411</v>
      </c>
      <c r="S7">
        <v>733</v>
      </c>
      <c r="T7">
        <v>135</v>
      </c>
      <c r="U7" s="177">
        <v>8.75</v>
      </c>
      <c r="V7">
        <v>0</v>
      </c>
      <c r="W7" s="177">
        <v>0</v>
      </c>
      <c r="X7" s="178">
        <v>0</v>
      </c>
      <c r="Y7" s="177">
        <v>15.75</v>
      </c>
      <c r="Z7">
        <v>0</v>
      </c>
      <c r="AA7" s="177">
        <v>0</v>
      </c>
      <c r="AB7" s="178">
        <v>0</v>
      </c>
      <c r="AC7" s="177">
        <v>24.5</v>
      </c>
      <c r="AD7" s="177">
        <v>0</v>
      </c>
      <c r="AE7" s="178">
        <v>0</v>
      </c>
    </row>
    <row r="8" spans="1:31" x14ac:dyDescent="0.45">
      <c r="A8" s="83">
        <v>38412</v>
      </c>
      <c r="B8" s="84">
        <v>756</v>
      </c>
      <c r="C8" s="85">
        <v>135</v>
      </c>
      <c r="D8" s="86" t="s">
        <v>14</v>
      </c>
      <c r="E8" s="87" t="s">
        <v>14</v>
      </c>
      <c r="F8" s="88" t="s">
        <v>14</v>
      </c>
      <c r="G8" s="89" t="s">
        <v>14</v>
      </c>
      <c r="H8" s="86" t="s">
        <v>14</v>
      </c>
      <c r="I8" s="87" t="s">
        <v>14</v>
      </c>
      <c r="J8" s="88" t="s">
        <v>14</v>
      </c>
      <c r="K8" s="89" t="s">
        <v>14</v>
      </c>
      <c r="L8" s="90">
        <v>23</v>
      </c>
      <c r="M8" s="91">
        <f t="shared" si="0"/>
        <v>0</v>
      </c>
      <c r="N8" s="92">
        <v>0</v>
      </c>
      <c r="O8" s="93">
        <v>0</v>
      </c>
      <c r="R8" s="179">
        <v>38412</v>
      </c>
      <c r="S8">
        <v>756</v>
      </c>
      <c r="T8">
        <v>135</v>
      </c>
      <c r="U8" s="177" t="s">
        <v>14</v>
      </c>
      <c r="V8" t="s">
        <v>14</v>
      </c>
      <c r="W8" s="177" t="s">
        <v>14</v>
      </c>
      <c r="X8" s="178" t="s">
        <v>14</v>
      </c>
      <c r="Y8" s="177" t="s">
        <v>14</v>
      </c>
      <c r="Z8" t="s">
        <v>14</v>
      </c>
      <c r="AA8" s="177" t="s">
        <v>14</v>
      </c>
      <c r="AB8" s="178" t="s">
        <v>14</v>
      </c>
      <c r="AC8" s="177">
        <v>23</v>
      </c>
      <c r="AD8" s="177">
        <v>0</v>
      </c>
      <c r="AE8" s="178">
        <v>0</v>
      </c>
    </row>
    <row r="9" spans="1:31" x14ac:dyDescent="0.45">
      <c r="A9" s="83">
        <v>38413</v>
      </c>
      <c r="B9" s="84">
        <v>746</v>
      </c>
      <c r="C9" s="85">
        <v>139</v>
      </c>
      <c r="D9" s="96" t="s">
        <v>14</v>
      </c>
      <c r="E9" s="87" t="s">
        <v>14</v>
      </c>
      <c r="F9" s="88" t="s">
        <v>14</v>
      </c>
      <c r="G9" s="95" t="s">
        <v>14</v>
      </c>
      <c r="H9" s="97" t="s">
        <v>14</v>
      </c>
      <c r="I9" s="87" t="s">
        <v>14</v>
      </c>
      <c r="J9" s="88" t="s">
        <v>14</v>
      </c>
      <c r="K9" s="89" t="s">
        <v>14</v>
      </c>
      <c r="L9" s="90">
        <v>23.75</v>
      </c>
      <c r="M9" s="91">
        <f t="shared" si="0"/>
        <v>0</v>
      </c>
      <c r="N9" s="98">
        <v>0</v>
      </c>
      <c r="O9" s="99">
        <v>0</v>
      </c>
      <c r="R9" s="179">
        <v>38413</v>
      </c>
      <c r="S9">
        <v>746</v>
      </c>
      <c r="T9">
        <v>139</v>
      </c>
      <c r="U9" s="177" t="s">
        <v>14</v>
      </c>
      <c r="V9" t="s">
        <v>14</v>
      </c>
      <c r="W9" s="177" t="s">
        <v>14</v>
      </c>
      <c r="X9" s="178" t="s">
        <v>14</v>
      </c>
      <c r="Y9" s="177" t="s">
        <v>14</v>
      </c>
      <c r="Z9" t="s">
        <v>14</v>
      </c>
      <c r="AA9" s="177" t="s">
        <v>14</v>
      </c>
      <c r="AB9" s="178" t="s">
        <v>14</v>
      </c>
      <c r="AC9" s="177">
        <v>23.75</v>
      </c>
      <c r="AD9" s="177">
        <v>0</v>
      </c>
      <c r="AE9" s="178">
        <v>0</v>
      </c>
    </row>
    <row r="10" spans="1:31" x14ac:dyDescent="0.45">
      <c r="A10" s="100">
        <v>38414</v>
      </c>
      <c r="B10" s="101">
        <v>744</v>
      </c>
      <c r="C10" s="102">
        <v>137</v>
      </c>
      <c r="D10" s="103" t="s">
        <v>14</v>
      </c>
      <c r="E10" s="104" t="s">
        <v>14</v>
      </c>
      <c r="F10" s="105" t="s">
        <v>14</v>
      </c>
      <c r="G10" s="106" t="s">
        <v>14</v>
      </c>
      <c r="H10" s="107" t="s">
        <v>14</v>
      </c>
      <c r="I10" s="104" t="s">
        <v>14</v>
      </c>
      <c r="J10" s="105" t="s">
        <v>14</v>
      </c>
      <c r="K10" s="89" t="s">
        <v>14</v>
      </c>
      <c r="L10" s="90">
        <v>23.75</v>
      </c>
      <c r="M10" s="91">
        <f t="shared" si="0"/>
        <v>0</v>
      </c>
      <c r="N10" s="98">
        <v>0</v>
      </c>
      <c r="O10" s="99">
        <v>0</v>
      </c>
      <c r="R10" s="179">
        <v>38414</v>
      </c>
      <c r="S10">
        <v>744</v>
      </c>
      <c r="T10">
        <v>137</v>
      </c>
      <c r="U10" s="177" t="s">
        <v>14</v>
      </c>
      <c r="V10" t="s">
        <v>14</v>
      </c>
      <c r="W10" s="177" t="s">
        <v>14</v>
      </c>
      <c r="X10" s="178" t="s">
        <v>14</v>
      </c>
      <c r="Y10" s="177" t="s">
        <v>14</v>
      </c>
      <c r="Z10" t="s">
        <v>14</v>
      </c>
      <c r="AA10" s="177" t="s">
        <v>14</v>
      </c>
      <c r="AB10" s="178" t="s">
        <v>14</v>
      </c>
      <c r="AC10" s="177">
        <v>23.75</v>
      </c>
      <c r="AD10" s="177">
        <v>0</v>
      </c>
      <c r="AE10" s="178">
        <v>0</v>
      </c>
    </row>
    <row r="11" spans="1:31" x14ac:dyDescent="0.45">
      <c r="A11" s="83">
        <v>38415</v>
      </c>
      <c r="B11" s="108">
        <v>725</v>
      </c>
      <c r="C11" s="85">
        <v>138</v>
      </c>
      <c r="D11" s="90" t="s">
        <v>14</v>
      </c>
      <c r="E11" s="109" t="s">
        <v>14</v>
      </c>
      <c r="F11" s="91" t="s">
        <v>14</v>
      </c>
      <c r="G11" s="110" t="s">
        <v>14</v>
      </c>
      <c r="H11" s="90" t="s">
        <v>14</v>
      </c>
      <c r="I11" s="87" t="s">
        <v>14</v>
      </c>
      <c r="J11" s="88" t="s">
        <v>14</v>
      </c>
      <c r="K11" s="89" t="s">
        <v>14</v>
      </c>
      <c r="L11" s="90">
        <v>24.5</v>
      </c>
      <c r="M11" s="91">
        <f t="shared" si="0"/>
        <v>0</v>
      </c>
      <c r="N11" s="98">
        <v>0</v>
      </c>
      <c r="O11" s="99">
        <v>0</v>
      </c>
      <c r="R11" s="179">
        <v>38415</v>
      </c>
      <c r="S11">
        <v>725</v>
      </c>
      <c r="T11">
        <v>138</v>
      </c>
      <c r="U11" s="177" t="s">
        <v>14</v>
      </c>
      <c r="V11" t="s">
        <v>14</v>
      </c>
      <c r="W11" s="177" t="s">
        <v>14</v>
      </c>
      <c r="X11" s="178" t="s">
        <v>14</v>
      </c>
      <c r="Y11" s="177" t="s">
        <v>14</v>
      </c>
      <c r="Z11" t="s">
        <v>14</v>
      </c>
      <c r="AA11" s="177" t="s">
        <v>14</v>
      </c>
      <c r="AB11" s="178" t="s">
        <v>14</v>
      </c>
      <c r="AC11" s="177">
        <v>24.5</v>
      </c>
      <c r="AD11" s="177">
        <v>0</v>
      </c>
      <c r="AE11" s="178">
        <v>0</v>
      </c>
    </row>
    <row r="12" spans="1:31" x14ac:dyDescent="0.45">
      <c r="A12" s="83">
        <v>38416</v>
      </c>
      <c r="B12" s="108">
        <v>711</v>
      </c>
      <c r="C12" s="85">
        <v>138</v>
      </c>
      <c r="D12" s="90" t="s">
        <v>14</v>
      </c>
      <c r="E12" s="109" t="s">
        <v>14</v>
      </c>
      <c r="F12" s="91" t="s">
        <v>14</v>
      </c>
      <c r="G12" s="110" t="s">
        <v>14</v>
      </c>
      <c r="H12" s="90" t="s">
        <v>14</v>
      </c>
      <c r="I12" s="109">
        <v>1</v>
      </c>
      <c r="J12" s="91" t="s">
        <v>14</v>
      </c>
      <c r="K12" s="110">
        <f>I12/0.0153705</f>
        <v>65.059692267655578</v>
      </c>
      <c r="L12" s="90">
        <v>23.75</v>
      </c>
      <c r="M12" s="91">
        <f t="shared" si="0"/>
        <v>4.2105263157894736E-2</v>
      </c>
      <c r="N12" s="98">
        <v>1</v>
      </c>
      <c r="O12" s="99">
        <v>65</v>
      </c>
      <c r="R12" s="179">
        <v>38416</v>
      </c>
      <c r="S12">
        <v>711</v>
      </c>
      <c r="T12">
        <v>138</v>
      </c>
      <c r="U12" s="177" t="s">
        <v>14</v>
      </c>
      <c r="V12" t="s">
        <v>14</v>
      </c>
      <c r="W12" s="177" t="s">
        <v>14</v>
      </c>
      <c r="X12" s="178" t="s">
        <v>14</v>
      </c>
      <c r="Y12" s="177" t="s">
        <v>14</v>
      </c>
      <c r="Z12" t="s">
        <v>14</v>
      </c>
      <c r="AA12" s="177" t="s">
        <v>14</v>
      </c>
      <c r="AB12" s="178" t="s">
        <v>14</v>
      </c>
      <c r="AC12" s="177">
        <v>23.75</v>
      </c>
      <c r="AD12" s="177">
        <v>0</v>
      </c>
      <c r="AE12" s="178">
        <v>0</v>
      </c>
    </row>
    <row r="13" spans="1:31" x14ac:dyDescent="0.45">
      <c r="A13" s="111">
        <v>38417</v>
      </c>
      <c r="B13" s="112">
        <v>700</v>
      </c>
      <c r="C13" s="113">
        <v>134</v>
      </c>
      <c r="D13" s="97" t="s">
        <v>14</v>
      </c>
      <c r="E13" s="114" t="s">
        <v>14</v>
      </c>
      <c r="F13" s="115" t="s">
        <v>14</v>
      </c>
      <c r="G13" s="116" t="s">
        <v>14</v>
      </c>
      <c r="H13" s="97" t="s">
        <v>14</v>
      </c>
      <c r="I13" s="114" t="s">
        <v>14</v>
      </c>
      <c r="J13" s="115" t="s">
        <v>14</v>
      </c>
      <c r="K13" s="110" t="s">
        <v>14</v>
      </c>
      <c r="L13" s="90">
        <v>23</v>
      </c>
      <c r="M13" s="91">
        <f t="shared" si="0"/>
        <v>0</v>
      </c>
      <c r="N13" s="98">
        <v>0</v>
      </c>
      <c r="O13" s="99">
        <v>0</v>
      </c>
      <c r="R13" s="179">
        <v>38417</v>
      </c>
      <c r="S13">
        <v>700</v>
      </c>
      <c r="T13">
        <v>134</v>
      </c>
      <c r="U13" s="177" t="s">
        <v>14</v>
      </c>
      <c r="V13" t="s">
        <v>14</v>
      </c>
      <c r="W13" s="177" t="s">
        <v>14</v>
      </c>
      <c r="X13" s="178" t="s">
        <v>14</v>
      </c>
      <c r="Y13" s="177" t="s">
        <v>14</v>
      </c>
      <c r="Z13" t="s">
        <v>14</v>
      </c>
      <c r="AA13" s="177" t="s">
        <v>14</v>
      </c>
      <c r="AB13" s="178" t="s">
        <v>14</v>
      </c>
      <c r="AC13" s="177">
        <v>23</v>
      </c>
      <c r="AD13" s="177">
        <v>0</v>
      </c>
      <c r="AE13" s="178">
        <v>0</v>
      </c>
    </row>
    <row r="14" spans="1:31" x14ac:dyDescent="0.45">
      <c r="A14" s="83">
        <v>38418</v>
      </c>
      <c r="B14" s="84">
        <v>699</v>
      </c>
      <c r="C14" s="85">
        <v>138</v>
      </c>
      <c r="D14" s="97" t="s">
        <v>14</v>
      </c>
      <c r="E14" s="109" t="s">
        <v>14</v>
      </c>
      <c r="F14" s="91" t="s">
        <v>14</v>
      </c>
      <c r="G14" s="110" t="s">
        <v>14</v>
      </c>
      <c r="H14" s="90" t="s">
        <v>14</v>
      </c>
      <c r="I14" s="109" t="s">
        <v>14</v>
      </c>
      <c r="J14" s="91" t="s">
        <v>14</v>
      </c>
      <c r="K14" s="110" t="s">
        <v>14</v>
      </c>
      <c r="L14" s="90">
        <v>24</v>
      </c>
      <c r="M14" s="91">
        <f t="shared" si="0"/>
        <v>0</v>
      </c>
      <c r="N14" s="98">
        <v>0</v>
      </c>
      <c r="O14" s="99">
        <v>0</v>
      </c>
      <c r="R14" s="179">
        <v>38418</v>
      </c>
      <c r="S14">
        <v>699</v>
      </c>
      <c r="T14">
        <v>138</v>
      </c>
      <c r="U14" s="177" t="s">
        <v>14</v>
      </c>
      <c r="V14" t="s">
        <v>14</v>
      </c>
      <c r="W14" s="177" t="s">
        <v>14</v>
      </c>
      <c r="X14" s="178" t="s">
        <v>14</v>
      </c>
      <c r="Y14" s="177" t="s">
        <v>14</v>
      </c>
      <c r="Z14" t="s">
        <v>14</v>
      </c>
      <c r="AA14" s="177" t="s">
        <v>14</v>
      </c>
      <c r="AB14" s="178" t="s">
        <v>14</v>
      </c>
      <c r="AC14" s="177">
        <v>24</v>
      </c>
      <c r="AD14" s="177">
        <v>0</v>
      </c>
      <c r="AE14" s="178">
        <v>0</v>
      </c>
    </row>
    <row r="15" spans="1:31" x14ac:dyDescent="0.45">
      <c r="A15" s="83">
        <v>38419</v>
      </c>
      <c r="B15" s="84">
        <v>709</v>
      </c>
      <c r="C15" s="85">
        <v>136</v>
      </c>
      <c r="D15" s="97" t="s">
        <v>14</v>
      </c>
      <c r="E15" s="109" t="s">
        <v>14</v>
      </c>
      <c r="F15" s="91" t="s">
        <v>14</v>
      </c>
      <c r="G15" s="110" t="s">
        <v>14</v>
      </c>
      <c r="H15" s="90" t="s">
        <v>14</v>
      </c>
      <c r="I15" s="109" t="s">
        <v>14</v>
      </c>
      <c r="J15" s="91" t="s">
        <v>14</v>
      </c>
      <c r="K15" s="110" t="s">
        <v>14</v>
      </c>
      <c r="L15" s="90">
        <v>23.25</v>
      </c>
      <c r="M15" s="91">
        <f t="shared" si="0"/>
        <v>0</v>
      </c>
      <c r="N15" s="98">
        <v>0</v>
      </c>
      <c r="O15" s="99">
        <v>0</v>
      </c>
      <c r="R15" s="179">
        <v>38419</v>
      </c>
      <c r="S15">
        <v>709</v>
      </c>
      <c r="T15">
        <v>136</v>
      </c>
      <c r="U15" s="177" t="s">
        <v>14</v>
      </c>
      <c r="V15" t="s">
        <v>14</v>
      </c>
      <c r="W15" s="177" t="s">
        <v>14</v>
      </c>
      <c r="X15" s="178" t="s">
        <v>14</v>
      </c>
      <c r="Y15" s="177" t="s">
        <v>14</v>
      </c>
      <c r="Z15" t="s">
        <v>14</v>
      </c>
      <c r="AA15" s="177" t="s">
        <v>14</v>
      </c>
      <c r="AB15" s="178" t="s">
        <v>14</v>
      </c>
      <c r="AC15" s="177">
        <v>23.25</v>
      </c>
      <c r="AD15" s="177">
        <v>0</v>
      </c>
      <c r="AE15" s="178">
        <v>0</v>
      </c>
    </row>
    <row r="16" spans="1:31" x14ac:dyDescent="0.45">
      <c r="A16" s="83">
        <v>38420</v>
      </c>
      <c r="B16" s="84">
        <v>704</v>
      </c>
      <c r="C16" s="85">
        <v>137</v>
      </c>
      <c r="D16" s="97" t="s">
        <v>14</v>
      </c>
      <c r="E16" s="109" t="s">
        <v>14</v>
      </c>
      <c r="F16" s="91" t="s">
        <v>14</v>
      </c>
      <c r="G16" s="110" t="s">
        <v>14</v>
      </c>
      <c r="H16" s="90" t="s">
        <v>14</v>
      </c>
      <c r="I16" s="109" t="s">
        <v>14</v>
      </c>
      <c r="J16" s="91" t="s">
        <v>14</v>
      </c>
      <c r="K16" s="110" t="s">
        <v>14</v>
      </c>
      <c r="L16" s="90">
        <v>23.5</v>
      </c>
      <c r="M16" s="91">
        <f t="shared" si="0"/>
        <v>0</v>
      </c>
      <c r="N16" s="98">
        <v>0</v>
      </c>
      <c r="O16" s="99">
        <v>0</v>
      </c>
      <c r="R16" s="179">
        <v>38420</v>
      </c>
      <c r="S16">
        <v>704</v>
      </c>
      <c r="T16">
        <v>137</v>
      </c>
      <c r="U16" s="177" t="s">
        <v>14</v>
      </c>
      <c r="V16" t="s">
        <v>14</v>
      </c>
      <c r="W16" s="177" t="s">
        <v>14</v>
      </c>
      <c r="X16" s="178" t="s">
        <v>14</v>
      </c>
      <c r="Y16" s="177" t="s">
        <v>14</v>
      </c>
      <c r="Z16" t="s">
        <v>14</v>
      </c>
      <c r="AA16" s="177" t="s">
        <v>14</v>
      </c>
      <c r="AB16" s="178" t="s">
        <v>14</v>
      </c>
      <c r="AC16" s="177">
        <v>23.5</v>
      </c>
      <c r="AD16" s="177">
        <v>0</v>
      </c>
      <c r="AE16" s="178">
        <v>0</v>
      </c>
    </row>
    <row r="17" spans="1:31" x14ac:dyDescent="0.45">
      <c r="A17" s="83">
        <v>38421</v>
      </c>
      <c r="B17" s="84">
        <v>705</v>
      </c>
      <c r="C17" s="85">
        <v>137</v>
      </c>
      <c r="D17" s="97" t="s">
        <v>14</v>
      </c>
      <c r="E17" s="109" t="s">
        <v>14</v>
      </c>
      <c r="F17" s="91" t="s">
        <v>14</v>
      </c>
      <c r="G17" s="110" t="s">
        <v>14</v>
      </c>
      <c r="H17" s="90" t="s">
        <v>14</v>
      </c>
      <c r="I17" s="109" t="s">
        <v>14</v>
      </c>
      <c r="J17" s="91" t="s">
        <v>14</v>
      </c>
      <c r="K17" s="110" t="s">
        <v>14</v>
      </c>
      <c r="L17" s="90">
        <v>24</v>
      </c>
      <c r="M17" s="91">
        <f t="shared" si="0"/>
        <v>0</v>
      </c>
      <c r="N17" s="98">
        <v>0</v>
      </c>
      <c r="O17" s="99">
        <v>0</v>
      </c>
      <c r="R17" s="179">
        <v>38421</v>
      </c>
      <c r="S17">
        <v>705</v>
      </c>
      <c r="T17">
        <v>137</v>
      </c>
      <c r="U17" s="177" t="s">
        <v>14</v>
      </c>
      <c r="V17" t="s">
        <v>14</v>
      </c>
      <c r="W17" s="177" t="s">
        <v>14</v>
      </c>
      <c r="X17" s="178" t="s">
        <v>14</v>
      </c>
      <c r="Y17" s="177" t="s">
        <v>14</v>
      </c>
      <c r="Z17" t="s">
        <v>14</v>
      </c>
      <c r="AA17" s="177" t="s">
        <v>14</v>
      </c>
      <c r="AB17" s="178" t="s">
        <v>14</v>
      </c>
      <c r="AC17" s="177">
        <v>24</v>
      </c>
      <c r="AD17" s="177">
        <v>0</v>
      </c>
      <c r="AE17" s="178">
        <v>0</v>
      </c>
    </row>
    <row r="18" spans="1:31" x14ac:dyDescent="0.45">
      <c r="A18" s="83">
        <v>38422</v>
      </c>
      <c r="B18" s="84">
        <v>705</v>
      </c>
      <c r="C18" s="85">
        <v>138</v>
      </c>
      <c r="D18" s="97" t="s">
        <v>14</v>
      </c>
      <c r="E18" s="109" t="s">
        <v>14</v>
      </c>
      <c r="F18" s="91" t="s">
        <v>14</v>
      </c>
      <c r="G18" s="110" t="s">
        <v>14</v>
      </c>
      <c r="H18" s="90" t="s">
        <v>14</v>
      </c>
      <c r="I18" s="109" t="s">
        <v>14</v>
      </c>
      <c r="J18" s="91" t="s">
        <v>14</v>
      </c>
      <c r="K18" s="110" t="s">
        <v>14</v>
      </c>
      <c r="L18" s="90">
        <v>24</v>
      </c>
      <c r="M18" s="91">
        <f t="shared" si="0"/>
        <v>0</v>
      </c>
      <c r="N18" s="98">
        <v>0</v>
      </c>
      <c r="O18" s="99">
        <v>0</v>
      </c>
      <c r="R18" s="179">
        <v>38422</v>
      </c>
      <c r="S18">
        <v>705</v>
      </c>
      <c r="T18">
        <v>138</v>
      </c>
      <c r="U18" s="177" t="s">
        <v>14</v>
      </c>
      <c r="V18" t="s">
        <v>14</v>
      </c>
      <c r="W18" s="177" t="s">
        <v>14</v>
      </c>
      <c r="X18" s="178" t="s">
        <v>14</v>
      </c>
      <c r="Y18" s="177" t="s">
        <v>14</v>
      </c>
      <c r="Z18" t="s">
        <v>14</v>
      </c>
      <c r="AA18" s="177" t="s">
        <v>14</v>
      </c>
      <c r="AB18" s="178" t="s">
        <v>14</v>
      </c>
      <c r="AC18" s="177">
        <v>24</v>
      </c>
      <c r="AD18" s="177">
        <v>0</v>
      </c>
      <c r="AE18" s="178">
        <v>0</v>
      </c>
    </row>
    <row r="19" spans="1:31" x14ac:dyDescent="0.45">
      <c r="A19" s="83">
        <v>38423</v>
      </c>
      <c r="B19" s="84">
        <v>702</v>
      </c>
      <c r="C19" s="85">
        <v>138</v>
      </c>
      <c r="D19" s="97" t="s">
        <v>14</v>
      </c>
      <c r="E19" s="109" t="s">
        <v>14</v>
      </c>
      <c r="F19" s="91" t="s">
        <v>14</v>
      </c>
      <c r="G19" s="110" t="s">
        <v>14</v>
      </c>
      <c r="H19" s="90" t="s">
        <v>14</v>
      </c>
      <c r="I19" s="109" t="s">
        <v>14</v>
      </c>
      <c r="J19" s="91" t="s">
        <v>14</v>
      </c>
      <c r="K19" s="110" t="s">
        <v>14</v>
      </c>
      <c r="L19" s="90">
        <v>24.75</v>
      </c>
      <c r="M19" s="91">
        <f t="shared" si="0"/>
        <v>0</v>
      </c>
      <c r="N19" s="98">
        <v>0</v>
      </c>
      <c r="O19" s="99">
        <v>0</v>
      </c>
      <c r="R19" s="179">
        <v>38423</v>
      </c>
      <c r="S19">
        <v>702</v>
      </c>
      <c r="T19">
        <v>138</v>
      </c>
      <c r="U19" s="177" t="s">
        <v>14</v>
      </c>
      <c r="V19" t="s">
        <v>14</v>
      </c>
      <c r="W19" s="177" t="s">
        <v>14</v>
      </c>
      <c r="X19" s="178" t="s">
        <v>14</v>
      </c>
      <c r="Y19" s="177" t="s">
        <v>14</v>
      </c>
      <c r="Z19" t="s">
        <v>14</v>
      </c>
      <c r="AA19" s="177" t="s">
        <v>14</v>
      </c>
      <c r="AB19" s="178" t="s">
        <v>14</v>
      </c>
      <c r="AC19" s="177">
        <v>24.75</v>
      </c>
      <c r="AD19" s="177">
        <v>0</v>
      </c>
      <c r="AE19" s="178">
        <v>0</v>
      </c>
    </row>
    <row r="20" spans="1:31" x14ac:dyDescent="0.45">
      <c r="A20" s="83">
        <v>38424</v>
      </c>
      <c r="B20" s="84">
        <v>694</v>
      </c>
      <c r="C20" s="85">
        <v>138</v>
      </c>
      <c r="D20" s="97" t="s">
        <v>14</v>
      </c>
      <c r="E20" s="109" t="s">
        <v>14</v>
      </c>
      <c r="F20" s="91" t="s">
        <v>14</v>
      </c>
      <c r="G20" s="110" t="s">
        <v>14</v>
      </c>
      <c r="H20" s="90" t="s">
        <v>14</v>
      </c>
      <c r="I20" s="109" t="s">
        <v>14</v>
      </c>
      <c r="J20" s="91" t="s">
        <v>14</v>
      </c>
      <c r="K20" s="110" t="s">
        <v>14</v>
      </c>
      <c r="L20" s="90">
        <v>22.5</v>
      </c>
      <c r="M20" s="91">
        <f t="shared" si="0"/>
        <v>0</v>
      </c>
      <c r="N20" s="98">
        <v>0</v>
      </c>
      <c r="O20" s="99">
        <v>0</v>
      </c>
      <c r="R20" s="179">
        <v>38424</v>
      </c>
      <c r="S20">
        <v>694</v>
      </c>
      <c r="T20">
        <v>138</v>
      </c>
      <c r="U20" s="177" t="s">
        <v>14</v>
      </c>
      <c r="V20" t="s">
        <v>14</v>
      </c>
      <c r="W20" s="177" t="s">
        <v>14</v>
      </c>
      <c r="X20" s="178" t="s">
        <v>14</v>
      </c>
      <c r="Y20" s="177" t="s">
        <v>14</v>
      </c>
      <c r="Z20" t="s">
        <v>14</v>
      </c>
      <c r="AA20" s="177" t="s">
        <v>14</v>
      </c>
      <c r="AB20" s="178" t="s">
        <v>14</v>
      </c>
      <c r="AC20" s="177">
        <v>22.5</v>
      </c>
      <c r="AD20" s="177">
        <v>0</v>
      </c>
      <c r="AE20" s="178">
        <v>0</v>
      </c>
    </row>
    <row r="21" spans="1:31" x14ac:dyDescent="0.45">
      <c r="A21" s="83">
        <v>38425</v>
      </c>
      <c r="B21" s="84">
        <v>681</v>
      </c>
      <c r="C21" s="85">
        <v>138</v>
      </c>
      <c r="D21" s="97" t="s">
        <v>14</v>
      </c>
      <c r="E21" s="109" t="s">
        <v>14</v>
      </c>
      <c r="F21" s="91" t="s">
        <v>14</v>
      </c>
      <c r="G21" s="110" t="s">
        <v>14</v>
      </c>
      <c r="H21" s="90" t="s">
        <v>14</v>
      </c>
      <c r="I21" s="109" t="s">
        <v>14</v>
      </c>
      <c r="J21" s="91" t="s">
        <v>14</v>
      </c>
      <c r="K21" s="110" t="s">
        <v>14</v>
      </c>
      <c r="L21" s="90">
        <v>23.75</v>
      </c>
      <c r="M21" s="91">
        <f t="shared" si="0"/>
        <v>0</v>
      </c>
      <c r="N21" s="98">
        <v>0</v>
      </c>
      <c r="O21" s="99">
        <v>0</v>
      </c>
      <c r="R21" s="179">
        <v>38425</v>
      </c>
      <c r="S21">
        <v>681</v>
      </c>
      <c r="T21">
        <v>138</v>
      </c>
      <c r="U21" s="177" t="s">
        <v>14</v>
      </c>
      <c r="V21" t="s">
        <v>14</v>
      </c>
      <c r="W21" s="177" t="s">
        <v>14</v>
      </c>
      <c r="X21" s="178" t="s">
        <v>14</v>
      </c>
      <c r="Y21" s="177" t="s">
        <v>14</v>
      </c>
      <c r="Z21" t="s">
        <v>14</v>
      </c>
      <c r="AA21" s="177" t="s">
        <v>14</v>
      </c>
      <c r="AB21" s="178" t="s">
        <v>14</v>
      </c>
      <c r="AC21" s="177">
        <v>23.75</v>
      </c>
      <c r="AD21" s="177">
        <v>0</v>
      </c>
      <c r="AE21" s="178">
        <v>0</v>
      </c>
    </row>
    <row r="22" spans="1:31" x14ac:dyDescent="0.45">
      <c r="A22" s="83">
        <v>38426</v>
      </c>
      <c r="B22" s="84">
        <v>674</v>
      </c>
      <c r="C22" s="85">
        <v>138</v>
      </c>
      <c r="D22" s="97" t="s">
        <v>14</v>
      </c>
      <c r="E22" s="109" t="s">
        <v>14</v>
      </c>
      <c r="F22" s="91" t="s">
        <v>14</v>
      </c>
      <c r="G22" s="110" t="s">
        <v>14</v>
      </c>
      <c r="H22" s="90" t="s">
        <v>14</v>
      </c>
      <c r="I22" s="109" t="s">
        <v>14</v>
      </c>
      <c r="J22" s="91" t="s">
        <v>14</v>
      </c>
      <c r="K22" s="110" t="s">
        <v>14</v>
      </c>
      <c r="L22" s="90">
        <v>24</v>
      </c>
      <c r="M22" s="91">
        <f t="shared" si="0"/>
        <v>0</v>
      </c>
      <c r="N22" s="98">
        <v>0</v>
      </c>
      <c r="O22" s="99">
        <v>0</v>
      </c>
      <c r="R22" s="179">
        <v>38426</v>
      </c>
      <c r="S22">
        <v>674</v>
      </c>
      <c r="T22">
        <v>138</v>
      </c>
      <c r="U22" s="177" t="s">
        <v>14</v>
      </c>
      <c r="V22" t="s">
        <v>14</v>
      </c>
      <c r="W22" s="177" t="s">
        <v>14</v>
      </c>
      <c r="X22" s="178" t="s">
        <v>14</v>
      </c>
      <c r="Y22" s="177" t="s">
        <v>14</v>
      </c>
      <c r="Z22" t="s">
        <v>14</v>
      </c>
      <c r="AA22" s="177" t="s">
        <v>14</v>
      </c>
      <c r="AB22" s="178" t="s">
        <v>14</v>
      </c>
      <c r="AC22" s="177">
        <v>24</v>
      </c>
      <c r="AD22" s="177">
        <v>0</v>
      </c>
      <c r="AE22" s="178">
        <v>0</v>
      </c>
    </row>
    <row r="23" spans="1:31" x14ac:dyDescent="0.45">
      <c r="A23" s="83">
        <v>38427</v>
      </c>
      <c r="B23" s="84">
        <v>686</v>
      </c>
      <c r="C23" s="85">
        <v>138</v>
      </c>
      <c r="D23" s="97" t="s">
        <v>14</v>
      </c>
      <c r="E23" s="109" t="s">
        <v>14</v>
      </c>
      <c r="F23" s="91" t="s">
        <v>14</v>
      </c>
      <c r="G23" s="110" t="s">
        <v>14</v>
      </c>
      <c r="H23" s="90" t="s">
        <v>14</v>
      </c>
      <c r="I23" s="109" t="s">
        <v>14</v>
      </c>
      <c r="J23" s="91" t="s">
        <v>14</v>
      </c>
      <c r="K23" s="110" t="s">
        <v>14</v>
      </c>
      <c r="L23" s="86">
        <v>23.75</v>
      </c>
      <c r="M23" s="91">
        <f t="shared" si="0"/>
        <v>0</v>
      </c>
      <c r="N23" s="98">
        <v>0</v>
      </c>
      <c r="O23" s="99">
        <v>0</v>
      </c>
      <c r="R23" s="179">
        <v>38427</v>
      </c>
      <c r="S23">
        <v>686</v>
      </c>
      <c r="T23">
        <v>138</v>
      </c>
      <c r="U23" s="177" t="s">
        <v>14</v>
      </c>
      <c r="V23" t="s">
        <v>14</v>
      </c>
      <c r="W23" s="177" t="s">
        <v>14</v>
      </c>
      <c r="X23" s="178" t="s">
        <v>14</v>
      </c>
      <c r="Y23" s="177" t="s">
        <v>14</v>
      </c>
      <c r="Z23" t="s">
        <v>14</v>
      </c>
      <c r="AA23" s="177" t="s">
        <v>14</v>
      </c>
      <c r="AB23" s="178" t="s">
        <v>14</v>
      </c>
      <c r="AC23" s="177">
        <v>23.75</v>
      </c>
      <c r="AD23" s="177">
        <v>0</v>
      </c>
      <c r="AE23" s="178">
        <v>0</v>
      </c>
    </row>
    <row r="24" spans="1:31" x14ac:dyDescent="0.45">
      <c r="A24" s="83">
        <v>38428</v>
      </c>
      <c r="B24" s="84">
        <v>722</v>
      </c>
      <c r="C24" s="85">
        <v>138</v>
      </c>
      <c r="D24" s="97" t="s">
        <v>14</v>
      </c>
      <c r="E24" s="109" t="s">
        <v>14</v>
      </c>
      <c r="F24" s="91" t="s">
        <v>14</v>
      </c>
      <c r="G24" s="110" t="s">
        <v>14</v>
      </c>
      <c r="H24" s="90" t="s">
        <v>14</v>
      </c>
      <c r="I24" s="109" t="s">
        <v>14</v>
      </c>
      <c r="J24" s="91" t="s">
        <v>14</v>
      </c>
      <c r="K24" s="110" t="s">
        <v>14</v>
      </c>
      <c r="L24" s="86">
        <v>24</v>
      </c>
      <c r="M24" s="91">
        <f t="shared" si="0"/>
        <v>0</v>
      </c>
      <c r="N24" s="98">
        <v>0</v>
      </c>
      <c r="O24" s="99">
        <v>0</v>
      </c>
      <c r="R24" s="179">
        <v>38428</v>
      </c>
      <c r="S24">
        <v>722</v>
      </c>
      <c r="T24">
        <v>138</v>
      </c>
      <c r="U24" s="177" t="s">
        <v>14</v>
      </c>
      <c r="V24" t="s">
        <v>14</v>
      </c>
      <c r="W24" s="177" t="s">
        <v>14</v>
      </c>
      <c r="X24" s="178" t="s">
        <v>14</v>
      </c>
      <c r="Y24" s="177" t="s">
        <v>14</v>
      </c>
      <c r="Z24" t="s">
        <v>14</v>
      </c>
      <c r="AA24" s="177" t="s">
        <v>14</v>
      </c>
      <c r="AB24" s="178" t="s">
        <v>14</v>
      </c>
      <c r="AC24" s="177">
        <v>24</v>
      </c>
      <c r="AD24" s="177">
        <v>0</v>
      </c>
      <c r="AE24" s="178">
        <v>0</v>
      </c>
    </row>
    <row r="25" spans="1:31" x14ac:dyDescent="0.45">
      <c r="A25" s="83">
        <v>38429</v>
      </c>
      <c r="B25" s="84">
        <v>699</v>
      </c>
      <c r="C25" s="85">
        <v>138</v>
      </c>
      <c r="D25" s="90">
        <v>10</v>
      </c>
      <c r="E25" s="109">
        <f t="shared" ref="E25:E30" si="1">ROUND(0,1)</f>
        <v>0</v>
      </c>
      <c r="F25" s="91">
        <f t="shared" ref="F25:F88" si="2">E25/D25</f>
        <v>0</v>
      </c>
      <c r="G25" s="117">
        <f t="shared" ref="G25:G33" si="3">E25/0.00667886</f>
        <v>0</v>
      </c>
      <c r="H25" s="90">
        <v>14.5</v>
      </c>
      <c r="I25" s="109">
        <v>0</v>
      </c>
      <c r="J25" s="91">
        <f>I25/H25</f>
        <v>0</v>
      </c>
      <c r="K25" s="110">
        <f>I25/0.0153705</f>
        <v>0</v>
      </c>
      <c r="L25" s="90">
        <f t="shared" ref="L25:L32" si="4">H25+D25</f>
        <v>24.5</v>
      </c>
      <c r="M25" s="91">
        <f t="shared" si="0"/>
        <v>0</v>
      </c>
      <c r="N25" s="98">
        <f t="shared" ref="N25:N88" si="5">I25+E25</f>
        <v>0</v>
      </c>
      <c r="O25" s="99">
        <f>G25+K25</f>
        <v>0</v>
      </c>
      <c r="R25" s="179">
        <v>38429</v>
      </c>
      <c r="S25">
        <v>699</v>
      </c>
      <c r="T25">
        <v>138</v>
      </c>
      <c r="U25" s="177">
        <v>10</v>
      </c>
      <c r="V25">
        <v>0</v>
      </c>
      <c r="W25" s="177">
        <v>0</v>
      </c>
      <c r="X25" s="178">
        <v>0</v>
      </c>
      <c r="Y25" s="177">
        <v>14.5</v>
      </c>
      <c r="Z25">
        <v>0</v>
      </c>
      <c r="AA25" s="177">
        <v>0</v>
      </c>
      <c r="AB25" s="178">
        <v>0</v>
      </c>
      <c r="AC25" s="177">
        <v>24.5</v>
      </c>
      <c r="AD25" s="177">
        <v>0</v>
      </c>
      <c r="AE25" s="178">
        <v>0</v>
      </c>
    </row>
    <row r="26" spans="1:31" x14ac:dyDescent="0.45">
      <c r="A26" s="83">
        <v>38430</v>
      </c>
      <c r="B26" s="84">
        <v>683</v>
      </c>
      <c r="C26" s="85">
        <v>138</v>
      </c>
      <c r="D26" s="90">
        <v>9.25</v>
      </c>
      <c r="E26" s="109">
        <f t="shared" si="1"/>
        <v>0</v>
      </c>
      <c r="F26" s="91">
        <f t="shared" si="2"/>
        <v>0</v>
      </c>
      <c r="G26" s="117">
        <f t="shared" si="3"/>
        <v>0</v>
      </c>
      <c r="H26" s="90">
        <v>15</v>
      </c>
      <c r="I26" s="109">
        <v>0</v>
      </c>
      <c r="J26" s="91">
        <f t="shared" ref="J26:J89" si="6">I26/H26</f>
        <v>0</v>
      </c>
      <c r="K26" s="110">
        <f t="shared" ref="K26:K89" si="7">I26/0.0153705</f>
        <v>0</v>
      </c>
      <c r="L26" s="90">
        <f t="shared" si="4"/>
        <v>24.25</v>
      </c>
      <c r="M26" s="91">
        <f t="shared" si="0"/>
        <v>0</v>
      </c>
      <c r="N26" s="98">
        <f t="shared" si="5"/>
        <v>0</v>
      </c>
      <c r="O26" s="99">
        <f t="shared" ref="O26:O89" si="8">G26+K26</f>
        <v>0</v>
      </c>
      <c r="R26" s="179">
        <v>38430</v>
      </c>
      <c r="S26">
        <v>683</v>
      </c>
      <c r="T26">
        <v>138</v>
      </c>
      <c r="U26" s="177">
        <v>9.25</v>
      </c>
      <c r="V26">
        <v>0</v>
      </c>
      <c r="W26" s="177">
        <v>0</v>
      </c>
      <c r="X26" s="178">
        <v>0</v>
      </c>
      <c r="Y26" s="177">
        <v>15</v>
      </c>
      <c r="Z26">
        <v>0</v>
      </c>
      <c r="AA26" s="177">
        <v>0</v>
      </c>
      <c r="AB26" s="178">
        <v>0</v>
      </c>
      <c r="AC26" s="177">
        <v>24.25</v>
      </c>
      <c r="AD26" s="177">
        <v>0</v>
      </c>
      <c r="AE26" s="178">
        <v>0</v>
      </c>
    </row>
    <row r="27" spans="1:31" x14ac:dyDescent="0.45">
      <c r="A27" s="83">
        <v>38431</v>
      </c>
      <c r="B27" s="84">
        <v>744</v>
      </c>
      <c r="C27" s="85">
        <v>138</v>
      </c>
      <c r="D27" s="90">
        <v>8.5</v>
      </c>
      <c r="E27" s="109">
        <f t="shared" si="1"/>
        <v>0</v>
      </c>
      <c r="F27" s="91">
        <f t="shared" si="2"/>
        <v>0</v>
      </c>
      <c r="G27" s="117">
        <f t="shared" si="3"/>
        <v>0</v>
      </c>
      <c r="H27" s="90">
        <v>14.75</v>
      </c>
      <c r="I27" s="109">
        <v>0</v>
      </c>
      <c r="J27" s="91">
        <f t="shared" si="6"/>
        <v>0</v>
      </c>
      <c r="K27" s="110">
        <f t="shared" si="7"/>
        <v>0</v>
      </c>
      <c r="L27" s="90">
        <f t="shared" si="4"/>
        <v>23.25</v>
      </c>
      <c r="M27" s="91">
        <f t="shared" si="0"/>
        <v>0</v>
      </c>
      <c r="N27" s="98">
        <f t="shared" si="5"/>
        <v>0</v>
      </c>
      <c r="O27" s="99">
        <f t="shared" si="8"/>
        <v>0</v>
      </c>
      <c r="R27" s="179">
        <v>38431</v>
      </c>
      <c r="S27">
        <v>744</v>
      </c>
      <c r="T27">
        <v>138</v>
      </c>
      <c r="U27" s="177">
        <v>8.5</v>
      </c>
      <c r="V27">
        <v>0</v>
      </c>
      <c r="W27" s="177">
        <v>0</v>
      </c>
      <c r="X27" s="178">
        <v>0</v>
      </c>
      <c r="Y27" s="177">
        <v>14.75</v>
      </c>
      <c r="Z27">
        <v>0</v>
      </c>
      <c r="AA27" s="177">
        <v>0</v>
      </c>
      <c r="AB27" s="178">
        <v>0</v>
      </c>
      <c r="AC27" s="177">
        <v>23.25</v>
      </c>
      <c r="AD27" s="177">
        <v>0</v>
      </c>
      <c r="AE27" s="178">
        <v>0</v>
      </c>
    </row>
    <row r="28" spans="1:31" x14ac:dyDescent="0.45">
      <c r="A28" s="83">
        <v>38432</v>
      </c>
      <c r="B28" s="84">
        <v>764</v>
      </c>
      <c r="C28" s="85">
        <v>138</v>
      </c>
      <c r="D28" s="90">
        <v>8.5</v>
      </c>
      <c r="E28" s="109">
        <f t="shared" si="1"/>
        <v>0</v>
      </c>
      <c r="F28" s="91">
        <f t="shared" si="2"/>
        <v>0</v>
      </c>
      <c r="G28" s="117">
        <f t="shared" si="3"/>
        <v>0</v>
      </c>
      <c r="H28" s="90">
        <v>14</v>
      </c>
      <c r="I28" s="109">
        <v>0</v>
      </c>
      <c r="J28" s="91">
        <f t="shared" si="6"/>
        <v>0</v>
      </c>
      <c r="K28" s="110">
        <f t="shared" si="7"/>
        <v>0</v>
      </c>
      <c r="L28" s="90">
        <f t="shared" si="4"/>
        <v>22.5</v>
      </c>
      <c r="M28" s="91">
        <f t="shared" si="0"/>
        <v>0</v>
      </c>
      <c r="N28" s="98">
        <f t="shared" si="5"/>
        <v>0</v>
      </c>
      <c r="O28" s="99">
        <f t="shared" si="8"/>
        <v>0</v>
      </c>
      <c r="R28" s="179">
        <v>38432</v>
      </c>
      <c r="S28">
        <v>764</v>
      </c>
      <c r="T28">
        <v>138</v>
      </c>
      <c r="U28" s="177">
        <v>8.5</v>
      </c>
      <c r="V28">
        <v>0</v>
      </c>
      <c r="W28" s="177">
        <v>0</v>
      </c>
      <c r="X28" s="178">
        <v>0</v>
      </c>
      <c r="Y28" s="177">
        <v>14</v>
      </c>
      <c r="Z28">
        <v>0</v>
      </c>
      <c r="AA28" s="177">
        <v>0</v>
      </c>
      <c r="AB28" s="178">
        <v>0</v>
      </c>
      <c r="AC28" s="177">
        <v>22.5</v>
      </c>
      <c r="AD28" s="177">
        <v>0</v>
      </c>
      <c r="AE28" s="178">
        <v>0</v>
      </c>
    </row>
    <row r="29" spans="1:31" x14ac:dyDescent="0.45">
      <c r="A29" s="83">
        <v>38433</v>
      </c>
      <c r="B29" s="84">
        <v>730</v>
      </c>
      <c r="C29" s="85">
        <v>138</v>
      </c>
      <c r="D29" s="90">
        <v>9</v>
      </c>
      <c r="E29" s="109">
        <f t="shared" si="1"/>
        <v>0</v>
      </c>
      <c r="F29" s="91">
        <f t="shared" si="2"/>
        <v>0</v>
      </c>
      <c r="G29" s="117">
        <f t="shared" si="3"/>
        <v>0</v>
      </c>
      <c r="H29" s="90">
        <v>14</v>
      </c>
      <c r="I29" s="109">
        <v>0</v>
      </c>
      <c r="J29" s="91">
        <f t="shared" si="6"/>
        <v>0</v>
      </c>
      <c r="K29" s="110">
        <f t="shared" si="7"/>
        <v>0</v>
      </c>
      <c r="L29" s="90">
        <f t="shared" si="4"/>
        <v>23</v>
      </c>
      <c r="M29" s="91">
        <f t="shared" si="0"/>
        <v>0</v>
      </c>
      <c r="N29" s="98">
        <f t="shared" si="5"/>
        <v>0</v>
      </c>
      <c r="O29" s="99">
        <f t="shared" si="8"/>
        <v>0</v>
      </c>
      <c r="R29" s="179">
        <v>38433</v>
      </c>
      <c r="S29">
        <v>730</v>
      </c>
      <c r="T29">
        <v>138</v>
      </c>
      <c r="U29" s="177">
        <v>9</v>
      </c>
      <c r="V29">
        <v>0</v>
      </c>
      <c r="W29" s="177">
        <v>0</v>
      </c>
      <c r="X29" s="178">
        <v>0</v>
      </c>
      <c r="Y29" s="177">
        <v>14</v>
      </c>
      <c r="Z29">
        <v>0</v>
      </c>
      <c r="AA29" s="177">
        <v>0</v>
      </c>
      <c r="AB29" s="178">
        <v>0</v>
      </c>
      <c r="AC29" s="177">
        <v>23</v>
      </c>
      <c r="AD29" s="177">
        <v>0</v>
      </c>
      <c r="AE29" s="178">
        <v>0</v>
      </c>
    </row>
    <row r="30" spans="1:31" x14ac:dyDescent="0.45">
      <c r="A30" s="83">
        <v>38434</v>
      </c>
      <c r="B30" s="84">
        <v>711</v>
      </c>
      <c r="C30" s="102">
        <v>138</v>
      </c>
      <c r="D30" s="103">
        <v>9.25</v>
      </c>
      <c r="E30" s="109">
        <f t="shared" si="1"/>
        <v>0</v>
      </c>
      <c r="F30" s="118">
        <f t="shared" si="2"/>
        <v>0</v>
      </c>
      <c r="G30" s="117">
        <f t="shared" si="3"/>
        <v>0</v>
      </c>
      <c r="H30" s="103">
        <v>13</v>
      </c>
      <c r="I30" s="119">
        <v>0</v>
      </c>
      <c r="J30" s="118">
        <f t="shared" si="6"/>
        <v>0</v>
      </c>
      <c r="K30" s="110">
        <f t="shared" si="7"/>
        <v>0</v>
      </c>
      <c r="L30" s="90">
        <f t="shared" si="4"/>
        <v>22.25</v>
      </c>
      <c r="M30" s="91">
        <f t="shared" si="0"/>
        <v>0</v>
      </c>
      <c r="N30" s="98">
        <f t="shared" si="5"/>
        <v>0</v>
      </c>
      <c r="O30" s="99">
        <f t="shared" si="8"/>
        <v>0</v>
      </c>
      <c r="R30" s="179">
        <v>38434</v>
      </c>
      <c r="S30">
        <v>711</v>
      </c>
      <c r="T30">
        <v>138</v>
      </c>
      <c r="U30" s="177">
        <v>9.25</v>
      </c>
      <c r="V30">
        <v>0</v>
      </c>
      <c r="W30" s="177">
        <v>0</v>
      </c>
      <c r="X30" s="178">
        <v>0</v>
      </c>
      <c r="Y30" s="177">
        <v>13</v>
      </c>
      <c r="Z30">
        <v>0</v>
      </c>
      <c r="AA30" s="177">
        <v>0</v>
      </c>
      <c r="AB30" s="178">
        <v>0</v>
      </c>
      <c r="AC30" s="177">
        <v>22.25</v>
      </c>
      <c r="AD30" s="177">
        <v>0</v>
      </c>
      <c r="AE30" s="178">
        <v>0</v>
      </c>
    </row>
    <row r="31" spans="1:31" x14ac:dyDescent="0.45">
      <c r="A31" s="83">
        <v>38435</v>
      </c>
      <c r="B31" s="84">
        <v>701</v>
      </c>
      <c r="C31" s="85">
        <v>138</v>
      </c>
      <c r="D31" s="90">
        <v>8</v>
      </c>
      <c r="E31" s="109">
        <v>1</v>
      </c>
      <c r="F31" s="91">
        <f t="shared" si="2"/>
        <v>0.125</v>
      </c>
      <c r="G31" s="117">
        <f t="shared" si="3"/>
        <v>149.72615087005866</v>
      </c>
      <c r="H31" s="90">
        <v>14.75</v>
      </c>
      <c r="I31" s="109">
        <v>0</v>
      </c>
      <c r="J31" s="91">
        <f t="shared" si="6"/>
        <v>0</v>
      </c>
      <c r="K31" s="110">
        <f t="shared" si="7"/>
        <v>0</v>
      </c>
      <c r="L31" s="90">
        <f t="shared" si="4"/>
        <v>22.75</v>
      </c>
      <c r="M31" s="91">
        <f t="shared" si="0"/>
        <v>4.3956043956043959E-2</v>
      </c>
      <c r="N31" s="98">
        <f t="shared" si="5"/>
        <v>1</v>
      </c>
      <c r="O31" s="99">
        <f t="shared" si="8"/>
        <v>149.72615087005866</v>
      </c>
      <c r="R31" s="179">
        <v>38435</v>
      </c>
      <c r="S31">
        <v>701</v>
      </c>
      <c r="T31">
        <v>138</v>
      </c>
      <c r="U31" s="177">
        <v>8</v>
      </c>
      <c r="V31">
        <v>0</v>
      </c>
      <c r="W31" s="177">
        <v>0</v>
      </c>
      <c r="X31" s="178">
        <v>0</v>
      </c>
      <c r="Y31" s="177">
        <v>14.75</v>
      </c>
      <c r="Z31">
        <v>0</v>
      </c>
      <c r="AA31" s="177">
        <v>0</v>
      </c>
      <c r="AB31" s="178">
        <v>0</v>
      </c>
      <c r="AC31" s="177">
        <v>22.75</v>
      </c>
      <c r="AD31" s="177">
        <v>0</v>
      </c>
      <c r="AE31" s="178">
        <v>0</v>
      </c>
    </row>
    <row r="32" spans="1:31" x14ac:dyDescent="0.45">
      <c r="A32" s="83">
        <v>38436</v>
      </c>
      <c r="B32" s="84">
        <v>687</v>
      </c>
      <c r="C32" s="120">
        <v>100</v>
      </c>
      <c r="D32" s="97">
        <v>9</v>
      </c>
      <c r="E32" s="114">
        <v>0</v>
      </c>
      <c r="F32" s="115">
        <f t="shared" si="2"/>
        <v>0</v>
      </c>
      <c r="G32" s="117">
        <f t="shared" si="3"/>
        <v>0</v>
      </c>
      <c r="H32" s="97">
        <v>13.25</v>
      </c>
      <c r="I32" s="114">
        <v>1</v>
      </c>
      <c r="J32" s="115">
        <f t="shared" si="6"/>
        <v>7.5471698113207544E-2</v>
      </c>
      <c r="K32" s="110">
        <f t="shared" si="7"/>
        <v>65.059692267655578</v>
      </c>
      <c r="L32" s="90">
        <f t="shared" si="4"/>
        <v>22.25</v>
      </c>
      <c r="M32" s="91">
        <f t="shared" si="0"/>
        <v>4.49438202247191E-2</v>
      </c>
      <c r="N32" s="98">
        <f t="shared" si="5"/>
        <v>1</v>
      </c>
      <c r="O32" s="99">
        <f t="shared" si="8"/>
        <v>65.059692267655578</v>
      </c>
      <c r="R32" s="179">
        <v>38436</v>
      </c>
      <c r="S32">
        <v>687</v>
      </c>
      <c r="T32">
        <v>100</v>
      </c>
      <c r="U32" s="177">
        <v>9</v>
      </c>
      <c r="V32">
        <v>0</v>
      </c>
      <c r="W32" s="177">
        <v>0</v>
      </c>
      <c r="X32" s="178">
        <v>0</v>
      </c>
      <c r="Y32" s="177">
        <v>13.25</v>
      </c>
      <c r="Z32">
        <v>0</v>
      </c>
      <c r="AA32" s="177">
        <v>0</v>
      </c>
      <c r="AB32" s="178">
        <v>0</v>
      </c>
      <c r="AC32" s="177">
        <v>22.25</v>
      </c>
      <c r="AD32" s="177">
        <v>0</v>
      </c>
      <c r="AE32" s="178">
        <v>0</v>
      </c>
    </row>
    <row r="33" spans="1:31" x14ac:dyDescent="0.45">
      <c r="A33" s="83">
        <v>38437</v>
      </c>
      <c r="B33" s="84">
        <v>759</v>
      </c>
      <c r="C33" s="121">
        <v>70.25</v>
      </c>
      <c r="D33" s="90">
        <v>11.75</v>
      </c>
      <c r="E33" s="122">
        <v>3</v>
      </c>
      <c r="F33" s="91">
        <f t="shared" si="2"/>
        <v>0.25531914893617019</v>
      </c>
      <c r="G33" s="117">
        <f t="shared" si="3"/>
        <v>449.17845261017601</v>
      </c>
      <c r="H33" s="90" t="s">
        <v>30</v>
      </c>
      <c r="I33" s="123">
        <v>4.5</v>
      </c>
      <c r="J33" s="124" t="s">
        <v>14</v>
      </c>
      <c r="K33" s="110">
        <f t="shared" si="7"/>
        <v>292.7686152044501</v>
      </c>
      <c r="L33" s="90" t="s">
        <v>14</v>
      </c>
      <c r="M33" s="91" t="s">
        <v>14</v>
      </c>
      <c r="N33" s="98">
        <f t="shared" si="5"/>
        <v>7.5</v>
      </c>
      <c r="O33" s="99">
        <f t="shared" si="8"/>
        <v>741.94706781462605</v>
      </c>
      <c r="R33" s="179">
        <v>38437</v>
      </c>
      <c r="S33">
        <v>759</v>
      </c>
      <c r="T33">
        <v>70.25</v>
      </c>
      <c r="U33" s="177">
        <v>11.75</v>
      </c>
      <c r="V33">
        <v>0</v>
      </c>
      <c r="W33" s="177">
        <v>0</v>
      </c>
      <c r="X33" s="178">
        <v>0</v>
      </c>
      <c r="Y33" s="177" t="s">
        <v>30</v>
      </c>
      <c r="Z33">
        <v>0</v>
      </c>
      <c r="AA33" s="177">
        <v>0</v>
      </c>
      <c r="AB33" s="178">
        <v>0</v>
      </c>
      <c r="AC33" s="177">
        <v>11.75</v>
      </c>
      <c r="AD33" s="177">
        <v>0</v>
      </c>
      <c r="AE33" s="178">
        <v>0</v>
      </c>
    </row>
    <row r="34" spans="1:31" x14ac:dyDescent="0.45">
      <c r="A34" s="83">
        <v>38438</v>
      </c>
      <c r="B34" s="125">
        <v>3560</v>
      </c>
      <c r="C34" s="121">
        <v>41.5</v>
      </c>
      <c r="D34" s="90">
        <v>10.25</v>
      </c>
      <c r="E34" s="109">
        <v>6</v>
      </c>
      <c r="F34" s="91">
        <f t="shared" si="2"/>
        <v>0.58536585365853655</v>
      </c>
      <c r="G34" s="117">
        <f>E34/0.020446</f>
        <v>293.45593270077279</v>
      </c>
      <c r="H34" s="90" t="s">
        <v>31</v>
      </c>
      <c r="I34" s="123">
        <v>4.5</v>
      </c>
      <c r="J34" s="124" t="s">
        <v>14</v>
      </c>
      <c r="K34" s="110">
        <f>I34/0.048877</f>
        <v>92.067843771098893</v>
      </c>
      <c r="L34" s="90" t="s">
        <v>14</v>
      </c>
      <c r="M34" s="91" t="s">
        <v>14</v>
      </c>
      <c r="N34" s="98">
        <f t="shared" si="5"/>
        <v>10.5</v>
      </c>
      <c r="O34" s="99">
        <f t="shared" si="8"/>
        <v>385.52377647187166</v>
      </c>
      <c r="R34" s="179">
        <v>38438</v>
      </c>
      <c r="S34">
        <v>3560</v>
      </c>
      <c r="T34">
        <v>41.5</v>
      </c>
      <c r="U34" s="177">
        <v>10.25</v>
      </c>
      <c r="V34">
        <v>0</v>
      </c>
      <c r="W34" s="177">
        <v>0</v>
      </c>
      <c r="X34" s="178">
        <v>0</v>
      </c>
      <c r="Y34" s="177" t="s">
        <v>31</v>
      </c>
      <c r="Z34">
        <v>0</v>
      </c>
      <c r="AA34" s="177">
        <v>0</v>
      </c>
      <c r="AB34" s="178">
        <v>0</v>
      </c>
      <c r="AC34" s="177">
        <v>10.25</v>
      </c>
      <c r="AD34" s="177">
        <v>0</v>
      </c>
      <c r="AE34" s="178">
        <v>0</v>
      </c>
    </row>
    <row r="35" spans="1:31" x14ac:dyDescent="0.45">
      <c r="A35" s="100">
        <v>38439</v>
      </c>
      <c r="B35" s="126">
        <v>3660</v>
      </c>
      <c r="C35" s="127">
        <v>49.5</v>
      </c>
      <c r="D35" s="103">
        <v>11</v>
      </c>
      <c r="E35" s="119">
        <v>29</v>
      </c>
      <c r="F35" s="118">
        <f t="shared" si="2"/>
        <v>2.6363636363636362</v>
      </c>
      <c r="G35" s="128">
        <f>E35/0.020446</f>
        <v>1418.3703413870685</v>
      </c>
      <c r="H35" s="103">
        <v>11.5</v>
      </c>
      <c r="I35" s="119">
        <v>8</v>
      </c>
      <c r="J35" s="118">
        <f t="shared" si="6"/>
        <v>0.69565217391304346</v>
      </c>
      <c r="K35" s="129">
        <f>I35/0.048877</f>
        <v>163.67616670417578</v>
      </c>
      <c r="L35" s="103">
        <f>D35+H35</f>
        <v>22.5</v>
      </c>
      <c r="M35" s="118">
        <f t="shared" ref="M35:M53" si="9">N35/L35</f>
        <v>1.6444444444444444</v>
      </c>
      <c r="N35" s="130">
        <f t="shared" si="5"/>
        <v>37</v>
      </c>
      <c r="O35" s="131">
        <f t="shared" si="8"/>
        <v>1582.0465080912443</v>
      </c>
      <c r="R35" s="179">
        <v>38439</v>
      </c>
      <c r="S35">
        <v>3660</v>
      </c>
      <c r="T35">
        <v>49.5</v>
      </c>
      <c r="U35" s="177">
        <v>11</v>
      </c>
      <c r="V35">
        <v>0</v>
      </c>
      <c r="W35" s="177">
        <v>0</v>
      </c>
      <c r="X35" s="178">
        <v>0</v>
      </c>
      <c r="Y35" s="177">
        <v>11.5</v>
      </c>
      <c r="Z35">
        <v>0</v>
      </c>
      <c r="AA35" s="177">
        <v>0</v>
      </c>
      <c r="AB35" s="178">
        <v>0</v>
      </c>
      <c r="AC35" s="177">
        <v>22.5</v>
      </c>
      <c r="AD35" s="177">
        <v>0</v>
      </c>
      <c r="AE35" s="178">
        <v>0</v>
      </c>
    </row>
    <row r="36" spans="1:31" x14ac:dyDescent="0.45">
      <c r="A36" s="111">
        <v>38440</v>
      </c>
      <c r="B36" s="132">
        <v>2560</v>
      </c>
      <c r="C36" s="133">
        <v>85.5</v>
      </c>
      <c r="D36" s="97">
        <v>12.25</v>
      </c>
      <c r="E36" s="114">
        <v>21</v>
      </c>
      <c r="F36" s="115">
        <f t="shared" si="2"/>
        <v>1.7142857142857142</v>
      </c>
      <c r="G36" s="134">
        <f>E36/0.00667886</f>
        <v>3144.2491682712321</v>
      </c>
      <c r="H36" s="97">
        <v>13</v>
      </c>
      <c r="I36" s="114">
        <v>8</v>
      </c>
      <c r="J36" s="115">
        <f t="shared" si="6"/>
        <v>0.61538461538461542</v>
      </c>
      <c r="K36" s="116">
        <f t="shared" si="7"/>
        <v>520.47753814124462</v>
      </c>
      <c r="L36" s="97">
        <f t="shared" ref="L36:L53" si="10">H36+D36</f>
        <v>25.25</v>
      </c>
      <c r="M36" s="115">
        <f t="shared" si="9"/>
        <v>1.1485148514851484</v>
      </c>
      <c r="N36" s="135">
        <f t="shared" si="5"/>
        <v>29</v>
      </c>
      <c r="O36" s="136">
        <f t="shared" si="8"/>
        <v>3664.7267064124767</v>
      </c>
      <c r="R36" s="179">
        <v>38440</v>
      </c>
      <c r="S36">
        <v>2560</v>
      </c>
      <c r="T36">
        <v>85.5</v>
      </c>
      <c r="U36" s="177">
        <v>12.25</v>
      </c>
      <c r="V36">
        <v>0</v>
      </c>
      <c r="W36" s="177">
        <v>0</v>
      </c>
      <c r="X36" s="178">
        <v>0</v>
      </c>
      <c r="Y36" s="177">
        <v>13</v>
      </c>
      <c r="Z36">
        <v>0</v>
      </c>
      <c r="AA36" s="177">
        <v>0</v>
      </c>
      <c r="AB36" s="178">
        <v>0</v>
      </c>
      <c r="AC36" s="177">
        <v>25.25</v>
      </c>
      <c r="AD36" s="177">
        <v>0</v>
      </c>
      <c r="AE36" s="178">
        <v>0</v>
      </c>
    </row>
    <row r="37" spans="1:31" x14ac:dyDescent="0.45">
      <c r="A37" s="83">
        <v>38441</v>
      </c>
      <c r="B37" s="125">
        <v>2070</v>
      </c>
      <c r="C37" s="121">
        <v>115</v>
      </c>
      <c r="D37" s="90">
        <v>10.25</v>
      </c>
      <c r="E37" s="109">
        <v>12</v>
      </c>
      <c r="F37" s="91">
        <f t="shared" si="2"/>
        <v>1.1707317073170731</v>
      </c>
      <c r="G37" s="117">
        <f t="shared" ref="G37:G95" si="11">E37/0.00667886</f>
        <v>1796.713810440704</v>
      </c>
      <c r="H37" s="90">
        <v>13.75</v>
      </c>
      <c r="I37" s="109">
        <v>4</v>
      </c>
      <c r="J37" s="91">
        <f t="shared" si="6"/>
        <v>0.29090909090909089</v>
      </c>
      <c r="K37" s="110">
        <f t="shared" si="7"/>
        <v>260.23876907062231</v>
      </c>
      <c r="L37" s="90">
        <f t="shared" si="10"/>
        <v>24</v>
      </c>
      <c r="M37" s="91">
        <f t="shared" si="9"/>
        <v>0.66666666666666663</v>
      </c>
      <c r="N37" s="98">
        <f t="shared" si="5"/>
        <v>16</v>
      </c>
      <c r="O37" s="99">
        <f t="shared" si="8"/>
        <v>2056.9525795113263</v>
      </c>
      <c r="R37" s="179">
        <v>38441</v>
      </c>
      <c r="S37">
        <v>2070</v>
      </c>
      <c r="T37">
        <v>115</v>
      </c>
      <c r="U37" s="177">
        <v>10.25</v>
      </c>
      <c r="V37">
        <v>0</v>
      </c>
      <c r="W37" s="177">
        <v>0</v>
      </c>
      <c r="X37" s="178">
        <v>0</v>
      </c>
      <c r="Y37" s="177">
        <v>13.75</v>
      </c>
      <c r="Z37">
        <v>0</v>
      </c>
      <c r="AA37" s="177">
        <v>0</v>
      </c>
      <c r="AB37" s="178">
        <v>0</v>
      </c>
      <c r="AC37" s="177">
        <v>24</v>
      </c>
      <c r="AD37" s="177">
        <v>0</v>
      </c>
      <c r="AE37" s="178">
        <v>0</v>
      </c>
    </row>
    <row r="38" spans="1:31" x14ac:dyDescent="0.45">
      <c r="A38" s="83">
        <v>38442</v>
      </c>
      <c r="B38" s="125">
        <v>1630</v>
      </c>
      <c r="C38" s="121">
        <v>150</v>
      </c>
      <c r="D38" s="90">
        <v>9.75</v>
      </c>
      <c r="E38" s="109">
        <v>0</v>
      </c>
      <c r="F38" s="91">
        <f t="shared" si="2"/>
        <v>0</v>
      </c>
      <c r="G38" s="117">
        <f t="shared" si="11"/>
        <v>0</v>
      </c>
      <c r="H38" s="90">
        <v>13.5</v>
      </c>
      <c r="I38" s="109">
        <v>0</v>
      </c>
      <c r="J38" s="91">
        <f t="shared" si="6"/>
        <v>0</v>
      </c>
      <c r="K38" s="110">
        <f t="shared" si="7"/>
        <v>0</v>
      </c>
      <c r="L38" s="90">
        <f t="shared" si="10"/>
        <v>23.25</v>
      </c>
      <c r="M38" s="91">
        <f t="shared" si="9"/>
        <v>0</v>
      </c>
      <c r="N38" s="98">
        <f t="shared" si="5"/>
        <v>0</v>
      </c>
      <c r="O38" s="99">
        <f t="shared" si="8"/>
        <v>0</v>
      </c>
      <c r="R38" s="179">
        <v>38442</v>
      </c>
      <c r="S38">
        <v>1630</v>
      </c>
      <c r="T38">
        <v>150</v>
      </c>
      <c r="U38" s="177">
        <v>9.75</v>
      </c>
      <c r="V38">
        <v>0</v>
      </c>
      <c r="W38" s="177">
        <v>0</v>
      </c>
      <c r="X38" s="178">
        <v>0</v>
      </c>
      <c r="Y38" s="177">
        <v>13.5</v>
      </c>
      <c r="Z38">
        <v>0</v>
      </c>
      <c r="AA38" s="177">
        <v>0</v>
      </c>
      <c r="AB38" s="178">
        <v>0</v>
      </c>
      <c r="AC38" s="177">
        <v>23.25</v>
      </c>
      <c r="AD38" s="177">
        <v>0</v>
      </c>
      <c r="AE38" s="178">
        <v>0</v>
      </c>
    </row>
    <row r="39" spans="1:31" x14ac:dyDescent="0.45">
      <c r="A39" s="83">
        <v>38443</v>
      </c>
      <c r="B39" s="125">
        <v>1710</v>
      </c>
      <c r="C39" s="121">
        <v>155</v>
      </c>
      <c r="D39" s="90">
        <v>10.5</v>
      </c>
      <c r="E39" s="109">
        <v>4</v>
      </c>
      <c r="F39" s="91">
        <f t="shared" si="2"/>
        <v>0.38095238095238093</v>
      </c>
      <c r="G39" s="117">
        <f t="shared" si="11"/>
        <v>598.90460348023464</v>
      </c>
      <c r="H39" s="90">
        <v>13.5</v>
      </c>
      <c r="I39" s="109">
        <v>1</v>
      </c>
      <c r="J39" s="91">
        <f t="shared" si="6"/>
        <v>7.407407407407407E-2</v>
      </c>
      <c r="K39" s="110">
        <f t="shared" si="7"/>
        <v>65.059692267655578</v>
      </c>
      <c r="L39" s="90">
        <f t="shared" si="10"/>
        <v>24</v>
      </c>
      <c r="M39" s="91">
        <f t="shared" si="9"/>
        <v>0.20833333333333334</v>
      </c>
      <c r="N39" s="98">
        <f t="shared" si="5"/>
        <v>5</v>
      </c>
      <c r="O39" s="99">
        <f t="shared" si="8"/>
        <v>663.96429574789022</v>
      </c>
      <c r="R39" s="179">
        <v>38443</v>
      </c>
      <c r="S39">
        <v>1710</v>
      </c>
      <c r="T39">
        <v>155</v>
      </c>
      <c r="U39" s="177">
        <v>10.5</v>
      </c>
      <c r="V39">
        <v>0</v>
      </c>
      <c r="W39" s="177">
        <v>0</v>
      </c>
      <c r="X39" s="178">
        <v>0</v>
      </c>
      <c r="Y39" s="177">
        <v>13.5</v>
      </c>
      <c r="Z39">
        <v>0</v>
      </c>
      <c r="AA39" s="177">
        <v>0</v>
      </c>
      <c r="AB39" s="178">
        <v>0</v>
      </c>
      <c r="AC39" s="177">
        <v>24</v>
      </c>
      <c r="AD39" s="177">
        <v>0</v>
      </c>
      <c r="AE39" s="178">
        <v>0</v>
      </c>
    </row>
    <row r="40" spans="1:31" x14ac:dyDescent="0.45">
      <c r="A40" s="83">
        <v>38444</v>
      </c>
      <c r="B40" s="125">
        <v>1880</v>
      </c>
      <c r="C40" s="137">
        <v>160</v>
      </c>
      <c r="D40" s="96">
        <v>9.5</v>
      </c>
      <c r="E40" s="122">
        <v>2</v>
      </c>
      <c r="F40" s="91">
        <f t="shared" si="2"/>
        <v>0.21052631578947367</v>
      </c>
      <c r="G40" s="117">
        <f t="shared" si="11"/>
        <v>299.45230174011732</v>
      </c>
      <c r="H40" s="90">
        <v>14</v>
      </c>
      <c r="I40" s="109">
        <v>1</v>
      </c>
      <c r="J40" s="91">
        <f t="shared" si="6"/>
        <v>7.1428571428571425E-2</v>
      </c>
      <c r="K40" s="110">
        <f t="shared" si="7"/>
        <v>65.059692267655578</v>
      </c>
      <c r="L40" s="90">
        <f t="shared" si="10"/>
        <v>23.5</v>
      </c>
      <c r="M40" s="91">
        <f t="shared" si="9"/>
        <v>0.1276595744680851</v>
      </c>
      <c r="N40" s="98">
        <f t="shared" si="5"/>
        <v>3</v>
      </c>
      <c r="O40" s="99">
        <f t="shared" si="8"/>
        <v>364.5119940077729</v>
      </c>
      <c r="R40" s="179">
        <v>38444</v>
      </c>
      <c r="S40">
        <v>1880</v>
      </c>
      <c r="T40">
        <v>160</v>
      </c>
      <c r="U40" s="177">
        <v>9.5</v>
      </c>
      <c r="V40">
        <v>0</v>
      </c>
      <c r="W40" s="177">
        <v>0</v>
      </c>
      <c r="X40" s="178">
        <v>0</v>
      </c>
      <c r="Y40" s="177">
        <v>14</v>
      </c>
      <c r="Z40">
        <v>0</v>
      </c>
      <c r="AA40" s="177">
        <v>0</v>
      </c>
      <c r="AB40" s="178">
        <v>0</v>
      </c>
      <c r="AC40" s="177">
        <v>23.5</v>
      </c>
      <c r="AD40" s="177">
        <v>0</v>
      </c>
      <c r="AE40" s="178">
        <v>0</v>
      </c>
    </row>
    <row r="41" spans="1:31" x14ac:dyDescent="0.45">
      <c r="A41" s="83">
        <v>38445</v>
      </c>
      <c r="B41" s="125">
        <v>1680</v>
      </c>
      <c r="C41" s="137">
        <v>155</v>
      </c>
      <c r="D41" s="90">
        <v>10</v>
      </c>
      <c r="E41" s="122">
        <v>1</v>
      </c>
      <c r="F41" s="91">
        <f t="shared" si="2"/>
        <v>0.1</v>
      </c>
      <c r="G41" s="117">
        <f t="shared" si="11"/>
        <v>149.72615087005866</v>
      </c>
      <c r="H41" s="90">
        <v>12.75</v>
      </c>
      <c r="I41" s="109">
        <v>0</v>
      </c>
      <c r="J41" s="91">
        <f t="shared" si="6"/>
        <v>0</v>
      </c>
      <c r="K41" s="110">
        <f t="shared" si="7"/>
        <v>0</v>
      </c>
      <c r="L41" s="90">
        <f t="shared" si="10"/>
        <v>22.75</v>
      </c>
      <c r="M41" s="91">
        <f t="shared" si="9"/>
        <v>4.3956043956043959E-2</v>
      </c>
      <c r="N41" s="98">
        <f t="shared" si="5"/>
        <v>1</v>
      </c>
      <c r="O41" s="99">
        <f t="shared" si="8"/>
        <v>149.72615087005866</v>
      </c>
      <c r="R41" s="179">
        <v>38445</v>
      </c>
      <c r="S41">
        <v>1680</v>
      </c>
      <c r="T41">
        <v>155</v>
      </c>
      <c r="U41" s="177">
        <v>10</v>
      </c>
      <c r="V41">
        <v>0</v>
      </c>
      <c r="W41" s="177">
        <v>0</v>
      </c>
      <c r="X41" s="178">
        <v>0</v>
      </c>
      <c r="Y41" s="177">
        <v>12.75</v>
      </c>
      <c r="Z41">
        <v>0</v>
      </c>
      <c r="AA41" s="177">
        <v>0</v>
      </c>
      <c r="AB41" s="178">
        <v>0</v>
      </c>
      <c r="AC41" s="177">
        <v>22.75</v>
      </c>
      <c r="AD41" s="177">
        <v>0</v>
      </c>
      <c r="AE41" s="178">
        <v>0</v>
      </c>
    </row>
    <row r="42" spans="1:31" x14ac:dyDescent="0.45">
      <c r="A42" s="83">
        <v>38446</v>
      </c>
      <c r="B42" s="125">
        <v>1580</v>
      </c>
      <c r="C42" s="137">
        <v>155</v>
      </c>
      <c r="D42" s="90">
        <v>13</v>
      </c>
      <c r="E42" s="122">
        <v>0</v>
      </c>
      <c r="F42" s="91">
        <f t="shared" si="2"/>
        <v>0</v>
      </c>
      <c r="G42" s="117">
        <f t="shared" si="11"/>
        <v>0</v>
      </c>
      <c r="H42" s="90">
        <v>12.25</v>
      </c>
      <c r="I42" s="109">
        <v>2</v>
      </c>
      <c r="J42" s="91">
        <f t="shared" si="6"/>
        <v>0.16326530612244897</v>
      </c>
      <c r="K42" s="110">
        <f t="shared" si="7"/>
        <v>130.11938453531116</v>
      </c>
      <c r="L42" s="90">
        <f t="shared" si="10"/>
        <v>25.25</v>
      </c>
      <c r="M42" s="91">
        <f t="shared" si="9"/>
        <v>7.9207920792079209E-2</v>
      </c>
      <c r="N42" s="98">
        <f t="shared" si="5"/>
        <v>2</v>
      </c>
      <c r="O42" s="99">
        <f t="shared" si="8"/>
        <v>130.11938453531116</v>
      </c>
      <c r="R42" s="179">
        <v>38446</v>
      </c>
      <c r="S42">
        <v>1580</v>
      </c>
      <c r="T42">
        <v>155</v>
      </c>
      <c r="U42" s="177">
        <v>13</v>
      </c>
      <c r="V42">
        <v>0</v>
      </c>
      <c r="W42" s="177">
        <v>0</v>
      </c>
      <c r="X42" s="178">
        <v>0</v>
      </c>
      <c r="Y42" s="177">
        <v>12.25</v>
      </c>
      <c r="Z42">
        <v>0</v>
      </c>
      <c r="AA42" s="177">
        <v>0</v>
      </c>
      <c r="AB42" s="178">
        <v>0</v>
      </c>
      <c r="AC42" s="177">
        <v>25.25</v>
      </c>
      <c r="AD42" s="177">
        <v>0</v>
      </c>
      <c r="AE42" s="178">
        <v>0</v>
      </c>
    </row>
    <row r="43" spans="1:31" x14ac:dyDescent="0.45">
      <c r="A43" s="83">
        <v>38447</v>
      </c>
      <c r="B43" s="125">
        <v>1420</v>
      </c>
      <c r="C43" s="121">
        <v>156.25</v>
      </c>
      <c r="D43" s="90">
        <v>12.25</v>
      </c>
      <c r="E43" s="109">
        <v>0</v>
      </c>
      <c r="F43" s="91">
        <f t="shared" si="2"/>
        <v>0</v>
      </c>
      <c r="G43" s="117">
        <f t="shared" si="11"/>
        <v>0</v>
      </c>
      <c r="H43" s="90">
        <v>12</v>
      </c>
      <c r="I43" s="109">
        <v>1</v>
      </c>
      <c r="J43" s="91">
        <f t="shared" si="6"/>
        <v>8.3333333333333329E-2</v>
      </c>
      <c r="K43" s="110">
        <f t="shared" si="7"/>
        <v>65.059692267655578</v>
      </c>
      <c r="L43" s="90">
        <f t="shared" si="10"/>
        <v>24.25</v>
      </c>
      <c r="M43" s="91">
        <f t="shared" si="9"/>
        <v>4.1237113402061855E-2</v>
      </c>
      <c r="N43" s="98">
        <f t="shared" si="5"/>
        <v>1</v>
      </c>
      <c r="O43" s="99">
        <f t="shared" si="8"/>
        <v>65.059692267655578</v>
      </c>
      <c r="R43" s="179">
        <v>38447</v>
      </c>
      <c r="S43">
        <v>1420</v>
      </c>
      <c r="T43">
        <v>156.25</v>
      </c>
      <c r="U43" s="177">
        <v>12.25</v>
      </c>
      <c r="V43">
        <v>0</v>
      </c>
      <c r="W43" s="177">
        <v>0</v>
      </c>
      <c r="X43" s="178">
        <v>0</v>
      </c>
      <c r="Y43" s="177">
        <v>12</v>
      </c>
      <c r="Z43">
        <v>0</v>
      </c>
      <c r="AA43" s="177">
        <v>0</v>
      </c>
      <c r="AB43" s="178">
        <v>0</v>
      </c>
      <c r="AC43" s="177">
        <v>24.25</v>
      </c>
      <c r="AD43" s="177">
        <v>0</v>
      </c>
      <c r="AE43" s="178">
        <v>0</v>
      </c>
    </row>
    <row r="44" spans="1:31" x14ac:dyDescent="0.45">
      <c r="A44" s="83">
        <v>38448</v>
      </c>
      <c r="B44" s="125">
        <v>1330</v>
      </c>
      <c r="C44" s="121">
        <v>160</v>
      </c>
      <c r="D44" s="90">
        <v>11</v>
      </c>
      <c r="E44" s="109">
        <v>0</v>
      </c>
      <c r="F44" s="91">
        <f t="shared" si="2"/>
        <v>0</v>
      </c>
      <c r="G44" s="117">
        <f t="shared" si="11"/>
        <v>0</v>
      </c>
      <c r="H44" s="90">
        <v>12.25</v>
      </c>
      <c r="I44" s="109">
        <v>0</v>
      </c>
      <c r="J44" s="91">
        <f t="shared" si="6"/>
        <v>0</v>
      </c>
      <c r="K44" s="110">
        <f t="shared" si="7"/>
        <v>0</v>
      </c>
      <c r="L44" s="90">
        <f t="shared" si="10"/>
        <v>23.25</v>
      </c>
      <c r="M44" s="91">
        <f t="shared" si="9"/>
        <v>0</v>
      </c>
      <c r="N44" s="98">
        <f t="shared" si="5"/>
        <v>0</v>
      </c>
      <c r="O44" s="99">
        <f t="shared" si="8"/>
        <v>0</v>
      </c>
      <c r="R44" s="179">
        <v>38448</v>
      </c>
      <c r="S44">
        <v>1330</v>
      </c>
      <c r="T44">
        <v>160</v>
      </c>
      <c r="U44" s="177">
        <v>11</v>
      </c>
      <c r="V44">
        <v>0</v>
      </c>
      <c r="W44" s="177">
        <v>0</v>
      </c>
      <c r="X44" s="178">
        <v>0</v>
      </c>
      <c r="Y44" s="177">
        <v>12.25</v>
      </c>
      <c r="Z44">
        <v>0</v>
      </c>
      <c r="AA44" s="177">
        <v>0</v>
      </c>
      <c r="AB44" s="178">
        <v>0</v>
      </c>
      <c r="AC44" s="177">
        <v>23.25</v>
      </c>
      <c r="AD44" s="177">
        <v>0</v>
      </c>
      <c r="AE44" s="178">
        <v>0</v>
      </c>
    </row>
    <row r="45" spans="1:31" x14ac:dyDescent="0.45">
      <c r="A45" s="83">
        <v>38449</v>
      </c>
      <c r="B45" s="125">
        <v>1440</v>
      </c>
      <c r="C45" s="121">
        <v>148.5</v>
      </c>
      <c r="D45" s="90">
        <v>11.25</v>
      </c>
      <c r="E45" s="109">
        <v>0</v>
      </c>
      <c r="F45" s="91">
        <f t="shared" si="2"/>
        <v>0</v>
      </c>
      <c r="G45" s="117">
        <f t="shared" si="11"/>
        <v>0</v>
      </c>
      <c r="H45" s="90">
        <v>13.5</v>
      </c>
      <c r="I45" s="109">
        <v>3</v>
      </c>
      <c r="J45" s="91">
        <f t="shared" si="6"/>
        <v>0.22222222222222221</v>
      </c>
      <c r="K45" s="110">
        <f t="shared" si="7"/>
        <v>195.1790768029667</v>
      </c>
      <c r="L45" s="90">
        <f t="shared" si="10"/>
        <v>24.75</v>
      </c>
      <c r="M45" s="91">
        <f t="shared" si="9"/>
        <v>0.12121212121212122</v>
      </c>
      <c r="N45" s="98">
        <f t="shared" si="5"/>
        <v>3</v>
      </c>
      <c r="O45" s="99">
        <f t="shared" si="8"/>
        <v>195.1790768029667</v>
      </c>
      <c r="R45" s="179">
        <v>38449</v>
      </c>
      <c r="S45">
        <v>1440</v>
      </c>
      <c r="T45">
        <v>148.5</v>
      </c>
      <c r="U45" s="177">
        <v>11.25</v>
      </c>
      <c r="V45">
        <v>0</v>
      </c>
      <c r="W45" s="177">
        <v>0</v>
      </c>
      <c r="X45" s="178">
        <v>0</v>
      </c>
      <c r="Y45" s="177">
        <v>13.5</v>
      </c>
      <c r="Z45">
        <v>0</v>
      </c>
      <c r="AA45" s="177">
        <v>0</v>
      </c>
      <c r="AB45" s="178">
        <v>0</v>
      </c>
      <c r="AC45" s="177">
        <v>24.75</v>
      </c>
      <c r="AD45" s="177">
        <v>0</v>
      </c>
      <c r="AE45" s="178">
        <v>0</v>
      </c>
    </row>
    <row r="46" spans="1:31" x14ac:dyDescent="0.45">
      <c r="A46" s="83">
        <v>38450</v>
      </c>
      <c r="B46" s="125">
        <v>1760</v>
      </c>
      <c r="C46" s="121">
        <v>173.5</v>
      </c>
      <c r="D46" s="90">
        <v>9.5</v>
      </c>
      <c r="E46" s="109">
        <v>3</v>
      </c>
      <c r="F46" s="91">
        <f t="shared" si="2"/>
        <v>0.31578947368421051</v>
      </c>
      <c r="G46" s="117">
        <f t="shared" si="11"/>
        <v>449.17845261017601</v>
      </c>
      <c r="H46" s="90">
        <v>12.75</v>
      </c>
      <c r="I46" s="109">
        <v>0</v>
      </c>
      <c r="J46" s="91">
        <f t="shared" si="6"/>
        <v>0</v>
      </c>
      <c r="K46" s="110">
        <f t="shared" si="7"/>
        <v>0</v>
      </c>
      <c r="L46" s="90">
        <f t="shared" si="10"/>
        <v>22.25</v>
      </c>
      <c r="M46" s="91">
        <f t="shared" si="9"/>
        <v>0.1348314606741573</v>
      </c>
      <c r="N46" s="98">
        <f t="shared" si="5"/>
        <v>3</v>
      </c>
      <c r="O46" s="99">
        <f t="shared" si="8"/>
        <v>449.17845261017601</v>
      </c>
      <c r="R46" s="179">
        <v>38450</v>
      </c>
      <c r="S46">
        <v>1760</v>
      </c>
      <c r="T46">
        <v>173.5</v>
      </c>
      <c r="U46" s="177">
        <v>9.5</v>
      </c>
      <c r="V46">
        <v>0</v>
      </c>
      <c r="W46" s="177">
        <v>0</v>
      </c>
      <c r="X46" s="178">
        <v>0</v>
      </c>
      <c r="Y46" s="177">
        <v>12.75</v>
      </c>
      <c r="Z46">
        <v>0</v>
      </c>
      <c r="AA46" s="177">
        <v>0</v>
      </c>
      <c r="AB46" s="178">
        <v>0</v>
      </c>
      <c r="AC46" s="177">
        <v>22.25</v>
      </c>
      <c r="AD46" s="177">
        <v>0</v>
      </c>
      <c r="AE46" s="178">
        <v>0</v>
      </c>
    </row>
    <row r="47" spans="1:31" x14ac:dyDescent="0.45">
      <c r="A47" s="83">
        <v>38451</v>
      </c>
      <c r="B47" s="125">
        <v>1490</v>
      </c>
      <c r="C47" s="121">
        <v>201</v>
      </c>
      <c r="D47" s="90">
        <v>10.25</v>
      </c>
      <c r="E47" s="109">
        <v>0</v>
      </c>
      <c r="F47" s="91">
        <f t="shared" si="2"/>
        <v>0</v>
      </c>
      <c r="G47" s="117">
        <f t="shared" si="11"/>
        <v>0</v>
      </c>
      <c r="H47" s="90">
        <v>13</v>
      </c>
      <c r="I47" s="109">
        <v>1</v>
      </c>
      <c r="J47" s="91">
        <f t="shared" si="6"/>
        <v>7.6923076923076927E-2</v>
      </c>
      <c r="K47" s="110">
        <f t="shared" si="7"/>
        <v>65.059692267655578</v>
      </c>
      <c r="L47" s="90">
        <f t="shared" si="10"/>
        <v>23.25</v>
      </c>
      <c r="M47" s="91">
        <f t="shared" si="9"/>
        <v>4.3010752688172046E-2</v>
      </c>
      <c r="N47" s="98">
        <f t="shared" si="5"/>
        <v>1</v>
      </c>
      <c r="O47" s="99">
        <f t="shared" si="8"/>
        <v>65.059692267655578</v>
      </c>
      <c r="R47" s="179">
        <v>38451</v>
      </c>
      <c r="S47">
        <v>1490</v>
      </c>
      <c r="T47">
        <v>201</v>
      </c>
      <c r="U47" s="177">
        <v>10.25</v>
      </c>
      <c r="V47">
        <v>0</v>
      </c>
      <c r="W47" s="177">
        <v>0</v>
      </c>
      <c r="X47" s="178">
        <v>0</v>
      </c>
      <c r="Y47" s="177">
        <v>13</v>
      </c>
      <c r="Z47">
        <v>0</v>
      </c>
      <c r="AA47" s="177">
        <v>0</v>
      </c>
      <c r="AB47" s="178">
        <v>0</v>
      </c>
      <c r="AC47" s="177">
        <v>23.25</v>
      </c>
      <c r="AD47" s="177">
        <v>0</v>
      </c>
      <c r="AE47" s="178">
        <v>0</v>
      </c>
    </row>
    <row r="48" spans="1:31" x14ac:dyDescent="0.45">
      <c r="A48" s="83">
        <v>38452</v>
      </c>
      <c r="B48" s="125">
        <v>1340</v>
      </c>
      <c r="C48" s="121">
        <v>203.5</v>
      </c>
      <c r="D48" s="90">
        <v>10</v>
      </c>
      <c r="E48" s="109">
        <v>1</v>
      </c>
      <c r="F48" s="91">
        <f t="shared" si="2"/>
        <v>0.1</v>
      </c>
      <c r="G48" s="117">
        <f t="shared" si="11"/>
        <v>149.72615087005866</v>
      </c>
      <c r="H48" s="90">
        <v>12.5</v>
      </c>
      <c r="I48" s="109">
        <v>0</v>
      </c>
      <c r="J48" s="91">
        <f t="shared" si="6"/>
        <v>0</v>
      </c>
      <c r="K48" s="110">
        <f t="shared" si="7"/>
        <v>0</v>
      </c>
      <c r="L48" s="90">
        <f t="shared" si="10"/>
        <v>22.5</v>
      </c>
      <c r="M48" s="91">
        <f t="shared" si="9"/>
        <v>4.4444444444444446E-2</v>
      </c>
      <c r="N48" s="98">
        <f t="shared" si="5"/>
        <v>1</v>
      </c>
      <c r="O48" s="99">
        <f t="shared" si="8"/>
        <v>149.72615087005866</v>
      </c>
      <c r="R48" s="179">
        <v>38452</v>
      </c>
      <c r="S48">
        <v>1340</v>
      </c>
      <c r="T48">
        <v>203.5</v>
      </c>
      <c r="U48" s="177">
        <v>10</v>
      </c>
      <c r="V48">
        <v>0</v>
      </c>
      <c r="W48" s="177">
        <v>0</v>
      </c>
      <c r="X48" s="178">
        <v>0</v>
      </c>
      <c r="Y48" s="177">
        <v>12.5</v>
      </c>
      <c r="Z48">
        <v>0</v>
      </c>
      <c r="AA48" s="177">
        <v>0</v>
      </c>
      <c r="AB48" s="178">
        <v>0</v>
      </c>
      <c r="AC48" s="177">
        <v>22.5</v>
      </c>
      <c r="AD48" s="177">
        <v>0</v>
      </c>
      <c r="AE48" s="178">
        <v>0</v>
      </c>
    </row>
    <row r="49" spans="1:31" x14ac:dyDescent="0.45">
      <c r="A49" s="83">
        <v>38453</v>
      </c>
      <c r="B49" s="125">
        <v>1410</v>
      </c>
      <c r="C49" s="121">
        <v>196</v>
      </c>
      <c r="D49" s="90">
        <v>10.25</v>
      </c>
      <c r="E49" s="109">
        <v>1</v>
      </c>
      <c r="F49" s="91">
        <f t="shared" si="2"/>
        <v>9.7560975609756101E-2</v>
      </c>
      <c r="G49" s="117">
        <f t="shared" si="11"/>
        <v>149.72615087005866</v>
      </c>
      <c r="H49" s="90">
        <v>13.5</v>
      </c>
      <c r="I49" s="109">
        <v>0</v>
      </c>
      <c r="J49" s="91">
        <f t="shared" si="6"/>
        <v>0</v>
      </c>
      <c r="K49" s="110">
        <f t="shared" si="7"/>
        <v>0</v>
      </c>
      <c r="L49" s="90">
        <f t="shared" si="10"/>
        <v>23.75</v>
      </c>
      <c r="M49" s="91">
        <f t="shared" si="9"/>
        <v>4.2105263157894736E-2</v>
      </c>
      <c r="N49" s="98">
        <f t="shared" si="5"/>
        <v>1</v>
      </c>
      <c r="O49" s="99">
        <f t="shared" si="8"/>
        <v>149.72615087005866</v>
      </c>
      <c r="R49" s="179">
        <v>38453</v>
      </c>
      <c r="S49">
        <v>1410</v>
      </c>
      <c r="T49">
        <v>196</v>
      </c>
      <c r="U49" s="177">
        <v>10.25</v>
      </c>
      <c r="V49">
        <v>0</v>
      </c>
      <c r="W49" s="177">
        <v>0</v>
      </c>
      <c r="X49" s="178">
        <v>0</v>
      </c>
      <c r="Y49" s="177">
        <v>13.5</v>
      </c>
      <c r="Z49">
        <v>0</v>
      </c>
      <c r="AA49" s="177">
        <v>0</v>
      </c>
      <c r="AB49" s="178">
        <v>0</v>
      </c>
      <c r="AC49" s="177">
        <v>23.75</v>
      </c>
      <c r="AD49" s="177">
        <v>0</v>
      </c>
      <c r="AE49" s="178">
        <v>0</v>
      </c>
    </row>
    <row r="50" spans="1:31" x14ac:dyDescent="0.45">
      <c r="A50" s="83">
        <v>38454</v>
      </c>
      <c r="B50" s="125">
        <v>1430</v>
      </c>
      <c r="C50" s="121">
        <v>201</v>
      </c>
      <c r="D50" s="90">
        <v>11.5</v>
      </c>
      <c r="E50" s="109">
        <v>1</v>
      </c>
      <c r="F50" s="91">
        <f t="shared" si="2"/>
        <v>8.6956521739130432E-2</v>
      </c>
      <c r="G50" s="117">
        <f t="shared" si="11"/>
        <v>149.72615087005866</v>
      </c>
      <c r="H50" s="90">
        <v>12.5</v>
      </c>
      <c r="I50" s="109">
        <v>2</v>
      </c>
      <c r="J50" s="91">
        <f t="shared" si="6"/>
        <v>0.16</v>
      </c>
      <c r="K50" s="110">
        <f t="shared" si="7"/>
        <v>130.11938453531116</v>
      </c>
      <c r="L50" s="90">
        <f t="shared" si="10"/>
        <v>24</v>
      </c>
      <c r="M50" s="91">
        <f t="shared" si="9"/>
        <v>0.125</v>
      </c>
      <c r="N50" s="98">
        <f t="shared" si="5"/>
        <v>3</v>
      </c>
      <c r="O50" s="99">
        <f t="shared" si="8"/>
        <v>279.84553540536979</v>
      </c>
      <c r="R50" s="179">
        <v>38454</v>
      </c>
      <c r="S50">
        <v>1430</v>
      </c>
      <c r="T50">
        <v>201</v>
      </c>
      <c r="U50" s="177">
        <v>11.5</v>
      </c>
      <c r="V50">
        <v>0</v>
      </c>
      <c r="W50" s="177">
        <v>0</v>
      </c>
      <c r="X50" s="178">
        <v>0</v>
      </c>
      <c r="Y50" s="177">
        <v>12.5</v>
      </c>
      <c r="Z50">
        <v>1</v>
      </c>
      <c r="AA50" s="177">
        <v>0.08</v>
      </c>
      <c r="AB50" s="178">
        <v>65.059692267655578</v>
      </c>
      <c r="AC50" s="177">
        <v>24</v>
      </c>
      <c r="AD50" s="177">
        <v>4.1666666666666664E-2</v>
      </c>
      <c r="AE50" s="178">
        <v>1</v>
      </c>
    </row>
    <row r="51" spans="1:31" x14ac:dyDescent="0.45">
      <c r="A51" s="83">
        <v>38455</v>
      </c>
      <c r="B51" s="125">
        <v>1280</v>
      </c>
      <c r="C51" s="121">
        <v>167.5</v>
      </c>
      <c r="D51" s="90">
        <v>11.5</v>
      </c>
      <c r="E51" s="109">
        <v>0</v>
      </c>
      <c r="F51" s="91">
        <f t="shared" si="2"/>
        <v>0</v>
      </c>
      <c r="G51" s="117">
        <f t="shared" si="11"/>
        <v>0</v>
      </c>
      <c r="H51" s="90">
        <v>12</v>
      </c>
      <c r="I51" s="109">
        <v>1</v>
      </c>
      <c r="J51" s="91">
        <f t="shared" si="6"/>
        <v>8.3333333333333329E-2</v>
      </c>
      <c r="K51" s="110">
        <f t="shared" si="7"/>
        <v>65.059692267655578</v>
      </c>
      <c r="L51" s="90">
        <f t="shared" si="10"/>
        <v>23.5</v>
      </c>
      <c r="M51" s="91">
        <f t="shared" si="9"/>
        <v>4.2553191489361701E-2</v>
      </c>
      <c r="N51" s="98">
        <f t="shared" si="5"/>
        <v>1</v>
      </c>
      <c r="O51" s="99">
        <f t="shared" si="8"/>
        <v>65.059692267655578</v>
      </c>
      <c r="R51" s="179">
        <v>38455</v>
      </c>
      <c r="S51">
        <v>1280</v>
      </c>
      <c r="T51">
        <v>167.5</v>
      </c>
      <c r="U51" s="177">
        <v>11.5</v>
      </c>
      <c r="V51">
        <v>0</v>
      </c>
      <c r="W51" s="177">
        <v>0</v>
      </c>
      <c r="X51" s="178">
        <v>0</v>
      </c>
      <c r="Y51" s="177">
        <v>12</v>
      </c>
      <c r="Z51">
        <v>5</v>
      </c>
      <c r="AA51" s="177">
        <v>0.41666666666666669</v>
      </c>
      <c r="AB51" s="178">
        <v>325.29846133827783</v>
      </c>
      <c r="AC51" s="177">
        <v>23.5</v>
      </c>
      <c r="AD51" s="177">
        <v>0.21276595744680851</v>
      </c>
      <c r="AE51" s="178">
        <v>5</v>
      </c>
    </row>
    <row r="52" spans="1:31" x14ac:dyDescent="0.45">
      <c r="A52" s="83">
        <v>38456</v>
      </c>
      <c r="B52" s="125">
        <v>1240</v>
      </c>
      <c r="C52" s="121">
        <v>185.5</v>
      </c>
      <c r="D52" s="90">
        <v>10</v>
      </c>
      <c r="E52" s="109">
        <v>1</v>
      </c>
      <c r="F52" s="91">
        <f t="shared" si="2"/>
        <v>0.1</v>
      </c>
      <c r="G52" s="117">
        <f t="shared" si="11"/>
        <v>149.72615087005866</v>
      </c>
      <c r="H52" s="90">
        <v>13.25</v>
      </c>
      <c r="I52" s="109">
        <v>0</v>
      </c>
      <c r="J52" s="91">
        <f t="shared" si="6"/>
        <v>0</v>
      </c>
      <c r="K52" s="110">
        <f t="shared" si="7"/>
        <v>0</v>
      </c>
      <c r="L52" s="90">
        <f t="shared" si="10"/>
        <v>23.25</v>
      </c>
      <c r="M52" s="91">
        <f t="shared" si="9"/>
        <v>4.3010752688172046E-2</v>
      </c>
      <c r="N52" s="98">
        <f t="shared" si="5"/>
        <v>1</v>
      </c>
      <c r="O52" s="99">
        <f t="shared" si="8"/>
        <v>149.72615087005866</v>
      </c>
      <c r="R52" s="179">
        <v>38456</v>
      </c>
      <c r="S52">
        <v>1240</v>
      </c>
      <c r="T52">
        <v>185.5</v>
      </c>
      <c r="U52" s="177">
        <v>10</v>
      </c>
      <c r="V52">
        <v>0</v>
      </c>
      <c r="W52" s="177">
        <v>0</v>
      </c>
      <c r="X52" s="178">
        <v>0</v>
      </c>
      <c r="Y52" s="177">
        <v>13.25</v>
      </c>
      <c r="Z52">
        <v>3</v>
      </c>
      <c r="AA52" s="177">
        <v>0.22641509433962265</v>
      </c>
      <c r="AB52" s="178">
        <v>195.1790768029667</v>
      </c>
      <c r="AC52" s="177">
        <v>23.25</v>
      </c>
      <c r="AD52" s="177">
        <v>0.12903225806451613</v>
      </c>
      <c r="AE52" s="178">
        <v>3</v>
      </c>
    </row>
    <row r="53" spans="1:31" x14ac:dyDescent="0.45">
      <c r="A53" s="83">
        <v>38457</v>
      </c>
      <c r="B53" s="125">
        <v>1250</v>
      </c>
      <c r="C53" s="121">
        <v>133</v>
      </c>
      <c r="D53" s="90">
        <v>10</v>
      </c>
      <c r="E53" s="109">
        <v>1</v>
      </c>
      <c r="F53" s="91">
        <f t="shared" si="2"/>
        <v>0.1</v>
      </c>
      <c r="G53" s="117">
        <f t="shared" si="11"/>
        <v>149.72615087005866</v>
      </c>
      <c r="H53" s="90">
        <v>14</v>
      </c>
      <c r="I53" s="109">
        <v>5</v>
      </c>
      <c r="J53" s="91">
        <f t="shared" si="6"/>
        <v>0.35714285714285715</v>
      </c>
      <c r="K53" s="110">
        <f t="shared" si="7"/>
        <v>325.29846133827783</v>
      </c>
      <c r="L53" s="90">
        <f t="shared" si="10"/>
        <v>24</v>
      </c>
      <c r="M53" s="91">
        <f t="shared" si="9"/>
        <v>0.25</v>
      </c>
      <c r="N53" s="98">
        <f t="shared" si="5"/>
        <v>6</v>
      </c>
      <c r="O53" s="99">
        <f t="shared" si="8"/>
        <v>475.02461220833652</v>
      </c>
      <c r="R53" s="179">
        <v>38457</v>
      </c>
      <c r="S53">
        <v>1250</v>
      </c>
      <c r="T53">
        <v>133</v>
      </c>
      <c r="U53" s="177">
        <v>10</v>
      </c>
      <c r="V53">
        <v>0</v>
      </c>
      <c r="W53" s="177">
        <v>0</v>
      </c>
      <c r="X53" s="178">
        <v>0</v>
      </c>
      <c r="Y53" s="177">
        <v>14</v>
      </c>
      <c r="Z53">
        <v>4</v>
      </c>
      <c r="AA53" s="177">
        <v>0.2857142857142857</v>
      </c>
      <c r="AB53" s="178">
        <v>260.23876907062231</v>
      </c>
      <c r="AC53" s="177">
        <v>24</v>
      </c>
      <c r="AD53" s="177">
        <v>0.16666666666666666</v>
      </c>
      <c r="AE53" s="178">
        <v>4</v>
      </c>
    </row>
    <row r="54" spans="1:31" x14ac:dyDescent="0.45">
      <c r="A54" s="83">
        <v>38458</v>
      </c>
      <c r="B54" s="125">
        <v>2470</v>
      </c>
      <c r="C54" s="137">
        <v>135</v>
      </c>
      <c r="D54" s="90" t="s">
        <v>31</v>
      </c>
      <c r="E54" s="122">
        <v>1</v>
      </c>
      <c r="F54" s="124" t="s">
        <v>14</v>
      </c>
      <c r="G54" s="117">
        <f t="shared" si="11"/>
        <v>149.72615087005866</v>
      </c>
      <c r="H54" s="90" t="s">
        <v>31</v>
      </c>
      <c r="I54" s="123">
        <v>3.5</v>
      </c>
      <c r="J54" s="124" t="s">
        <v>14</v>
      </c>
      <c r="K54" s="110">
        <f t="shared" si="7"/>
        <v>227.70892293679449</v>
      </c>
      <c r="L54" s="90" t="s">
        <v>14</v>
      </c>
      <c r="M54" s="124" t="s">
        <v>14</v>
      </c>
      <c r="N54" s="123">
        <f t="shared" si="5"/>
        <v>4.5</v>
      </c>
      <c r="O54" s="99">
        <f t="shared" si="8"/>
        <v>377.43507380685315</v>
      </c>
      <c r="R54" s="179">
        <v>38458</v>
      </c>
      <c r="S54">
        <v>2470</v>
      </c>
      <c r="T54">
        <v>135</v>
      </c>
      <c r="U54" s="177" t="s">
        <v>31</v>
      </c>
      <c r="V54">
        <v>0</v>
      </c>
      <c r="W54" s="177">
        <v>0</v>
      </c>
      <c r="X54" s="178">
        <v>0</v>
      </c>
      <c r="Y54" s="177" t="s">
        <v>31</v>
      </c>
      <c r="Z54">
        <v>2</v>
      </c>
      <c r="AA54" s="177" t="s">
        <v>14</v>
      </c>
      <c r="AB54" s="178">
        <v>130.11938453531116</v>
      </c>
      <c r="AC54" s="177" t="s">
        <v>14</v>
      </c>
      <c r="AD54" s="177" t="s">
        <v>14</v>
      </c>
      <c r="AE54" s="178">
        <v>2</v>
      </c>
    </row>
    <row r="55" spans="1:31" x14ac:dyDescent="0.45">
      <c r="A55" s="83">
        <v>38459</v>
      </c>
      <c r="B55" s="125">
        <v>2780</v>
      </c>
      <c r="C55" s="137">
        <v>135</v>
      </c>
      <c r="D55" s="90" t="s">
        <v>31</v>
      </c>
      <c r="E55" s="122">
        <v>1</v>
      </c>
      <c r="F55" s="124" t="s">
        <v>14</v>
      </c>
      <c r="G55" s="117">
        <f t="shared" si="11"/>
        <v>149.72615087005866</v>
      </c>
      <c r="H55" s="90" t="s">
        <v>31</v>
      </c>
      <c r="I55" s="123">
        <v>3.5</v>
      </c>
      <c r="J55" s="124" t="s">
        <v>14</v>
      </c>
      <c r="K55" s="110">
        <f t="shared" si="7"/>
        <v>227.70892293679449</v>
      </c>
      <c r="L55" s="90" t="s">
        <v>14</v>
      </c>
      <c r="M55" s="124" t="s">
        <v>14</v>
      </c>
      <c r="N55" s="123">
        <f t="shared" si="5"/>
        <v>4.5</v>
      </c>
      <c r="O55" s="99">
        <f t="shared" si="8"/>
        <v>377.43507380685315</v>
      </c>
      <c r="R55" s="179">
        <v>38459</v>
      </c>
      <c r="S55">
        <v>2780</v>
      </c>
      <c r="T55">
        <v>135</v>
      </c>
      <c r="U55" s="177" t="s">
        <v>31</v>
      </c>
      <c r="V55">
        <v>0</v>
      </c>
      <c r="W55" s="177">
        <v>0</v>
      </c>
      <c r="X55" s="178">
        <v>0</v>
      </c>
      <c r="Y55" s="177" t="s">
        <v>31</v>
      </c>
      <c r="Z55">
        <v>2</v>
      </c>
      <c r="AA55" s="177" t="s">
        <v>14</v>
      </c>
      <c r="AB55" s="178">
        <v>130.11938453531116</v>
      </c>
      <c r="AC55" s="177" t="s">
        <v>14</v>
      </c>
      <c r="AD55" s="177" t="s">
        <v>14</v>
      </c>
      <c r="AE55" s="178">
        <v>2</v>
      </c>
    </row>
    <row r="56" spans="1:31" x14ac:dyDescent="0.45">
      <c r="A56" s="83">
        <v>38460</v>
      </c>
      <c r="B56" s="125">
        <v>2180</v>
      </c>
      <c r="C56" s="121">
        <v>137</v>
      </c>
      <c r="D56" s="90">
        <v>6.75</v>
      </c>
      <c r="E56" s="109">
        <v>1</v>
      </c>
      <c r="F56" s="91">
        <f t="shared" si="2"/>
        <v>0.14814814814814814</v>
      </c>
      <c r="G56" s="117">
        <f t="shared" si="11"/>
        <v>149.72615087005866</v>
      </c>
      <c r="H56" s="90">
        <v>12.25</v>
      </c>
      <c r="I56" s="109">
        <v>2</v>
      </c>
      <c r="J56" s="91">
        <f t="shared" si="6"/>
        <v>0.16326530612244897</v>
      </c>
      <c r="K56" s="110">
        <f t="shared" si="7"/>
        <v>130.11938453531116</v>
      </c>
      <c r="L56" s="90">
        <f t="shared" ref="L56:L102" si="12">H56+D56</f>
        <v>19</v>
      </c>
      <c r="M56" s="91">
        <f t="shared" ref="M56:M102" si="13">N56/L56</f>
        <v>0.15789473684210525</v>
      </c>
      <c r="N56" s="98">
        <f t="shared" si="5"/>
        <v>3</v>
      </c>
      <c r="O56" s="99">
        <f t="shared" si="8"/>
        <v>279.84553540536979</v>
      </c>
      <c r="R56" s="179">
        <v>38460</v>
      </c>
      <c r="S56">
        <v>2180</v>
      </c>
      <c r="T56">
        <v>137</v>
      </c>
      <c r="U56" s="177">
        <v>6.75</v>
      </c>
      <c r="V56">
        <v>0</v>
      </c>
      <c r="W56" s="177">
        <v>0</v>
      </c>
      <c r="X56" s="178">
        <v>0</v>
      </c>
      <c r="Y56" s="177">
        <v>12.25</v>
      </c>
      <c r="Z56">
        <v>0</v>
      </c>
      <c r="AA56" s="177">
        <v>0</v>
      </c>
      <c r="AB56" s="178">
        <v>0</v>
      </c>
      <c r="AC56" s="177">
        <v>19</v>
      </c>
      <c r="AD56" s="177">
        <v>0</v>
      </c>
      <c r="AE56" s="178">
        <v>0</v>
      </c>
    </row>
    <row r="57" spans="1:31" x14ac:dyDescent="0.45">
      <c r="A57" s="83">
        <v>38461</v>
      </c>
      <c r="B57" s="125">
        <v>1810</v>
      </c>
      <c r="C57" s="121">
        <v>182</v>
      </c>
      <c r="D57" s="90">
        <v>11</v>
      </c>
      <c r="E57" s="109">
        <v>1</v>
      </c>
      <c r="F57" s="91">
        <f t="shared" si="2"/>
        <v>9.0909090909090912E-2</v>
      </c>
      <c r="G57" s="117">
        <f t="shared" si="11"/>
        <v>149.72615087005866</v>
      </c>
      <c r="H57" s="90">
        <v>12</v>
      </c>
      <c r="I57" s="109">
        <v>1</v>
      </c>
      <c r="J57" s="91">
        <f t="shared" si="6"/>
        <v>8.3333333333333329E-2</v>
      </c>
      <c r="K57" s="110">
        <f t="shared" si="7"/>
        <v>65.059692267655578</v>
      </c>
      <c r="L57" s="90">
        <f t="shared" si="12"/>
        <v>23</v>
      </c>
      <c r="M57" s="91">
        <f t="shared" si="13"/>
        <v>8.6956521739130432E-2</v>
      </c>
      <c r="N57" s="98">
        <f t="shared" si="5"/>
        <v>2</v>
      </c>
      <c r="O57" s="99">
        <f t="shared" si="8"/>
        <v>214.78584313771424</v>
      </c>
      <c r="R57" s="179">
        <v>38461</v>
      </c>
      <c r="S57">
        <v>1810</v>
      </c>
      <c r="T57">
        <v>182</v>
      </c>
      <c r="U57" s="177">
        <v>11</v>
      </c>
      <c r="V57">
        <v>0</v>
      </c>
      <c r="W57" s="177">
        <v>0</v>
      </c>
      <c r="X57" s="178">
        <v>0</v>
      </c>
      <c r="Y57" s="177">
        <v>12</v>
      </c>
      <c r="Z57">
        <v>1</v>
      </c>
      <c r="AA57" s="177">
        <v>8.3333333333333329E-2</v>
      </c>
      <c r="AB57" s="178">
        <v>65.059692267655578</v>
      </c>
      <c r="AC57" s="177">
        <v>23</v>
      </c>
      <c r="AD57" s="177">
        <v>4.3478260869565216E-2</v>
      </c>
      <c r="AE57" s="178">
        <v>1</v>
      </c>
    </row>
    <row r="58" spans="1:31" x14ac:dyDescent="0.45">
      <c r="A58" s="83">
        <v>38462</v>
      </c>
      <c r="B58" s="125">
        <v>1600</v>
      </c>
      <c r="C58" s="121">
        <v>186.5</v>
      </c>
      <c r="D58" s="90">
        <v>12</v>
      </c>
      <c r="E58" s="109">
        <v>0</v>
      </c>
      <c r="F58" s="91">
        <f t="shared" si="2"/>
        <v>0</v>
      </c>
      <c r="G58" s="117">
        <f t="shared" si="11"/>
        <v>0</v>
      </c>
      <c r="H58" s="90">
        <v>10.5</v>
      </c>
      <c r="I58" s="109">
        <v>2</v>
      </c>
      <c r="J58" s="91">
        <f t="shared" si="6"/>
        <v>0.19047619047619047</v>
      </c>
      <c r="K58" s="110">
        <f t="shared" si="7"/>
        <v>130.11938453531116</v>
      </c>
      <c r="L58" s="90">
        <f t="shared" si="12"/>
        <v>22.5</v>
      </c>
      <c r="M58" s="91">
        <f t="shared" si="13"/>
        <v>8.8888888888888892E-2</v>
      </c>
      <c r="N58" s="98">
        <f t="shared" si="5"/>
        <v>2</v>
      </c>
      <c r="O58" s="99">
        <f t="shared" si="8"/>
        <v>130.11938453531116</v>
      </c>
      <c r="R58" s="179">
        <v>38462</v>
      </c>
      <c r="S58">
        <v>1600</v>
      </c>
      <c r="T58">
        <v>186.5</v>
      </c>
      <c r="U58" s="177">
        <v>12</v>
      </c>
      <c r="V58">
        <v>0</v>
      </c>
      <c r="W58" s="177">
        <v>0</v>
      </c>
      <c r="X58" s="178">
        <v>0</v>
      </c>
      <c r="Y58" s="177">
        <v>10.5</v>
      </c>
      <c r="Z58">
        <v>1</v>
      </c>
      <c r="AA58" s="177">
        <v>9.5238095238095233E-2</v>
      </c>
      <c r="AB58" s="178">
        <v>65.059692267655578</v>
      </c>
      <c r="AC58" s="177">
        <v>22.5</v>
      </c>
      <c r="AD58" s="177">
        <v>4.4444444444444446E-2</v>
      </c>
      <c r="AE58" s="178">
        <v>1</v>
      </c>
    </row>
    <row r="59" spans="1:31" x14ac:dyDescent="0.45">
      <c r="A59" s="83">
        <v>38463</v>
      </c>
      <c r="B59" s="125">
        <v>1500</v>
      </c>
      <c r="C59" s="121">
        <v>214.5</v>
      </c>
      <c r="D59" s="90">
        <v>11.75</v>
      </c>
      <c r="E59" s="109">
        <v>1</v>
      </c>
      <c r="F59" s="91">
        <f t="shared" si="2"/>
        <v>8.5106382978723402E-2</v>
      </c>
      <c r="G59" s="117">
        <f t="shared" si="11"/>
        <v>149.72615087005866</v>
      </c>
      <c r="H59" s="90">
        <v>11.5</v>
      </c>
      <c r="I59" s="109">
        <v>1</v>
      </c>
      <c r="J59" s="91">
        <f t="shared" si="6"/>
        <v>8.6956521739130432E-2</v>
      </c>
      <c r="K59" s="110">
        <f t="shared" si="7"/>
        <v>65.059692267655578</v>
      </c>
      <c r="L59" s="90">
        <f t="shared" si="12"/>
        <v>23.25</v>
      </c>
      <c r="M59" s="91">
        <f t="shared" si="13"/>
        <v>8.6021505376344093E-2</v>
      </c>
      <c r="N59" s="98">
        <f t="shared" si="5"/>
        <v>2</v>
      </c>
      <c r="O59" s="99">
        <f t="shared" si="8"/>
        <v>214.78584313771424</v>
      </c>
      <c r="R59" s="179">
        <v>38463</v>
      </c>
      <c r="S59">
        <v>1500</v>
      </c>
      <c r="T59">
        <v>214.5</v>
      </c>
      <c r="U59" s="177">
        <v>11.75</v>
      </c>
      <c r="V59">
        <v>0</v>
      </c>
      <c r="W59" s="177">
        <v>0</v>
      </c>
      <c r="X59" s="178">
        <v>0</v>
      </c>
      <c r="Y59" s="177">
        <v>11.5</v>
      </c>
      <c r="Z59">
        <v>0</v>
      </c>
      <c r="AA59" s="177">
        <v>0</v>
      </c>
      <c r="AB59" s="178">
        <v>0</v>
      </c>
      <c r="AC59" s="177">
        <v>23.25</v>
      </c>
      <c r="AD59" s="177">
        <v>0</v>
      </c>
      <c r="AE59" s="178">
        <v>0</v>
      </c>
    </row>
    <row r="60" spans="1:31" x14ac:dyDescent="0.45">
      <c r="A60" s="83">
        <v>38464</v>
      </c>
      <c r="B60" s="125">
        <v>1520</v>
      </c>
      <c r="C60" s="121">
        <v>177.5</v>
      </c>
      <c r="D60" s="90">
        <v>11.5</v>
      </c>
      <c r="E60" s="109">
        <v>0</v>
      </c>
      <c r="F60" s="91">
        <f t="shared" si="2"/>
        <v>0</v>
      </c>
      <c r="G60" s="117">
        <f t="shared" si="11"/>
        <v>0</v>
      </c>
      <c r="H60" s="90">
        <v>12.75</v>
      </c>
      <c r="I60" s="109">
        <v>0</v>
      </c>
      <c r="J60" s="91">
        <f t="shared" si="6"/>
        <v>0</v>
      </c>
      <c r="K60" s="110">
        <f t="shared" si="7"/>
        <v>0</v>
      </c>
      <c r="L60" s="90">
        <f t="shared" si="12"/>
        <v>24.25</v>
      </c>
      <c r="M60" s="91">
        <f t="shared" si="13"/>
        <v>0</v>
      </c>
      <c r="N60" s="98">
        <f t="shared" si="5"/>
        <v>0</v>
      </c>
      <c r="O60" s="99">
        <f t="shared" si="8"/>
        <v>0</v>
      </c>
      <c r="R60" s="179">
        <v>38464</v>
      </c>
      <c r="S60">
        <v>1520</v>
      </c>
      <c r="T60">
        <v>177.5</v>
      </c>
      <c r="U60" s="177">
        <v>11.5</v>
      </c>
      <c r="V60">
        <v>0</v>
      </c>
      <c r="W60" s="177">
        <v>0</v>
      </c>
      <c r="X60" s="178">
        <v>0</v>
      </c>
      <c r="Y60" s="177">
        <v>12.75</v>
      </c>
      <c r="Z60">
        <v>2</v>
      </c>
      <c r="AA60" s="177">
        <v>0.15686274509803921</v>
      </c>
      <c r="AB60" s="178">
        <v>130.11938453531116</v>
      </c>
      <c r="AC60" s="177">
        <v>24.25</v>
      </c>
      <c r="AD60" s="177">
        <v>8.247422680412371E-2</v>
      </c>
      <c r="AE60" s="178">
        <v>2</v>
      </c>
    </row>
    <row r="61" spans="1:31" x14ac:dyDescent="0.45">
      <c r="A61" s="83">
        <v>38465</v>
      </c>
      <c r="B61" s="125">
        <v>1690</v>
      </c>
      <c r="C61" s="121">
        <v>110.25</v>
      </c>
      <c r="D61" s="90">
        <v>11.25</v>
      </c>
      <c r="E61" s="109">
        <v>0</v>
      </c>
      <c r="F61" s="91">
        <f t="shared" si="2"/>
        <v>0</v>
      </c>
      <c r="G61" s="117">
        <f t="shared" si="11"/>
        <v>0</v>
      </c>
      <c r="H61" s="90">
        <v>10.25</v>
      </c>
      <c r="I61" s="109">
        <v>6</v>
      </c>
      <c r="J61" s="91">
        <f t="shared" si="6"/>
        <v>0.58536585365853655</v>
      </c>
      <c r="K61" s="110">
        <f t="shared" si="7"/>
        <v>390.35815360593341</v>
      </c>
      <c r="L61" s="90">
        <f t="shared" si="12"/>
        <v>21.5</v>
      </c>
      <c r="M61" s="91">
        <f t="shared" si="13"/>
        <v>0.27906976744186046</v>
      </c>
      <c r="N61" s="98">
        <f t="shared" si="5"/>
        <v>6</v>
      </c>
      <c r="O61" s="99">
        <f t="shared" si="8"/>
        <v>390.35815360593341</v>
      </c>
      <c r="R61" s="179">
        <v>38465</v>
      </c>
      <c r="S61">
        <v>1690</v>
      </c>
      <c r="T61">
        <v>110.25</v>
      </c>
      <c r="U61" s="177">
        <v>11.25</v>
      </c>
      <c r="V61">
        <v>0</v>
      </c>
      <c r="W61" s="177">
        <v>0</v>
      </c>
      <c r="X61" s="178">
        <v>0</v>
      </c>
      <c r="Y61" s="177">
        <v>10.25</v>
      </c>
      <c r="Z61">
        <v>0</v>
      </c>
      <c r="AA61" s="177">
        <v>0</v>
      </c>
      <c r="AB61" s="178">
        <v>0</v>
      </c>
      <c r="AC61" s="177">
        <v>21.5</v>
      </c>
      <c r="AD61" s="177">
        <v>0</v>
      </c>
      <c r="AE61" s="178">
        <v>0</v>
      </c>
    </row>
    <row r="62" spans="1:31" x14ac:dyDescent="0.45">
      <c r="A62" s="83">
        <v>38466</v>
      </c>
      <c r="B62" s="125">
        <v>2200</v>
      </c>
      <c r="C62" s="121">
        <v>115</v>
      </c>
      <c r="D62" s="90">
        <v>11.75</v>
      </c>
      <c r="E62" s="109">
        <v>6</v>
      </c>
      <c r="F62" s="91">
        <f t="shared" si="2"/>
        <v>0.51063829787234039</v>
      </c>
      <c r="G62" s="117">
        <f t="shared" si="11"/>
        <v>898.35690522035202</v>
      </c>
      <c r="H62" s="90">
        <v>11</v>
      </c>
      <c r="I62" s="109">
        <v>4</v>
      </c>
      <c r="J62" s="91">
        <f t="shared" si="6"/>
        <v>0.36363636363636365</v>
      </c>
      <c r="K62" s="110">
        <f t="shared" si="7"/>
        <v>260.23876907062231</v>
      </c>
      <c r="L62" s="90">
        <f t="shared" si="12"/>
        <v>22.75</v>
      </c>
      <c r="M62" s="91">
        <f t="shared" si="13"/>
        <v>0.43956043956043955</v>
      </c>
      <c r="N62" s="98">
        <f t="shared" si="5"/>
        <v>10</v>
      </c>
      <c r="O62" s="99">
        <f t="shared" si="8"/>
        <v>1158.5956742909743</v>
      </c>
      <c r="R62" s="179">
        <v>38466</v>
      </c>
      <c r="S62">
        <v>2200</v>
      </c>
      <c r="T62">
        <v>115</v>
      </c>
      <c r="U62" s="177">
        <v>11.75</v>
      </c>
      <c r="V62">
        <v>0</v>
      </c>
      <c r="W62" s="177">
        <v>0</v>
      </c>
      <c r="X62" s="178">
        <v>0</v>
      </c>
      <c r="Y62" s="177">
        <v>11</v>
      </c>
      <c r="Z62">
        <v>1</v>
      </c>
      <c r="AA62" s="177">
        <v>9.0909090909090912E-2</v>
      </c>
      <c r="AB62" s="178">
        <v>65.059692267655578</v>
      </c>
      <c r="AC62" s="177">
        <v>22.75</v>
      </c>
      <c r="AD62" s="177">
        <v>4.3956043956043959E-2</v>
      </c>
      <c r="AE62" s="178">
        <v>1</v>
      </c>
    </row>
    <row r="63" spans="1:31" x14ac:dyDescent="0.45">
      <c r="A63" s="83">
        <v>38467</v>
      </c>
      <c r="B63" s="125">
        <v>2200</v>
      </c>
      <c r="C63" s="121">
        <v>137.5</v>
      </c>
      <c r="D63" s="90">
        <v>10.75</v>
      </c>
      <c r="E63" s="109">
        <v>4</v>
      </c>
      <c r="F63" s="91">
        <f t="shared" si="2"/>
        <v>0.37209302325581395</v>
      </c>
      <c r="G63" s="117">
        <f t="shared" si="11"/>
        <v>598.90460348023464</v>
      </c>
      <c r="H63" s="90">
        <v>11</v>
      </c>
      <c r="I63" s="109">
        <v>7</v>
      </c>
      <c r="J63" s="91">
        <f t="shared" si="6"/>
        <v>0.63636363636363635</v>
      </c>
      <c r="K63" s="110">
        <f t="shared" si="7"/>
        <v>455.41784587358899</v>
      </c>
      <c r="L63" s="90">
        <f t="shared" si="12"/>
        <v>21.75</v>
      </c>
      <c r="M63" s="91">
        <f t="shared" si="13"/>
        <v>0.50574712643678166</v>
      </c>
      <c r="N63" s="98">
        <f t="shared" si="5"/>
        <v>11</v>
      </c>
      <c r="O63" s="99">
        <f t="shared" si="8"/>
        <v>1054.3224493538237</v>
      </c>
      <c r="R63" s="179">
        <v>38467</v>
      </c>
      <c r="S63">
        <v>2200</v>
      </c>
      <c r="T63">
        <v>137.5</v>
      </c>
      <c r="U63" s="177">
        <v>10.75</v>
      </c>
      <c r="V63">
        <v>0</v>
      </c>
      <c r="W63" s="177">
        <v>0</v>
      </c>
      <c r="X63" s="178">
        <v>0</v>
      </c>
      <c r="Y63" s="177">
        <v>11</v>
      </c>
      <c r="Z63">
        <v>2</v>
      </c>
      <c r="AA63" s="177">
        <v>0.18181818181818182</v>
      </c>
      <c r="AB63" s="178">
        <v>130.11938453531116</v>
      </c>
      <c r="AC63" s="177">
        <v>21.75</v>
      </c>
      <c r="AD63" s="177">
        <v>9.1954022988505746E-2</v>
      </c>
      <c r="AE63" s="178">
        <v>2</v>
      </c>
    </row>
    <row r="64" spans="1:31" x14ac:dyDescent="0.45">
      <c r="A64" s="83">
        <v>38468</v>
      </c>
      <c r="B64" s="125">
        <v>2070</v>
      </c>
      <c r="C64" s="121">
        <v>143</v>
      </c>
      <c r="D64" s="90">
        <v>11</v>
      </c>
      <c r="E64" s="109">
        <v>4</v>
      </c>
      <c r="F64" s="91">
        <f t="shared" si="2"/>
        <v>0.36363636363636365</v>
      </c>
      <c r="G64" s="117">
        <f t="shared" si="11"/>
        <v>598.90460348023464</v>
      </c>
      <c r="H64" s="90">
        <v>11.25</v>
      </c>
      <c r="I64" s="109">
        <v>2</v>
      </c>
      <c r="J64" s="91">
        <f t="shared" si="6"/>
        <v>0.17777777777777778</v>
      </c>
      <c r="K64" s="110">
        <f t="shared" si="7"/>
        <v>130.11938453531116</v>
      </c>
      <c r="L64" s="90">
        <f t="shared" si="12"/>
        <v>22.25</v>
      </c>
      <c r="M64" s="91">
        <f t="shared" si="13"/>
        <v>0.2696629213483146</v>
      </c>
      <c r="N64" s="98">
        <f t="shared" si="5"/>
        <v>6</v>
      </c>
      <c r="O64" s="99">
        <f t="shared" si="8"/>
        <v>729.0239880155458</v>
      </c>
      <c r="R64" s="179">
        <v>38468</v>
      </c>
      <c r="S64">
        <v>2070</v>
      </c>
      <c r="T64">
        <v>143</v>
      </c>
      <c r="U64" s="177">
        <v>11</v>
      </c>
      <c r="V64">
        <v>0</v>
      </c>
      <c r="W64" s="177">
        <v>0</v>
      </c>
      <c r="X64" s="178">
        <v>0</v>
      </c>
      <c r="Y64" s="177">
        <v>11.25</v>
      </c>
      <c r="Z64">
        <v>0</v>
      </c>
      <c r="AA64" s="177">
        <v>0</v>
      </c>
      <c r="AB64" s="178">
        <v>0</v>
      </c>
      <c r="AC64" s="177">
        <v>22.25</v>
      </c>
      <c r="AD64" s="177">
        <v>0</v>
      </c>
      <c r="AE64" s="178">
        <v>0</v>
      </c>
    </row>
    <row r="65" spans="1:31" x14ac:dyDescent="0.45">
      <c r="A65" s="83">
        <v>38469</v>
      </c>
      <c r="B65" s="125">
        <v>1930</v>
      </c>
      <c r="C65" s="121">
        <v>149</v>
      </c>
      <c r="D65" s="90">
        <v>11.25</v>
      </c>
      <c r="E65" s="109">
        <v>4</v>
      </c>
      <c r="F65" s="91">
        <f t="shared" si="2"/>
        <v>0.35555555555555557</v>
      </c>
      <c r="G65" s="117">
        <f t="shared" si="11"/>
        <v>598.90460348023464</v>
      </c>
      <c r="H65" s="90">
        <v>11.5</v>
      </c>
      <c r="I65" s="123">
        <v>2.5</v>
      </c>
      <c r="J65" s="91">
        <f t="shared" si="6"/>
        <v>0.21739130434782608</v>
      </c>
      <c r="K65" s="110">
        <f t="shared" si="7"/>
        <v>162.64923066913892</v>
      </c>
      <c r="L65" s="90">
        <f t="shared" si="12"/>
        <v>22.75</v>
      </c>
      <c r="M65" s="91">
        <f t="shared" si="13"/>
        <v>0.2857142857142857</v>
      </c>
      <c r="N65" s="98">
        <f t="shared" si="5"/>
        <v>6.5</v>
      </c>
      <c r="O65" s="99">
        <f t="shared" si="8"/>
        <v>761.55383414937353</v>
      </c>
      <c r="R65" s="179">
        <v>38469</v>
      </c>
      <c r="S65">
        <v>1930</v>
      </c>
      <c r="T65">
        <v>149</v>
      </c>
      <c r="U65" s="177">
        <v>11.25</v>
      </c>
      <c r="V65">
        <v>0</v>
      </c>
      <c r="W65" s="177">
        <v>0</v>
      </c>
      <c r="X65" s="178">
        <v>0</v>
      </c>
      <c r="Y65" s="177">
        <v>11.5</v>
      </c>
      <c r="Z65">
        <v>0</v>
      </c>
      <c r="AA65" s="177">
        <v>0</v>
      </c>
      <c r="AB65" s="178">
        <v>0</v>
      </c>
      <c r="AC65" s="177">
        <v>22.75</v>
      </c>
      <c r="AD65" s="177">
        <v>0</v>
      </c>
      <c r="AE65" s="178">
        <v>0</v>
      </c>
    </row>
    <row r="66" spans="1:31" x14ac:dyDescent="0.45">
      <c r="A66" s="83">
        <v>38470</v>
      </c>
      <c r="B66" s="125">
        <v>1990</v>
      </c>
      <c r="C66" s="121">
        <v>117.5</v>
      </c>
      <c r="D66" s="90">
        <v>10.5</v>
      </c>
      <c r="E66" s="109">
        <v>1</v>
      </c>
      <c r="F66" s="91">
        <f t="shared" si="2"/>
        <v>9.5238095238095233E-2</v>
      </c>
      <c r="G66" s="117">
        <f t="shared" si="11"/>
        <v>149.72615087005866</v>
      </c>
      <c r="H66" s="90">
        <v>12.5</v>
      </c>
      <c r="I66" s="122">
        <v>3</v>
      </c>
      <c r="J66" s="124">
        <f t="shared" si="6"/>
        <v>0.24</v>
      </c>
      <c r="K66" s="110">
        <f t="shared" si="7"/>
        <v>195.1790768029667</v>
      </c>
      <c r="L66" s="90">
        <f t="shared" si="12"/>
        <v>23</v>
      </c>
      <c r="M66" s="91">
        <f t="shared" si="13"/>
        <v>0.17391304347826086</v>
      </c>
      <c r="N66" s="98">
        <f t="shared" si="5"/>
        <v>4</v>
      </c>
      <c r="O66" s="99">
        <f t="shared" si="8"/>
        <v>344.90522767302537</v>
      </c>
      <c r="R66" s="179">
        <v>38470</v>
      </c>
      <c r="S66">
        <v>1990</v>
      </c>
      <c r="T66">
        <v>117.5</v>
      </c>
      <c r="U66" s="177">
        <v>10.5</v>
      </c>
      <c r="V66">
        <v>0</v>
      </c>
      <c r="W66" s="177">
        <v>0</v>
      </c>
      <c r="X66" s="178">
        <v>0</v>
      </c>
      <c r="Y66" s="177">
        <v>12.5</v>
      </c>
      <c r="Z66">
        <v>0</v>
      </c>
      <c r="AA66" s="177">
        <v>0</v>
      </c>
      <c r="AB66" s="178">
        <v>0</v>
      </c>
      <c r="AC66" s="177">
        <v>23</v>
      </c>
      <c r="AD66" s="177">
        <v>0</v>
      </c>
      <c r="AE66" s="178">
        <v>0</v>
      </c>
    </row>
    <row r="67" spans="1:31" x14ac:dyDescent="0.45">
      <c r="A67" s="83">
        <v>38471</v>
      </c>
      <c r="B67" s="125">
        <v>1880</v>
      </c>
      <c r="C67" s="121">
        <v>136</v>
      </c>
      <c r="D67" s="90">
        <v>12.25</v>
      </c>
      <c r="E67" s="109">
        <v>2</v>
      </c>
      <c r="F67" s="91">
        <f t="shared" si="2"/>
        <v>0.16326530612244897</v>
      </c>
      <c r="G67" s="117">
        <f t="shared" si="11"/>
        <v>299.45230174011732</v>
      </c>
      <c r="H67" s="90">
        <v>11</v>
      </c>
      <c r="I67" s="123">
        <v>3.5</v>
      </c>
      <c r="J67" s="124">
        <f t="shared" si="6"/>
        <v>0.31818181818181818</v>
      </c>
      <c r="K67" s="110">
        <f t="shared" si="7"/>
        <v>227.70892293679449</v>
      </c>
      <c r="L67" s="90">
        <f t="shared" si="12"/>
        <v>23.25</v>
      </c>
      <c r="M67" s="91">
        <f t="shared" si="13"/>
        <v>0.23655913978494625</v>
      </c>
      <c r="N67" s="98">
        <f t="shared" si="5"/>
        <v>5.5</v>
      </c>
      <c r="O67" s="99">
        <f t="shared" si="8"/>
        <v>527.16122467691184</v>
      </c>
      <c r="R67" s="179">
        <v>38471</v>
      </c>
      <c r="S67">
        <v>1880</v>
      </c>
      <c r="T67">
        <v>136</v>
      </c>
      <c r="U67" s="177">
        <v>12.25</v>
      </c>
      <c r="V67">
        <v>0</v>
      </c>
      <c r="W67" s="177">
        <v>0</v>
      </c>
      <c r="X67" s="178">
        <v>0</v>
      </c>
      <c r="Y67" s="177">
        <v>11</v>
      </c>
      <c r="Z67">
        <v>1</v>
      </c>
      <c r="AA67" s="177">
        <v>9.0909090909090912E-2</v>
      </c>
      <c r="AB67" s="178">
        <v>65.059692267655578</v>
      </c>
      <c r="AC67" s="177">
        <v>23.25</v>
      </c>
      <c r="AD67" s="177">
        <v>4.3010752688172046E-2</v>
      </c>
      <c r="AE67" s="178">
        <v>1</v>
      </c>
    </row>
    <row r="68" spans="1:31" x14ac:dyDescent="0.45">
      <c r="A68" s="100">
        <v>38472</v>
      </c>
      <c r="B68" s="126">
        <v>1850</v>
      </c>
      <c r="C68" s="127">
        <v>159.5</v>
      </c>
      <c r="D68" s="103">
        <v>12</v>
      </c>
      <c r="E68" s="119">
        <v>1</v>
      </c>
      <c r="F68" s="118">
        <f t="shared" si="2"/>
        <v>8.3333333333333329E-2</v>
      </c>
      <c r="G68" s="128">
        <f t="shared" si="11"/>
        <v>149.72615087005866</v>
      </c>
      <c r="H68" s="103">
        <v>12.25</v>
      </c>
      <c r="I68" s="119">
        <v>4</v>
      </c>
      <c r="J68" s="118">
        <f t="shared" si="6"/>
        <v>0.32653061224489793</v>
      </c>
      <c r="K68" s="129">
        <f t="shared" si="7"/>
        <v>260.23876907062231</v>
      </c>
      <c r="L68" s="103">
        <f t="shared" si="12"/>
        <v>24.25</v>
      </c>
      <c r="M68" s="118">
        <f t="shared" si="13"/>
        <v>0.20618556701030927</v>
      </c>
      <c r="N68" s="130">
        <f t="shared" si="5"/>
        <v>5</v>
      </c>
      <c r="O68" s="131">
        <f t="shared" si="8"/>
        <v>409.96491994068094</v>
      </c>
      <c r="R68" s="179">
        <v>38472</v>
      </c>
      <c r="S68">
        <v>1850</v>
      </c>
      <c r="T68">
        <v>159.5</v>
      </c>
      <c r="U68" s="177">
        <v>12</v>
      </c>
      <c r="V68">
        <v>0</v>
      </c>
      <c r="W68" s="177">
        <v>0</v>
      </c>
      <c r="X68" s="178">
        <v>0</v>
      </c>
      <c r="Y68" s="177">
        <v>12.25</v>
      </c>
      <c r="Z68">
        <v>2</v>
      </c>
      <c r="AA68" s="177">
        <v>0.16326530612244897</v>
      </c>
      <c r="AB68" s="178">
        <v>130.11938453531116</v>
      </c>
      <c r="AC68" s="177">
        <v>24.25</v>
      </c>
      <c r="AD68" s="177">
        <v>8.247422680412371E-2</v>
      </c>
      <c r="AE68" s="178">
        <v>2</v>
      </c>
    </row>
    <row r="69" spans="1:31" x14ac:dyDescent="0.45">
      <c r="A69" s="111">
        <v>38473</v>
      </c>
      <c r="B69" s="132">
        <v>1660</v>
      </c>
      <c r="C69" s="133">
        <v>190</v>
      </c>
      <c r="D69" s="97">
        <v>11.25</v>
      </c>
      <c r="E69" s="114">
        <v>3</v>
      </c>
      <c r="F69" s="115">
        <f t="shared" si="2"/>
        <v>0.26666666666666666</v>
      </c>
      <c r="G69" s="134">
        <f t="shared" si="11"/>
        <v>449.17845261017601</v>
      </c>
      <c r="H69" s="97">
        <v>11.25</v>
      </c>
      <c r="I69" s="114">
        <v>2</v>
      </c>
      <c r="J69" s="115">
        <f t="shared" si="6"/>
        <v>0.17777777777777778</v>
      </c>
      <c r="K69" s="116">
        <f t="shared" si="7"/>
        <v>130.11938453531116</v>
      </c>
      <c r="L69" s="97">
        <f t="shared" si="12"/>
        <v>22.5</v>
      </c>
      <c r="M69" s="115">
        <f t="shared" si="13"/>
        <v>0.22222222222222221</v>
      </c>
      <c r="N69" s="135">
        <f t="shared" si="5"/>
        <v>5</v>
      </c>
      <c r="O69" s="136">
        <f t="shared" si="8"/>
        <v>579.29783714548716</v>
      </c>
      <c r="R69" s="179">
        <v>38473</v>
      </c>
      <c r="S69">
        <v>1660</v>
      </c>
      <c r="T69">
        <v>190</v>
      </c>
      <c r="U69" s="177">
        <v>11.25</v>
      </c>
      <c r="V69">
        <v>1</v>
      </c>
      <c r="W69" s="177">
        <v>8.8888888888888892E-2</v>
      </c>
      <c r="X69" s="178">
        <v>149.72615087005866</v>
      </c>
      <c r="Y69" s="177">
        <v>11.25</v>
      </c>
      <c r="Z69">
        <v>1</v>
      </c>
      <c r="AA69" s="177">
        <v>8.8888888888888892E-2</v>
      </c>
      <c r="AB69" s="178">
        <v>65.059692267655578</v>
      </c>
      <c r="AC69" s="177">
        <v>22.5</v>
      </c>
      <c r="AD69" s="177">
        <v>8.8888888888888892E-2</v>
      </c>
      <c r="AE69" s="178">
        <v>2</v>
      </c>
    </row>
    <row r="70" spans="1:31" x14ac:dyDescent="0.45">
      <c r="A70" s="83">
        <v>38474</v>
      </c>
      <c r="B70" s="125">
        <v>1600</v>
      </c>
      <c r="C70" s="121">
        <v>151</v>
      </c>
      <c r="D70" s="90">
        <v>10</v>
      </c>
      <c r="E70" s="109">
        <v>0</v>
      </c>
      <c r="F70" s="91">
        <f t="shared" si="2"/>
        <v>0</v>
      </c>
      <c r="G70" s="117">
        <f t="shared" si="11"/>
        <v>0</v>
      </c>
      <c r="H70" s="90">
        <v>13</v>
      </c>
      <c r="I70" s="109">
        <v>6</v>
      </c>
      <c r="J70" s="91">
        <f t="shared" si="6"/>
        <v>0.46153846153846156</v>
      </c>
      <c r="K70" s="110">
        <f t="shared" si="7"/>
        <v>390.35815360593341</v>
      </c>
      <c r="L70" s="90">
        <f t="shared" si="12"/>
        <v>23</v>
      </c>
      <c r="M70" s="91">
        <f t="shared" si="13"/>
        <v>0.2608695652173913</v>
      </c>
      <c r="N70" s="98">
        <f t="shared" si="5"/>
        <v>6</v>
      </c>
      <c r="O70" s="99">
        <f t="shared" si="8"/>
        <v>390.35815360593341</v>
      </c>
      <c r="R70" s="179">
        <v>38474</v>
      </c>
      <c r="S70">
        <v>1600</v>
      </c>
      <c r="T70">
        <v>151</v>
      </c>
      <c r="U70" s="177">
        <v>10</v>
      </c>
      <c r="V70">
        <v>1</v>
      </c>
      <c r="W70" s="177">
        <v>0.1</v>
      </c>
      <c r="X70" s="178">
        <v>149.72615087005866</v>
      </c>
      <c r="Y70" s="177">
        <v>13</v>
      </c>
      <c r="Z70">
        <v>2</v>
      </c>
      <c r="AA70" s="177">
        <v>0.15384615384615385</v>
      </c>
      <c r="AB70" s="178">
        <v>130.11938453531116</v>
      </c>
      <c r="AC70" s="177">
        <v>23</v>
      </c>
      <c r="AD70" s="177">
        <v>0.13043478260869565</v>
      </c>
      <c r="AE70" s="178">
        <v>3</v>
      </c>
    </row>
    <row r="71" spans="1:31" x14ac:dyDescent="0.45">
      <c r="A71" s="83">
        <v>38475</v>
      </c>
      <c r="B71" s="125">
        <v>1750</v>
      </c>
      <c r="C71" s="121">
        <v>177.5</v>
      </c>
      <c r="D71" s="90">
        <v>12.25</v>
      </c>
      <c r="E71" s="109">
        <v>4</v>
      </c>
      <c r="F71" s="91">
        <f t="shared" si="2"/>
        <v>0.32653061224489793</v>
      </c>
      <c r="G71" s="117">
        <f t="shared" si="11"/>
        <v>598.90460348023464</v>
      </c>
      <c r="H71" s="90">
        <v>11.5</v>
      </c>
      <c r="I71" s="109">
        <v>2</v>
      </c>
      <c r="J71" s="91">
        <f t="shared" si="6"/>
        <v>0.17391304347826086</v>
      </c>
      <c r="K71" s="110">
        <f t="shared" si="7"/>
        <v>130.11938453531116</v>
      </c>
      <c r="L71" s="90">
        <f t="shared" si="12"/>
        <v>23.75</v>
      </c>
      <c r="M71" s="91">
        <f t="shared" si="13"/>
        <v>0.25263157894736843</v>
      </c>
      <c r="N71" s="98">
        <f t="shared" si="5"/>
        <v>6</v>
      </c>
      <c r="O71" s="99">
        <f t="shared" si="8"/>
        <v>729.0239880155458</v>
      </c>
      <c r="R71" s="179">
        <v>38475</v>
      </c>
      <c r="S71">
        <v>1750</v>
      </c>
      <c r="T71">
        <v>177.5</v>
      </c>
      <c r="U71" s="177">
        <v>12.25</v>
      </c>
      <c r="V71">
        <v>0</v>
      </c>
      <c r="W71" s="177">
        <v>0</v>
      </c>
      <c r="X71" s="178">
        <v>0</v>
      </c>
      <c r="Y71" s="177">
        <v>11.5</v>
      </c>
      <c r="Z71">
        <v>0</v>
      </c>
      <c r="AA71" s="177">
        <v>0</v>
      </c>
      <c r="AB71" s="178">
        <v>0</v>
      </c>
      <c r="AC71" s="177">
        <v>23.75</v>
      </c>
      <c r="AD71" s="177">
        <v>0</v>
      </c>
      <c r="AE71" s="178">
        <v>0</v>
      </c>
    </row>
    <row r="72" spans="1:31" x14ac:dyDescent="0.45">
      <c r="A72" s="83">
        <v>38476</v>
      </c>
      <c r="B72" s="125">
        <v>1600</v>
      </c>
      <c r="C72" s="121">
        <v>182</v>
      </c>
      <c r="D72" s="90">
        <v>11.25</v>
      </c>
      <c r="E72" s="109">
        <v>0</v>
      </c>
      <c r="F72" s="91">
        <f t="shared" si="2"/>
        <v>0</v>
      </c>
      <c r="G72" s="117">
        <f t="shared" si="11"/>
        <v>0</v>
      </c>
      <c r="H72" s="90">
        <v>11.75</v>
      </c>
      <c r="I72" s="109">
        <v>3</v>
      </c>
      <c r="J72" s="91">
        <f t="shared" si="6"/>
        <v>0.25531914893617019</v>
      </c>
      <c r="K72" s="110">
        <f t="shared" si="7"/>
        <v>195.1790768029667</v>
      </c>
      <c r="L72" s="90">
        <f t="shared" si="12"/>
        <v>23</v>
      </c>
      <c r="M72" s="91">
        <f t="shared" si="13"/>
        <v>0.13043478260869565</v>
      </c>
      <c r="N72" s="98">
        <f t="shared" si="5"/>
        <v>3</v>
      </c>
      <c r="O72" s="99">
        <f t="shared" si="8"/>
        <v>195.1790768029667</v>
      </c>
      <c r="R72" s="179">
        <v>38476</v>
      </c>
      <c r="S72">
        <v>1600</v>
      </c>
      <c r="T72">
        <v>182</v>
      </c>
      <c r="U72" s="177">
        <v>11.25</v>
      </c>
      <c r="V72">
        <v>0</v>
      </c>
      <c r="W72" s="177">
        <v>0</v>
      </c>
      <c r="X72" s="178">
        <v>0</v>
      </c>
      <c r="Y72" s="177">
        <v>11.75</v>
      </c>
      <c r="Z72">
        <v>4</v>
      </c>
      <c r="AA72" s="177">
        <v>0.34042553191489361</v>
      </c>
      <c r="AB72" s="178">
        <v>260.23876907062231</v>
      </c>
      <c r="AC72" s="177">
        <v>23</v>
      </c>
      <c r="AD72" s="177">
        <v>0.17391304347826086</v>
      </c>
      <c r="AE72" s="178">
        <v>4</v>
      </c>
    </row>
    <row r="73" spans="1:31" x14ac:dyDescent="0.45">
      <c r="A73" s="83">
        <v>38477</v>
      </c>
      <c r="B73" s="125">
        <v>1640</v>
      </c>
      <c r="C73" s="121">
        <v>177.5</v>
      </c>
      <c r="D73" s="90">
        <v>11.75</v>
      </c>
      <c r="E73" s="109">
        <v>0</v>
      </c>
      <c r="F73" s="91">
        <f t="shared" si="2"/>
        <v>0</v>
      </c>
      <c r="G73" s="117">
        <f t="shared" si="11"/>
        <v>0</v>
      </c>
      <c r="H73" s="90">
        <v>11</v>
      </c>
      <c r="I73" s="109">
        <v>2</v>
      </c>
      <c r="J73" s="91">
        <f t="shared" si="6"/>
        <v>0.18181818181818182</v>
      </c>
      <c r="K73" s="110">
        <f t="shared" si="7"/>
        <v>130.11938453531116</v>
      </c>
      <c r="L73" s="90">
        <f t="shared" si="12"/>
        <v>22.75</v>
      </c>
      <c r="M73" s="91">
        <f t="shared" si="13"/>
        <v>8.7912087912087919E-2</v>
      </c>
      <c r="N73" s="98">
        <f t="shared" si="5"/>
        <v>2</v>
      </c>
      <c r="O73" s="99">
        <f t="shared" si="8"/>
        <v>130.11938453531116</v>
      </c>
      <c r="R73" s="179">
        <v>38477</v>
      </c>
      <c r="S73">
        <v>1640</v>
      </c>
      <c r="T73">
        <v>177.5</v>
      </c>
      <c r="U73" s="177">
        <v>11.75</v>
      </c>
      <c r="V73">
        <v>0</v>
      </c>
      <c r="W73" s="177">
        <v>0</v>
      </c>
      <c r="X73" s="178">
        <v>0</v>
      </c>
      <c r="Y73" s="177">
        <v>11</v>
      </c>
      <c r="Z73">
        <v>2</v>
      </c>
      <c r="AA73" s="177">
        <v>0.18181818181818182</v>
      </c>
      <c r="AB73" s="178">
        <v>130.11938453531116</v>
      </c>
      <c r="AC73" s="177">
        <v>22.75</v>
      </c>
      <c r="AD73" s="177">
        <v>8.7912087912087919E-2</v>
      </c>
      <c r="AE73" s="178">
        <v>2</v>
      </c>
    </row>
    <row r="74" spans="1:31" x14ac:dyDescent="0.45">
      <c r="A74" s="83">
        <v>38478</v>
      </c>
      <c r="B74" s="125">
        <v>1510</v>
      </c>
      <c r="C74" s="121">
        <v>191.5</v>
      </c>
      <c r="D74" s="90">
        <v>11.25</v>
      </c>
      <c r="E74" s="109">
        <v>0</v>
      </c>
      <c r="F74" s="91">
        <f t="shared" si="2"/>
        <v>0</v>
      </c>
      <c r="G74" s="117">
        <f t="shared" si="11"/>
        <v>0</v>
      </c>
      <c r="H74" s="90">
        <v>12.5</v>
      </c>
      <c r="I74" s="109">
        <v>2</v>
      </c>
      <c r="J74" s="91">
        <f t="shared" si="6"/>
        <v>0.16</v>
      </c>
      <c r="K74" s="110">
        <f t="shared" si="7"/>
        <v>130.11938453531116</v>
      </c>
      <c r="L74" s="90">
        <f t="shared" si="12"/>
        <v>23.75</v>
      </c>
      <c r="M74" s="91">
        <f t="shared" si="13"/>
        <v>8.4210526315789472E-2</v>
      </c>
      <c r="N74" s="98">
        <f t="shared" si="5"/>
        <v>2</v>
      </c>
      <c r="O74" s="99">
        <f t="shared" si="8"/>
        <v>130.11938453531116</v>
      </c>
      <c r="R74" s="179">
        <v>38478</v>
      </c>
      <c r="S74">
        <v>1510</v>
      </c>
      <c r="T74">
        <v>191.5</v>
      </c>
      <c r="U74" s="177">
        <v>11.25</v>
      </c>
      <c r="V74">
        <v>0</v>
      </c>
      <c r="W74" s="177">
        <v>0</v>
      </c>
      <c r="X74" s="178">
        <v>0</v>
      </c>
      <c r="Y74" s="177">
        <v>12.5</v>
      </c>
      <c r="Z74">
        <v>6</v>
      </c>
      <c r="AA74" s="177">
        <v>0.48</v>
      </c>
      <c r="AB74" s="178">
        <v>390.35815360593341</v>
      </c>
      <c r="AC74" s="177">
        <v>23.75</v>
      </c>
      <c r="AD74" s="177">
        <v>0.25263157894736843</v>
      </c>
      <c r="AE74" s="178">
        <v>6</v>
      </c>
    </row>
    <row r="75" spans="1:31" x14ac:dyDescent="0.45">
      <c r="A75" s="83">
        <v>38479</v>
      </c>
      <c r="B75" s="125">
        <v>1420</v>
      </c>
      <c r="C75" s="121">
        <v>199</v>
      </c>
      <c r="D75" s="90">
        <v>11.5</v>
      </c>
      <c r="E75" s="109">
        <v>0</v>
      </c>
      <c r="F75" s="91">
        <f t="shared" si="2"/>
        <v>0</v>
      </c>
      <c r="G75" s="117">
        <f t="shared" si="11"/>
        <v>0</v>
      </c>
      <c r="H75" s="90">
        <v>11</v>
      </c>
      <c r="I75" s="109">
        <v>3</v>
      </c>
      <c r="J75" s="91">
        <f t="shared" si="6"/>
        <v>0.27272727272727271</v>
      </c>
      <c r="K75" s="110">
        <f t="shared" si="7"/>
        <v>195.1790768029667</v>
      </c>
      <c r="L75" s="90">
        <f t="shared" si="12"/>
        <v>22.5</v>
      </c>
      <c r="M75" s="91">
        <f t="shared" si="13"/>
        <v>0.13333333333333333</v>
      </c>
      <c r="N75" s="98">
        <f t="shared" si="5"/>
        <v>3</v>
      </c>
      <c r="O75" s="99">
        <f t="shared" si="8"/>
        <v>195.1790768029667</v>
      </c>
      <c r="R75" s="179">
        <v>38479</v>
      </c>
      <c r="S75">
        <v>1420</v>
      </c>
      <c r="T75">
        <v>199</v>
      </c>
      <c r="U75" s="177">
        <v>11.5</v>
      </c>
      <c r="V75">
        <v>0</v>
      </c>
      <c r="W75" s="177">
        <v>0</v>
      </c>
      <c r="X75" s="178">
        <v>0</v>
      </c>
      <c r="Y75" s="177">
        <v>11</v>
      </c>
      <c r="Z75">
        <v>2</v>
      </c>
      <c r="AA75" s="177">
        <v>0.18181818181818182</v>
      </c>
      <c r="AB75" s="178">
        <v>130.11938453531116</v>
      </c>
      <c r="AC75" s="177">
        <v>22.5</v>
      </c>
      <c r="AD75" s="177">
        <v>8.8888888888888892E-2</v>
      </c>
      <c r="AE75" s="178">
        <v>2</v>
      </c>
    </row>
    <row r="76" spans="1:31" x14ac:dyDescent="0.45">
      <c r="A76" s="83">
        <v>38480</v>
      </c>
      <c r="B76" s="125">
        <v>1290</v>
      </c>
      <c r="C76" s="121">
        <v>205</v>
      </c>
      <c r="D76" s="90">
        <v>10.5</v>
      </c>
      <c r="E76" s="109">
        <v>0</v>
      </c>
      <c r="F76" s="91">
        <f t="shared" si="2"/>
        <v>0</v>
      </c>
      <c r="G76" s="117">
        <f t="shared" si="11"/>
        <v>0</v>
      </c>
      <c r="H76" s="90">
        <v>10.5</v>
      </c>
      <c r="I76" s="109">
        <v>2</v>
      </c>
      <c r="J76" s="91">
        <f t="shared" si="6"/>
        <v>0.19047619047619047</v>
      </c>
      <c r="K76" s="110">
        <f t="shared" si="7"/>
        <v>130.11938453531116</v>
      </c>
      <c r="L76" s="90">
        <f t="shared" si="12"/>
        <v>21</v>
      </c>
      <c r="M76" s="91">
        <f t="shared" si="13"/>
        <v>9.5238095238095233E-2</v>
      </c>
      <c r="N76" s="98">
        <f t="shared" si="5"/>
        <v>2</v>
      </c>
      <c r="O76" s="99">
        <f t="shared" si="8"/>
        <v>130.11938453531116</v>
      </c>
      <c r="R76" s="179">
        <v>38480</v>
      </c>
      <c r="S76">
        <v>1290</v>
      </c>
      <c r="T76">
        <v>205</v>
      </c>
      <c r="U76" s="177">
        <v>10.5</v>
      </c>
      <c r="V76">
        <v>0</v>
      </c>
      <c r="W76" s="177">
        <v>0</v>
      </c>
      <c r="X76" s="178">
        <v>0</v>
      </c>
      <c r="Y76" s="177">
        <v>10.5</v>
      </c>
      <c r="Z76">
        <v>5</v>
      </c>
      <c r="AA76" s="177">
        <v>0.47619047619047616</v>
      </c>
      <c r="AB76" s="178">
        <v>325.29846133827783</v>
      </c>
      <c r="AC76" s="177">
        <v>21</v>
      </c>
      <c r="AD76" s="177">
        <v>0.23809523809523808</v>
      </c>
      <c r="AE76" s="178">
        <v>5</v>
      </c>
    </row>
    <row r="77" spans="1:31" x14ac:dyDescent="0.45">
      <c r="A77" s="83">
        <v>38481</v>
      </c>
      <c r="B77" s="125">
        <v>1300</v>
      </c>
      <c r="C77" s="121">
        <v>117</v>
      </c>
      <c r="D77" s="90">
        <v>13.5</v>
      </c>
      <c r="E77" s="109">
        <v>1</v>
      </c>
      <c r="F77" s="91">
        <f t="shared" si="2"/>
        <v>7.407407407407407E-2</v>
      </c>
      <c r="G77" s="117">
        <f t="shared" si="11"/>
        <v>149.72615087005866</v>
      </c>
      <c r="H77" s="90">
        <v>8.75</v>
      </c>
      <c r="I77" s="109">
        <v>34</v>
      </c>
      <c r="J77" s="91">
        <f t="shared" si="6"/>
        <v>3.8857142857142857</v>
      </c>
      <c r="K77" s="110">
        <f t="shared" si="7"/>
        <v>2212.0295371002894</v>
      </c>
      <c r="L77" s="90">
        <f t="shared" si="12"/>
        <v>22.25</v>
      </c>
      <c r="M77" s="91">
        <f t="shared" si="13"/>
        <v>1.5730337078651686</v>
      </c>
      <c r="N77" s="98">
        <f t="shared" si="5"/>
        <v>35</v>
      </c>
      <c r="O77" s="99">
        <f t="shared" si="8"/>
        <v>2361.7556879703479</v>
      </c>
      <c r="R77" s="179">
        <v>38481</v>
      </c>
      <c r="S77">
        <v>1300</v>
      </c>
      <c r="T77">
        <v>117</v>
      </c>
      <c r="U77" s="177">
        <v>13.5</v>
      </c>
      <c r="V77">
        <v>0</v>
      </c>
      <c r="W77" s="177">
        <v>0</v>
      </c>
      <c r="X77" s="178">
        <v>0</v>
      </c>
      <c r="Y77" s="177">
        <v>8.75</v>
      </c>
      <c r="Z77">
        <v>10</v>
      </c>
      <c r="AA77" s="177">
        <v>1.1428571428571428</v>
      </c>
      <c r="AB77" s="178">
        <v>650.59692267655566</v>
      </c>
      <c r="AC77" s="177">
        <v>22.25</v>
      </c>
      <c r="AD77" s="177">
        <v>0.449438202247191</v>
      </c>
      <c r="AE77" s="178">
        <v>10</v>
      </c>
    </row>
    <row r="78" spans="1:31" x14ac:dyDescent="0.45">
      <c r="A78" s="83">
        <v>38482</v>
      </c>
      <c r="B78" s="125">
        <v>2420</v>
      </c>
      <c r="C78" s="121">
        <v>97</v>
      </c>
      <c r="D78" s="90">
        <v>13.25</v>
      </c>
      <c r="E78" s="109">
        <v>25</v>
      </c>
      <c r="F78" s="91">
        <f t="shared" si="2"/>
        <v>1.8867924528301887</v>
      </c>
      <c r="G78" s="117">
        <f t="shared" si="11"/>
        <v>3743.1537717514666</v>
      </c>
      <c r="H78" s="90">
        <v>9.75</v>
      </c>
      <c r="I78" s="109">
        <v>6</v>
      </c>
      <c r="J78" s="91">
        <f t="shared" si="6"/>
        <v>0.61538461538461542</v>
      </c>
      <c r="K78" s="110">
        <f t="shared" si="7"/>
        <v>390.35815360593341</v>
      </c>
      <c r="L78" s="90">
        <f t="shared" si="12"/>
        <v>23</v>
      </c>
      <c r="M78" s="91">
        <f t="shared" si="13"/>
        <v>1.3478260869565217</v>
      </c>
      <c r="N78" s="98">
        <f t="shared" si="5"/>
        <v>31</v>
      </c>
      <c r="O78" s="99">
        <f t="shared" si="8"/>
        <v>4133.5119253574003</v>
      </c>
      <c r="R78" s="179">
        <v>38482</v>
      </c>
      <c r="S78">
        <v>2420</v>
      </c>
      <c r="T78">
        <v>97</v>
      </c>
      <c r="U78" s="177">
        <v>13.25</v>
      </c>
      <c r="V78">
        <v>0</v>
      </c>
      <c r="W78" s="177">
        <v>0</v>
      </c>
      <c r="X78" s="178">
        <v>0</v>
      </c>
      <c r="Y78" s="177">
        <v>9.75</v>
      </c>
      <c r="Z78">
        <v>10</v>
      </c>
      <c r="AA78" s="177">
        <v>1.0256410256410255</v>
      </c>
      <c r="AB78" s="178">
        <v>650.59692267655566</v>
      </c>
      <c r="AC78" s="177">
        <v>23</v>
      </c>
      <c r="AD78" s="177">
        <v>0.43478260869565216</v>
      </c>
      <c r="AE78" s="178">
        <v>10</v>
      </c>
    </row>
    <row r="79" spans="1:31" x14ac:dyDescent="0.45">
      <c r="A79" s="83">
        <v>38483</v>
      </c>
      <c r="B79" s="125">
        <v>2210</v>
      </c>
      <c r="C79" s="121">
        <v>136</v>
      </c>
      <c r="D79" s="90">
        <v>13.25</v>
      </c>
      <c r="E79" s="109">
        <v>4</v>
      </c>
      <c r="F79" s="91">
        <f t="shared" si="2"/>
        <v>0.30188679245283018</v>
      </c>
      <c r="G79" s="117">
        <f t="shared" si="11"/>
        <v>598.90460348023464</v>
      </c>
      <c r="H79" s="90">
        <v>10</v>
      </c>
      <c r="I79" s="109">
        <v>4</v>
      </c>
      <c r="J79" s="91">
        <f t="shared" si="6"/>
        <v>0.4</v>
      </c>
      <c r="K79" s="110">
        <f t="shared" si="7"/>
        <v>260.23876907062231</v>
      </c>
      <c r="L79" s="90">
        <f t="shared" si="12"/>
        <v>23.25</v>
      </c>
      <c r="M79" s="91">
        <f t="shared" si="13"/>
        <v>0.34408602150537637</v>
      </c>
      <c r="N79" s="98">
        <f t="shared" si="5"/>
        <v>8</v>
      </c>
      <c r="O79" s="99">
        <f t="shared" si="8"/>
        <v>859.14337255085695</v>
      </c>
      <c r="R79" s="179">
        <v>38483</v>
      </c>
      <c r="S79">
        <v>2210</v>
      </c>
      <c r="T79">
        <v>136</v>
      </c>
      <c r="U79" s="177">
        <v>13.25</v>
      </c>
      <c r="V79">
        <v>5</v>
      </c>
      <c r="W79" s="177">
        <v>0.37735849056603776</v>
      </c>
      <c r="X79" s="178">
        <v>748.63075435029327</v>
      </c>
      <c r="Y79" s="177">
        <v>10</v>
      </c>
      <c r="Z79">
        <v>1</v>
      </c>
      <c r="AA79" s="177">
        <v>0.1</v>
      </c>
      <c r="AB79" s="178">
        <v>65.059692267655578</v>
      </c>
      <c r="AC79" s="177">
        <v>23.25</v>
      </c>
      <c r="AD79" s="177">
        <v>0.25806451612903225</v>
      </c>
      <c r="AE79" s="178">
        <v>6</v>
      </c>
    </row>
    <row r="80" spans="1:31" x14ac:dyDescent="0.45">
      <c r="A80" s="83">
        <v>38484</v>
      </c>
      <c r="B80" s="125">
        <v>1970</v>
      </c>
      <c r="C80" s="121">
        <v>169</v>
      </c>
      <c r="D80" s="90">
        <v>13.25</v>
      </c>
      <c r="E80" s="109">
        <v>6</v>
      </c>
      <c r="F80" s="91">
        <f t="shared" si="2"/>
        <v>0.45283018867924529</v>
      </c>
      <c r="G80" s="117">
        <f t="shared" si="11"/>
        <v>898.35690522035202</v>
      </c>
      <c r="H80" s="90">
        <v>9.25</v>
      </c>
      <c r="I80" s="109">
        <v>2</v>
      </c>
      <c r="J80" s="91">
        <f t="shared" si="6"/>
        <v>0.21621621621621623</v>
      </c>
      <c r="K80" s="110">
        <f t="shared" si="7"/>
        <v>130.11938453531116</v>
      </c>
      <c r="L80" s="90">
        <f t="shared" si="12"/>
        <v>22.5</v>
      </c>
      <c r="M80" s="91">
        <f t="shared" si="13"/>
        <v>0.35555555555555557</v>
      </c>
      <c r="N80" s="98">
        <f t="shared" si="5"/>
        <v>8</v>
      </c>
      <c r="O80" s="99">
        <f t="shared" si="8"/>
        <v>1028.4762897556632</v>
      </c>
      <c r="R80" s="179">
        <v>38484</v>
      </c>
      <c r="S80">
        <v>1970</v>
      </c>
      <c r="T80">
        <v>169</v>
      </c>
      <c r="U80" s="177">
        <v>13.25</v>
      </c>
      <c r="V80">
        <v>1</v>
      </c>
      <c r="W80" s="177">
        <v>7.5471698113207544E-2</v>
      </c>
      <c r="X80" s="178">
        <v>149.72615087005866</v>
      </c>
      <c r="Y80" s="177">
        <v>9.25</v>
      </c>
      <c r="Z80">
        <v>6</v>
      </c>
      <c r="AA80" s="177">
        <v>0.64864864864864868</v>
      </c>
      <c r="AB80" s="178">
        <v>390.35815360593341</v>
      </c>
      <c r="AC80" s="177">
        <v>22.5</v>
      </c>
      <c r="AD80" s="177">
        <v>0.31111111111111112</v>
      </c>
      <c r="AE80" s="178">
        <v>7</v>
      </c>
    </row>
    <row r="81" spans="1:31" x14ac:dyDescent="0.45">
      <c r="A81" s="83">
        <v>38485</v>
      </c>
      <c r="B81" s="84">
        <v>1895</v>
      </c>
      <c r="C81" s="121">
        <v>167.5</v>
      </c>
      <c r="D81" s="90">
        <v>14</v>
      </c>
      <c r="E81" s="109">
        <v>4</v>
      </c>
      <c r="F81" s="91">
        <f t="shared" si="2"/>
        <v>0.2857142857142857</v>
      </c>
      <c r="G81" s="117">
        <f t="shared" si="11"/>
        <v>598.90460348023464</v>
      </c>
      <c r="H81" s="90">
        <v>10</v>
      </c>
      <c r="I81" s="109">
        <v>1</v>
      </c>
      <c r="J81" s="91">
        <f t="shared" si="6"/>
        <v>0.1</v>
      </c>
      <c r="K81" s="110">
        <f t="shared" si="7"/>
        <v>65.059692267655578</v>
      </c>
      <c r="L81" s="90">
        <f t="shared" si="12"/>
        <v>24</v>
      </c>
      <c r="M81" s="91">
        <f t="shared" si="13"/>
        <v>0.20833333333333334</v>
      </c>
      <c r="N81" s="98">
        <f t="shared" si="5"/>
        <v>5</v>
      </c>
      <c r="O81" s="99">
        <f t="shared" si="8"/>
        <v>663.96429574789022</v>
      </c>
      <c r="R81" s="179">
        <v>38485</v>
      </c>
      <c r="S81">
        <v>1895</v>
      </c>
      <c r="T81">
        <v>167.5</v>
      </c>
      <c r="U81" s="177">
        <v>14</v>
      </c>
      <c r="V81">
        <v>0</v>
      </c>
      <c r="W81" s="177">
        <v>0</v>
      </c>
      <c r="X81" s="178">
        <v>0</v>
      </c>
      <c r="Y81" s="177">
        <v>10</v>
      </c>
      <c r="Z81">
        <v>1</v>
      </c>
      <c r="AA81" s="177">
        <v>0.1</v>
      </c>
      <c r="AB81" s="178">
        <v>65.059692267655578</v>
      </c>
      <c r="AC81" s="177">
        <v>24</v>
      </c>
      <c r="AD81" s="177">
        <v>4.1666666666666664E-2</v>
      </c>
      <c r="AE81" s="178">
        <v>1</v>
      </c>
    </row>
    <row r="82" spans="1:31" x14ac:dyDescent="0.45">
      <c r="A82" s="83">
        <v>38486</v>
      </c>
      <c r="B82" s="125">
        <v>1820</v>
      </c>
      <c r="C82" s="121">
        <v>71</v>
      </c>
      <c r="D82" s="90">
        <v>14.25</v>
      </c>
      <c r="E82" s="109">
        <v>0</v>
      </c>
      <c r="F82" s="91">
        <f t="shared" si="2"/>
        <v>0</v>
      </c>
      <c r="G82" s="117">
        <f t="shared" si="11"/>
        <v>0</v>
      </c>
      <c r="H82" s="90">
        <v>10</v>
      </c>
      <c r="I82" s="109">
        <v>3</v>
      </c>
      <c r="J82" s="91">
        <f t="shared" si="6"/>
        <v>0.3</v>
      </c>
      <c r="K82" s="110">
        <f t="shared" si="7"/>
        <v>195.1790768029667</v>
      </c>
      <c r="L82" s="90">
        <f t="shared" si="12"/>
        <v>24.25</v>
      </c>
      <c r="M82" s="91">
        <f t="shared" si="13"/>
        <v>0.12371134020618557</v>
      </c>
      <c r="N82" s="98">
        <f t="shared" si="5"/>
        <v>3</v>
      </c>
      <c r="O82" s="99">
        <f t="shared" si="8"/>
        <v>195.1790768029667</v>
      </c>
      <c r="R82" s="179">
        <v>38486</v>
      </c>
      <c r="S82">
        <v>1820</v>
      </c>
      <c r="T82">
        <v>71</v>
      </c>
      <c r="U82" s="177">
        <v>14.25</v>
      </c>
      <c r="V82">
        <v>0</v>
      </c>
      <c r="W82" s="177">
        <v>0</v>
      </c>
      <c r="X82" s="178">
        <v>0</v>
      </c>
      <c r="Y82" s="177">
        <v>10</v>
      </c>
      <c r="Z82">
        <v>2</v>
      </c>
      <c r="AA82" s="177">
        <v>0.2</v>
      </c>
      <c r="AB82" s="178">
        <v>130.11938453531116</v>
      </c>
      <c r="AC82" s="177">
        <v>24.25</v>
      </c>
      <c r="AD82" s="177">
        <v>8.247422680412371E-2</v>
      </c>
      <c r="AE82" s="178">
        <v>2</v>
      </c>
    </row>
    <row r="83" spans="1:31" x14ac:dyDescent="0.45">
      <c r="A83" s="83">
        <v>38487</v>
      </c>
      <c r="B83" s="125">
        <v>2120</v>
      </c>
      <c r="C83" s="121">
        <v>45</v>
      </c>
      <c r="D83" s="90">
        <v>13.5</v>
      </c>
      <c r="E83" s="109">
        <v>2</v>
      </c>
      <c r="F83" s="91">
        <f t="shared" si="2"/>
        <v>0.14814814814814814</v>
      </c>
      <c r="G83" s="117">
        <f>E83/0.020446</f>
        <v>97.818644233590931</v>
      </c>
      <c r="H83" s="90">
        <v>6.25</v>
      </c>
      <c r="I83" s="109">
        <v>19</v>
      </c>
      <c r="J83" s="91">
        <f t="shared" si="6"/>
        <v>3.04</v>
      </c>
      <c r="K83" s="110">
        <f>I83/0.048877</f>
        <v>388.73089592241752</v>
      </c>
      <c r="L83" s="90">
        <f t="shared" si="12"/>
        <v>19.75</v>
      </c>
      <c r="M83" s="91">
        <f t="shared" si="13"/>
        <v>1.0632911392405062</v>
      </c>
      <c r="N83" s="98">
        <f t="shared" si="5"/>
        <v>21</v>
      </c>
      <c r="O83" s="99">
        <f t="shared" si="8"/>
        <v>486.54954015600845</v>
      </c>
      <c r="R83" s="179">
        <v>38487</v>
      </c>
      <c r="S83">
        <v>2120</v>
      </c>
      <c r="T83">
        <v>45</v>
      </c>
      <c r="U83" s="177">
        <v>13.5</v>
      </c>
      <c r="V83">
        <v>2</v>
      </c>
      <c r="W83" s="177">
        <v>0.14814814814814814</v>
      </c>
      <c r="X83" s="178">
        <v>97.818644233590931</v>
      </c>
      <c r="Y83" s="177">
        <v>6.25</v>
      </c>
      <c r="Z83">
        <v>24</v>
      </c>
      <c r="AA83" s="177">
        <v>3.84</v>
      </c>
      <c r="AB83" s="178">
        <v>491.02850011252741</v>
      </c>
      <c r="AC83" s="177">
        <v>19.75</v>
      </c>
      <c r="AD83" s="177">
        <v>1.3164556962025316</v>
      </c>
      <c r="AE83" s="178">
        <v>26</v>
      </c>
    </row>
    <row r="84" spans="1:31" x14ac:dyDescent="0.45">
      <c r="A84" s="83">
        <v>38488</v>
      </c>
      <c r="B84" s="125">
        <v>3010</v>
      </c>
      <c r="C84" s="121">
        <v>59.25</v>
      </c>
      <c r="D84" s="90">
        <v>13.5</v>
      </c>
      <c r="E84" s="109">
        <v>12</v>
      </c>
      <c r="F84" s="91">
        <f t="shared" si="2"/>
        <v>0.88888888888888884</v>
      </c>
      <c r="G84" s="117">
        <f t="shared" si="11"/>
        <v>1796.713810440704</v>
      </c>
      <c r="H84" s="90">
        <v>11.75</v>
      </c>
      <c r="I84" s="123">
        <f>AVERAGE(I83,I85)</f>
        <v>12.5</v>
      </c>
      <c r="J84" s="91">
        <f>I84/H84</f>
        <v>1.0638297872340425</v>
      </c>
      <c r="K84" s="110">
        <f t="shared" si="7"/>
        <v>813.24615334569467</v>
      </c>
      <c r="L84" s="90">
        <f t="shared" si="12"/>
        <v>25.25</v>
      </c>
      <c r="M84" s="91">
        <f t="shared" si="13"/>
        <v>0.97029702970297027</v>
      </c>
      <c r="N84" s="98">
        <f t="shared" si="5"/>
        <v>24.5</v>
      </c>
      <c r="O84" s="99">
        <f t="shared" si="8"/>
        <v>2609.9599637863985</v>
      </c>
      <c r="R84" s="179">
        <v>38488</v>
      </c>
      <c r="S84">
        <v>3010</v>
      </c>
      <c r="T84">
        <v>59.25</v>
      </c>
      <c r="U84" s="177">
        <v>13.5</v>
      </c>
      <c r="V84">
        <v>22</v>
      </c>
      <c r="W84" s="177">
        <v>1.6296296296296295</v>
      </c>
      <c r="X84" s="178">
        <v>3293.9753191412906</v>
      </c>
      <c r="Y84" s="177">
        <v>11.75</v>
      </c>
      <c r="Z84">
        <v>20</v>
      </c>
      <c r="AA84" s="177">
        <v>1.7021276595744681</v>
      </c>
      <c r="AB84" s="178">
        <v>1301.1938453531113</v>
      </c>
      <c r="AC84" s="177">
        <v>25.25</v>
      </c>
      <c r="AD84" s="177">
        <v>1.6633663366336633</v>
      </c>
      <c r="AE84" s="178">
        <v>42</v>
      </c>
    </row>
    <row r="85" spans="1:31" x14ac:dyDescent="0.45">
      <c r="A85" s="83">
        <v>38489</v>
      </c>
      <c r="B85" s="125">
        <v>2650</v>
      </c>
      <c r="C85" s="121">
        <v>78</v>
      </c>
      <c r="D85" s="90">
        <v>10</v>
      </c>
      <c r="E85" s="109">
        <v>13</v>
      </c>
      <c r="F85" s="91">
        <f t="shared" si="2"/>
        <v>1.3</v>
      </c>
      <c r="G85" s="117">
        <f t="shared" si="11"/>
        <v>1946.4399613107626</v>
      </c>
      <c r="H85" s="90">
        <v>12.5</v>
      </c>
      <c r="I85" s="109">
        <v>6</v>
      </c>
      <c r="J85" s="91">
        <f t="shared" si="6"/>
        <v>0.48</v>
      </c>
      <c r="K85" s="110">
        <f t="shared" si="7"/>
        <v>390.35815360593341</v>
      </c>
      <c r="L85" s="90">
        <f t="shared" si="12"/>
        <v>22.5</v>
      </c>
      <c r="M85" s="91">
        <f t="shared" si="13"/>
        <v>0.84444444444444444</v>
      </c>
      <c r="N85" s="98">
        <f t="shared" si="5"/>
        <v>19</v>
      </c>
      <c r="O85" s="99">
        <f t="shared" si="8"/>
        <v>2336.7981149166958</v>
      </c>
      <c r="R85" s="179">
        <v>38489</v>
      </c>
      <c r="S85">
        <v>2650</v>
      </c>
      <c r="T85">
        <v>78</v>
      </c>
      <c r="U85" s="177">
        <v>10</v>
      </c>
      <c r="V85">
        <v>2</v>
      </c>
      <c r="W85" s="177">
        <v>0.2</v>
      </c>
      <c r="X85" s="178">
        <v>299.45230174011732</v>
      </c>
      <c r="Y85" s="177">
        <v>12.5</v>
      </c>
      <c r="Z85">
        <v>16</v>
      </c>
      <c r="AA85" s="177">
        <v>1.28</v>
      </c>
      <c r="AB85" s="178">
        <v>1040.9550762824892</v>
      </c>
      <c r="AC85" s="177">
        <v>22.5</v>
      </c>
      <c r="AD85" s="177">
        <v>0.8</v>
      </c>
      <c r="AE85" s="178">
        <v>18</v>
      </c>
    </row>
    <row r="86" spans="1:31" x14ac:dyDescent="0.45">
      <c r="A86" s="83">
        <v>38490</v>
      </c>
      <c r="B86" s="125">
        <v>2350</v>
      </c>
      <c r="C86" s="121">
        <v>83</v>
      </c>
      <c r="D86" s="90">
        <v>13</v>
      </c>
      <c r="E86" s="109">
        <v>1</v>
      </c>
      <c r="F86" s="91">
        <f t="shared" si="2"/>
        <v>7.6923076923076927E-2</v>
      </c>
      <c r="G86" s="117">
        <f t="shared" si="11"/>
        <v>149.72615087005866</v>
      </c>
      <c r="H86" s="90">
        <v>11.5</v>
      </c>
      <c r="I86" s="109">
        <v>0</v>
      </c>
      <c r="J86" s="91">
        <f t="shared" si="6"/>
        <v>0</v>
      </c>
      <c r="K86" s="110">
        <f t="shared" si="7"/>
        <v>0</v>
      </c>
      <c r="L86" s="90">
        <f t="shared" si="12"/>
        <v>24.5</v>
      </c>
      <c r="M86" s="91">
        <f t="shared" si="13"/>
        <v>4.0816326530612242E-2</v>
      </c>
      <c r="N86" s="98">
        <f t="shared" si="5"/>
        <v>1</v>
      </c>
      <c r="O86" s="99">
        <f t="shared" si="8"/>
        <v>149.72615087005866</v>
      </c>
      <c r="R86" s="179">
        <v>38490</v>
      </c>
      <c r="S86">
        <v>2350</v>
      </c>
      <c r="T86">
        <v>83</v>
      </c>
      <c r="U86" s="177">
        <v>13</v>
      </c>
      <c r="V86">
        <v>6</v>
      </c>
      <c r="W86" s="177">
        <v>0.46153846153846156</v>
      </c>
      <c r="X86" s="178">
        <v>898.35690522035202</v>
      </c>
      <c r="Y86" s="177">
        <v>11.5</v>
      </c>
      <c r="Z86">
        <v>58</v>
      </c>
      <c r="AA86" s="177">
        <v>5.0434782608695654</v>
      </c>
      <c r="AB86" s="178">
        <v>3773.4621515240233</v>
      </c>
      <c r="AC86" s="177">
        <v>24.5</v>
      </c>
      <c r="AD86" s="177">
        <v>2.6122448979591835</v>
      </c>
      <c r="AE86" s="178">
        <v>64</v>
      </c>
    </row>
    <row r="87" spans="1:31" x14ac:dyDescent="0.45">
      <c r="A87" s="83">
        <v>38491</v>
      </c>
      <c r="B87" s="125">
        <v>2450</v>
      </c>
      <c r="C87" s="121">
        <v>114</v>
      </c>
      <c r="D87" s="90">
        <v>11.25</v>
      </c>
      <c r="E87" s="109">
        <v>4</v>
      </c>
      <c r="F87" s="91">
        <f t="shared" si="2"/>
        <v>0.35555555555555557</v>
      </c>
      <c r="G87" s="117">
        <f t="shared" si="11"/>
        <v>598.90460348023464</v>
      </c>
      <c r="H87" s="90">
        <v>11.75</v>
      </c>
      <c r="I87" s="109">
        <v>3</v>
      </c>
      <c r="J87" s="91">
        <f t="shared" si="6"/>
        <v>0.25531914893617019</v>
      </c>
      <c r="K87" s="110">
        <f t="shared" si="7"/>
        <v>195.1790768029667</v>
      </c>
      <c r="L87" s="90">
        <f t="shared" si="12"/>
        <v>23</v>
      </c>
      <c r="M87" s="91">
        <f t="shared" si="13"/>
        <v>0.30434782608695654</v>
      </c>
      <c r="N87" s="98">
        <f t="shared" si="5"/>
        <v>7</v>
      </c>
      <c r="O87" s="99">
        <f t="shared" si="8"/>
        <v>794.08368028320137</v>
      </c>
      <c r="R87" s="179">
        <v>38491</v>
      </c>
      <c r="S87">
        <v>2450</v>
      </c>
      <c r="T87">
        <v>114</v>
      </c>
      <c r="U87" s="177">
        <v>11.25</v>
      </c>
      <c r="V87">
        <v>23</v>
      </c>
      <c r="W87" s="177">
        <v>2.0444444444444443</v>
      </c>
      <c r="X87" s="178">
        <v>3443.7014700113491</v>
      </c>
      <c r="Y87" s="177">
        <v>11.75</v>
      </c>
      <c r="Z87">
        <v>25</v>
      </c>
      <c r="AA87" s="177">
        <v>2.1276595744680851</v>
      </c>
      <c r="AB87" s="178">
        <v>1626.4923066913893</v>
      </c>
      <c r="AC87" s="177">
        <v>23</v>
      </c>
      <c r="AD87" s="177">
        <v>2.0869565217391304</v>
      </c>
      <c r="AE87" s="178">
        <v>48</v>
      </c>
    </row>
    <row r="88" spans="1:31" x14ac:dyDescent="0.45">
      <c r="A88" s="83">
        <v>38492</v>
      </c>
      <c r="B88" s="125">
        <v>2220</v>
      </c>
      <c r="C88" s="121">
        <v>127</v>
      </c>
      <c r="D88" s="90">
        <v>13.25</v>
      </c>
      <c r="E88" s="109">
        <v>2</v>
      </c>
      <c r="F88" s="91">
        <f t="shared" si="2"/>
        <v>0.15094339622641509</v>
      </c>
      <c r="G88" s="117">
        <f t="shared" si="11"/>
        <v>299.45230174011732</v>
      </c>
      <c r="H88" s="90">
        <v>10.25</v>
      </c>
      <c r="I88" s="109">
        <v>8</v>
      </c>
      <c r="J88" s="91">
        <f t="shared" si="6"/>
        <v>0.78048780487804881</v>
      </c>
      <c r="K88" s="110">
        <f t="shared" si="7"/>
        <v>520.47753814124462</v>
      </c>
      <c r="L88" s="90">
        <f t="shared" si="12"/>
        <v>23.5</v>
      </c>
      <c r="M88" s="91">
        <f t="shared" si="13"/>
        <v>0.42553191489361702</v>
      </c>
      <c r="N88" s="98">
        <f t="shared" si="5"/>
        <v>10</v>
      </c>
      <c r="O88" s="99">
        <f t="shared" si="8"/>
        <v>819.92983988136189</v>
      </c>
      <c r="R88" s="179">
        <v>38492</v>
      </c>
      <c r="S88">
        <v>2220</v>
      </c>
      <c r="T88">
        <v>127</v>
      </c>
      <c r="U88" s="177">
        <v>13.25</v>
      </c>
      <c r="V88">
        <v>13</v>
      </c>
      <c r="W88" s="177">
        <v>0.98113207547169812</v>
      </c>
      <c r="X88" s="178">
        <v>1946.4399613107626</v>
      </c>
      <c r="Y88" s="177">
        <v>10.25</v>
      </c>
      <c r="Z88">
        <v>107</v>
      </c>
      <c r="AA88" s="177">
        <v>10.439024390243903</v>
      </c>
      <c r="AB88" s="178">
        <v>6961.387072639146</v>
      </c>
      <c r="AC88" s="177">
        <v>23.5</v>
      </c>
      <c r="AD88" s="177">
        <v>5.1063829787234045</v>
      </c>
      <c r="AE88" s="178">
        <v>120</v>
      </c>
    </row>
    <row r="89" spans="1:31" x14ac:dyDescent="0.45">
      <c r="A89" s="83">
        <v>38493</v>
      </c>
      <c r="B89" s="125">
        <v>2110</v>
      </c>
      <c r="C89" s="121">
        <v>152.5</v>
      </c>
      <c r="D89" s="90">
        <v>12</v>
      </c>
      <c r="E89" s="109">
        <v>1</v>
      </c>
      <c r="F89" s="91">
        <f t="shared" ref="F89:F100" si="14">E89/D89</f>
        <v>8.3333333333333329E-2</v>
      </c>
      <c r="G89" s="117">
        <f t="shared" si="11"/>
        <v>149.72615087005866</v>
      </c>
      <c r="H89" s="90">
        <v>12</v>
      </c>
      <c r="I89" s="109">
        <v>3</v>
      </c>
      <c r="J89" s="91">
        <f t="shared" si="6"/>
        <v>0.25</v>
      </c>
      <c r="K89" s="110">
        <f t="shared" si="7"/>
        <v>195.1790768029667</v>
      </c>
      <c r="L89" s="90">
        <f t="shared" si="12"/>
        <v>24</v>
      </c>
      <c r="M89" s="91">
        <f t="shared" si="13"/>
        <v>0.16666666666666666</v>
      </c>
      <c r="N89" s="98">
        <f t="shared" ref="N89:N102" si="15">I89+E89</f>
        <v>4</v>
      </c>
      <c r="O89" s="99">
        <f t="shared" si="8"/>
        <v>344.90522767302537</v>
      </c>
      <c r="R89" s="179">
        <v>38493</v>
      </c>
      <c r="S89">
        <v>2110</v>
      </c>
      <c r="T89">
        <v>152.5</v>
      </c>
      <c r="U89" s="177">
        <v>12</v>
      </c>
      <c r="V89">
        <v>0</v>
      </c>
      <c r="W89" s="177">
        <v>0</v>
      </c>
      <c r="X89" s="178">
        <v>0</v>
      </c>
      <c r="Y89" s="177">
        <v>12</v>
      </c>
      <c r="Z89">
        <v>47</v>
      </c>
      <c r="AA89" s="177">
        <v>3.9166666666666665</v>
      </c>
      <c r="AB89" s="178">
        <v>3057.8055365798118</v>
      </c>
      <c r="AC89" s="177">
        <v>24</v>
      </c>
      <c r="AD89" s="177">
        <v>1.9583333333333333</v>
      </c>
      <c r="AE89" s="178">
        <v>47</v>
      </c>
    </row>
    <row r="90" spans="1:31" x14ac:dyDescent="0.45">
      <c r="A90" s="83">
        <v>38494</v>
      </c>
      <c r="B90" s="125">
        <v>1960</v>
      </c>
      <c r="C90" s="121">
        <v>147.5</v>
      </c>
      <c r="D90" s="90">
        <v>10.75</v>
      </c>
      <c r="E90" s="109">
        <v>2</v>
      </c>
      <c r="F90" s="91">
        <f t="shared" si="14"/>
        <v>0.18604651162790697</v>
      </c>
      <c r="G90" s="117">
        <f t="shared" si="11"/>
        <v>299.45230174011732</v>
      </c>
      <c r="H90" s="90">
        <v>11.25</v>
      </c>
      <c r="I90" s="109">
        <v>11</v>
      </c>
      <c r="J90" s="91">
        <f t="shared" ref="J90:J99" si="16">I90/H90</f>
        <v>0.97777777777777775</v>
      </c>
      <c r="K90" s="110">
        <f t="shared" ref="K90:K119" si="17">I90/0.0153705</f>
        <v>715.65661494421124</v>
      </c>
      <c r="L90" s="90">
        <f t="shared" si="12"/>
        <v>22</v>
      </c>
      <c r="M90" s="91">
        <f t="shared" si="13"/>
        <v>0.59090909090909094</v>
      </c>
      <c r="N90" s="98">
        <f t="shared" si="15"/>
        <v>13</v>
      </c>
      <c r="O90" s="99">
        <f t="shared" ref="O90:O153" si="18">G90+K90</f>
        <v>1015.1089166843285</v>
      </c>
      <c r="R90" s="179">
        <v>38494</v>
      </c>
      <c r="S90">
        <v>1960</v>
      </c>
      <c r="T90">
        <v>147.5</v>
      </c>
      <c r="U90" s="177">
        <v>10.75</v>
      </c>
      <c r="V90">
        <v>3</v>
      </c>
      <c r="W90" s="177">
        <v>0.27906976744186046</v>
      </c>
      <c r="X90" s="178">
        <v>449.17845261017601</v>
      </c>
      <c r="Y90" s="177">
        <v>11.25</v>
      </c>
      <c r="Z90">
        <v>60</v>
      </c>
      <c r="AA90" s="177">
        <v>5.333333333333333</v>
      </c>
      <c r="AB90" s="178">
        <v>3903.5815360593342</v>
      </c>
      <c r="AC90" s="177">
        <v>22</v>
      </c>
      <c r="AD90" s="177">
        <v>2.8636363636363638</v>
      </c>
      <c r="AE90" s="178">
        <v>63</v>
      </c>
    </row>
    <row r="91" spans="1:31" x14ac:dyDescent="0.45">
      <c r="A91" s="83">
        <v>38495</v>
      </c>
      <c r="B91" s="125">
        <v>1950</v>
      </c>
      <c r="C91" s="121">
        <v>172</v>
      </c>
      <c r="D91" s="90">
        <v>10.5</v>
      </c>
      <c r="E91" s="109">
        <v>2</v>
      </c>
      <c r="F91" s="91">
        <f t="shared" si="14"/>
        <v>0.19047619047619047</v>
      </c>
      <c r="G91" s="117">
        <f t="shared" si="11"/>
        <v>299.45230174011732</v>
      </c>
      <c r="H91" s="90">
        <v>10.25</v>
      </c>
      <c r="I91" s="109">
        <v>4</v>
      </c>
      <c r="J91" s="91">
        <f t="shared" si="16"/>
        <v>0.3902439024390244</v>
      </c>
      <c r="K91" s="110">
        <f t="shared" si="17"/>
        <v>260.23876907062231</v>
      </c>
      <c r="L91" s="90">
        <f t="shared" si="12"/>
        <v>20.75</v>
      </c>
      <c r="M91" s="91">
        <f t="shared" si="13"/>
        <v>0.28915662650602408</v>
      </c>
      <c r="N91" s="98">
        <f t="shared" si="15"/>
        <v>6</v>
      </c>
      <c r="O91" s="99">
        <f t="shared" si="18"/>
        <v>559.69107081073957</v>
      </c>
      <c r="R91" s="179">
        <v>38495</v>
      </c>
      <c r="S91">
        <v>1950</v>
      </c>
      <c r="T91">
        <v>172</v>
      </c>
      <c r="U91" s="177">
        <v>10.5</v>
      </c>
      <c r="V91">
        <v>1</v>
      </c>
      <c r="W91" s="177">
        <v>9.5238095238095233E-2</v>
      </c>
      <c r="X91" s="178">
        <v>149.72615087005866</v>
      </c>
      <c r="Y91" s="177">
        <v>10.25</v>
      </c>
      <c r="Z91">
        <v>22</v>
      </c>
      <c r="AA91" s="177">
        <v>2.1463414634146343</v>
      </c>
      <c r="AB91" s="178">
        <v>1431.3132298884225</v>
      </c>
      <c r="AC91" s="177">
        <v>20.75</v>
      </c>
      <c r="AD91" s="177">
        <v>1.1084337349397591</v>
      </c>
      <c r="AE91" s="178">
        <v>23</v>
      </c>
    </row>
    <row r="92" spans="1:31" x14ac:dyDescent="0.45">
      <c r="A92" s="83">
        <v>38496</v>
      </c>
      <c r="B92" s="125">
        <v>1670</v>
      </c>
      <c r="C92" s="121">
        <v>197.5</v>
      </c>
      <c r="D92" s="90">
        <v>14.25</v>
      </c>
      <c r="E92" s="109">
        <v>1</v>
      </c>
      <c r="F92" s="91">
        <f t="shared" si="14"/>
        <v>7.0175438596491224E-2</v>
      </c>
      <c r="G92" s="117">
        <f t="shared" si="11"/>
        <v>149.72615087005866</v>
      </c>
      <c r="H92" s="90">
        <v>11.5</v>
      </c>
      <c r="I92" s="109">
        <v>4</v>
      </c>
      <c r="J92" s="91">
        <f t="shared" si="16"/>
        <v>0.34782608695652173</v>
      </c>
      <c r="K92" s="110">
        <f t="shared" si="17"/>
        <v>260.23876907062231</v>
      </c>
      <c r="L92" s="90">
        <f t="shared" si="12"/>
        <v>25.75</v>
      </c>
      <c r="M92" s="91">
        <f t="shared" si="13"/>
        <v>0.1941747572815534</v>
      </c>
      <c r="N92" s="98">
        <f t="shared" si="15"/>
        <v>5</v>
      </c>
      <c r="O92" s="99">
        <f t="shared" si="18"/>
        <v>409.96491994068094</v>
      </c>
      <c r="R92" s="179">
        <v>38496</v>
      </c>
      <c r="S92">
        <v>1670</v>
      </c>
      <c r="T92">
        <v>197.5</v>
      </c>
      <c r="U92" s="177">
        <v>14.25</v>
      </c>
      <c r="V92">
        <v>11</v>
      </c>
      <c r="W92" s="177">
        <v>0.77192982456140347</v>
      </c>
      <c r="X92" s="178">
        <v>1646.9876595706453</v>
      </c>
      <c r="Y92" s="177">
        <v>11.5</v>
      </c>
      <c r="Z92">
        <v>14</v>
      </c>
      <c r="AA92" s="177">
        <v>1.2173913043478262</v>
      </c>
      <c r="AB92" s="178">
        <v>910.83569174717798</v>
      </c>
      <c r="AC92" s="177">
        <v>25.75</v>
      </c>
      <c r="AD92" s="177">
        <v>0.970873786407767</v>
      </c>
      <c r="AE92" s="178">
        <v>25</v>
      </c>
    </row>
    <row r="93" spans="1:31" x14ac:dyDescent="0.45">
      <c r="A93" s="83">
        <v>38497</v>
      </c>
      <c r="B93" s="125">
        <v>1490</v>
      </c>
      <c r="C93" s="121">
        <v>166.5</v>
      </c>
      <c r="D93" s="90">
        <v>12.25</v>
      </c>
      <c r="E93" s="109">
        <v>0</v>
      </c>
      <c r="F93" s="91">
        <f t="shared" si="14"/>
        <v>0</v>
      </c>
      <c r="G93" s="117">
        <f t="shared" si="11"/>
        <v>0</v>
      </c>
      <c r="H93" s="90">
        <v>10.5</v>
      </c>
      <c r="I93" s="109">
        <v>4</v>
      </c>
      <c r="J93" s="91">
        <f t="shared" si="16"/>
        <v>0.38095238095238093</v>
      </c>
      <c r="K93" s="110">
        <f t="shared" si="17"/>
        <v>260.23876907062231</v>
      </c>
      <c r="L93" s="90">
        <f t="shared" si="12"/>
        <v>22.75</v>
      </c>
      <c r="M93" s="91">
        <f t="shared" si="13"/>
        <v>0.17582417582417584</v>
      </c>
      <c r="N93" s="98">
        <f t="shared" si="15"/>
        <v>4</v>
      </c>
      <c r="O93" s="99">
        <f t="shared" si="18"/>
        <v>260.23876907062231</v>
      </c>
      <c r="R93" s="179">
        <v>38497</v>
      </c>
      <c r="S93">
        <v>1490</v>
      </c>
      <c r="T93">
        <v>166.5</v>
      </c>
      <c r="U93" s="177">
        <v>12.25</v>
      </c>
      <c r="V93">
        <v>0</v>
      </c>
      <c r="W93" s="177">
        <v>0</v>
      </c>
      <c r="X93" s="178">
        <v>0</v>
      </c>
      <c r="Y93" s="177">
        <v>10.5</v>
      </c>
      <c r="Z93">
        <v>142</v>
      </c>
      <c r="AA93" s="177">
        <v>13.523809523809524</v>
      </c>
      <c r="AB93" s="178">
        <v>9238.4763020070914</v>
      </c>
      <c r="AC93" s="177">
        <v>22.75</v>
      </c>
      <c r="AD93" s="177">
        <v>6.2417582417582418</v>
      </c>
      <c r="AE93" s="178">
        <v>142</v>
      </c>
    </row>
    <row r="94" spans="1:31" x14ac:dyDescent="0.45">
      <c r="A94" s="83">
        <v>38498</v>
      </c>
      <c r="B94" s="125">
        <v>1390</v>
      </c>
      <c r="C94" s="121">
        <v>178.5</v>
      </c>
      <c r="D94" s="90">
        <v>13.5</v>
      </c>
      <c r="E94" s="109">
        <v>0</v>
      </c>
      <c r="F94" s="91">
        <f t="shared" si="14"/>
        <v>0</v>
      </c>
      <c r="G94" s="117">
        <f t="shared" si="11"/>
        <v>0</v>
      </c>
      <c r="H94" s="90">
        <v>10.75</v>
      </c>
      <c r="I94" s="109">
        <v>1</v>
      </c>
      <c r="J94" s="91">
        <f t="shared" si="16"/>
        <v>9.3023255813953487E-2</v>
      </c>
      <c r="K94" s="110">
        <f t="shared" si="17"/>
        <v>65.059692267655578</v>
      </c>
      <c r="L94" s="90">
        <f t="shared" si="12"/>
        <v>24.25</v>
      </c>
      <c r="M94" s="91">
        <f t="shared" si="13"/>
        <v>4.1237113402061855E-2</v>
      </c>
      <c r="N94" s="98">
        <f t="shared" si="15"/>
        <v>1</v>
      </c>
      <c r="O94" s="99">
        <f t="shared" si="18"/>
        <v>65.059692267655578</v>
      </c>
      <c r="R94" s="179">
        <v>38498</v>
      </c>
      <c r="S94">
        <v>1390</v>
      </c>
      <c r="T94">
        <v>178.5</v>
      </c>
      <c r="U94" s="177">
        <v>13.5</v>
      </c>
      <c r="V94">
        <v>5</v>
      </c>
      <c r="W94" s="177">
        <v>0.37037037037037035</v>
      </c>
      <c r="X94" s="178">
        <v>748.63075435029327</v>
      </c>
      <c r="Y94" s="177">
        <v>10.75</v>
      </c>
      <c r="Z94">
        <v>103</v>
      </c>
      <c r="AA94" s="177">
        <v>9.5813953488372086</v>
      </c>
      <c r="AB94" s="178">
        <v>6701.1483035685242</v>
      </c>
      <c r="AC94" s="177">
        <v>24.25</v>
      </c>
      <c r="AD94" s="177">
        <v>4.4536082474226806</v>
      </c>
      <c r="AE94" s="178">
        <v>108</v>
      </c>
    </row>
    <row r="95" spans="1:31" x14ac:dyDescent="0.45">
      <c r="A95" s="83">
        <v>38499</v>
      </c>
      <c r="B95" s="125">
        <v>1390</v>
      </c>
      <c r="C95" s="127">
        <v>71.5</v>
      </c>
      <c r="D95" s="103">
        <v>12.75</v>
      </c>
      <c r="E95" s="119">
        <v>3</v>
      </c>
      <c r="F95" s="118">
        <f t="shared" si="14"/>
        <v>0.23529411764705882</v>
      </c>
      <c r="G95" s="117">
        <f t="shared" si="11"/>
        <v>449.17845261017601</v>
      </c>
      <c r="H95" s="103">
        <v>11</v>
      </c>
      <c r="I95" s="119">
        <v>8</v>
      </c>
      <c r="J95" s="118">
        <f t="shared" si="16"/>
        <v>0.72727272727272729</v>
      </c>
      <c r="K95" s="110">
        <f t="shared" si="17"/>
        <v>520.47753814124462</v>
      </c>
      <c r="L95" s="90">
        <f t="shared" si="12"/>
        <v>23.75</v>
      </c>
      <c r="M95" s="91">
        <f t="shared" si="13"/>
        <v>0.4631578947368421</v>
      </c>
      <c r="N95" s="98">
        <f t="shared" si="15"/>
        <v>11</v>
      </c>
      <c r="O95" s="99">
        <f t="shared" si="18"/>
        <v>969.65599075142063</v>
      </c>
      <c r="R95" s="179">
        <v>38499</v>
      </c>
      <c r="S95">
        <v>1390</v>
      </c>
      <c r="T95">
        <v>71.5</v>
      </c>
      <c r="U95" s="177">
        <v>12.75</v>
      </c>
      <c r="V95">
        <v>31</v>
      </c>
      <c r="W95" s="177">
        <v>2.4313725490196076</v>
      </c>
      <c r="X95" s="178">
        <v>4641.5106769718186</v>
      </c>
      <c r="Y95" s="177">
        <v>11</v>
      </c>
      <c r="Z95">
        <v>313</v>
      </c>
      <c r="AA95" s="177">
        <v>28.454545454545453</v>
      </c>
      <c r="AB95" s="178">
        <v>20363.683679776193</v>
      </c>
      <c r="AC95" s="177">
        <v>23.75</v>
      </c>
      <c r="AD95" s="177">
        <v>14.48421052631579</v>
      </c>
      <c r="AE95" s="178">
        <v>344</v>
      </c>
    </row>
    <row r="96" spans="1:31" x14ac:dyDescent="0.45">
      <c r="A96" s="83">
        <v>38500</v>
      </c>
      <c r="B96" s="125">
        <v>1410</v>
      </c>
      <c r="C96" s="137">
        <v>40</v>
      </c>
      <c r="D96" s="90">
        <v>11.5</v>
      </c>
      <c r="E96" s="122">
        <v>0</v>
      </c>
      <c r="F96" s="124">
        <f t="shared" si="14"/>
        <v>0</v>
      </c>
      <c r="G96" s="117">
        <f>E96/0.020446</f>
        <v>0</v>
      </c>
      <c r="H96" s="90">
        <v>11</v>
      </c>
      <c r="I96" s="122">
        <v>14</v>
      </c>
      <c r="J96" s="124">
        <f t="shared" si="16"/>
        <v>1.2727272727272727</v>
      </c>
      <c r="K96" s="110">
        <f>I96/0.048877</f>
        <v>286.43329173230762</v>
      </c>
      <c r="L96" s="138">
        <f t="shared" si="12"/>
        <v>22.5</v>
      </c>
      <c r="M96" s="91">
        <f t="shared" si="13"/>
        <v>0.62222222222222223</v>
      </c>
      <c r="N96" s="123">
        <f t="shared" si="15"/>
        <v>14</v>
      </c>
      <c r="O96" s="99">
        <f t="shared" si="18"/>
        <v>286.43329173230762</v>
      </c>
      <c r="R96" s="179">
        <v>38500</v>
      </c>
      <c r="S96">
        <v>1410</v>
      </c>
      <c r="T96">
        <v>40</v>
      </c>
      <c r="U96" s="177">
        <v>11.5</v>
      </c>
      <c r="V96">
        <v>95</v>
      </c>
      <c r="W96" s="177">
        <v>8.2608695652173907</v>
      </c>
      <c r="X96" s="178">
        <v>4646.3856010955687</v>
      </c>
      <c r="Y96" s="177">
        <v>11</v>
      </c>
      <c r="Z96">
        <v>350</v>
      </c>
      <c r="AA96" s="177">
        <v>31.818181818181817</v>
      </c>
      <c r="AB96" s="178">
        <v>7160.8322933076915</v>
      </c>
      <c r="AC96" s="177">
        <v>22.5</v>
      </c>
      <c r="AD96" s="177">
        <v>19.777777777777779</v>
      </c>
      <c r="AE96" s="178">
        <v>445</v>
      </c>
    </row>
    <row r="97" spans="1:31" x14ac:dyDescent="0.45">
      <c r="A97" s="83">
        <v>38501</v>
      </c>
      <c r="B97" s="125">
        <v>1490</v>
      </c>
      <c r="C97" s="137">
        <v>28.5</v>
      </c>
      <c r="D97" s="90">
        <v>9.75</v>
      </c>
      <c r="E97" s="122">
        <v>0</v>
      </c>
      <c r="F97" s="124">
        <f t="shared" si="14"/>
        <v>0</v>
      </c>
      <c r="G97" s="117">
        <f>E97/0.020446</f>
        <v>0</v>
      </c>
      <c r="H97" s="90">
        <v>12.75</v>
      </c>
      <c r="I97" s="122">
        <v>25</v>
      </c>
      <c r="J97" s="124">
        <f t="shared" si="16"/>
        <v>1.9607843137254901</v>
      </c>
      <c r="K97" s="110">
        <f>I97/0.048877</f>
        <v>511.48802095054936</v>
      </c>
      <c r="L97" s="138">
        <f t="shared" si="12"/>
        <v>22.5</v>
      </c>
      <c r="M97" s="91">
        <f t="shared" si="13"/>
        <v>1.1111111111111112</v>
      </c>
      <c r="N97" s="123">
        <f t="shared" si="15"/>
        <v>25</v>
      </c>
      <c r="O97" s="99">
        <f t="shared" si="18"/>
        <v>511.48802095054936</v>
      </c>
      <c r="R97" s="179">
        <v>38501</v>
      </c>
      <c r="S97">
        <v>1490</v>
      </c>
      <c r="T97">
        <v>28.5</v>
      </c>
      <c r="U97" s="177">
        <v>9.75</v>
      </c>
      <c r="V97">
        <v>192</v>
      </c>
      <c r="W97" s="177">
        <v>19.692307692307693</v>
      </c>
      <c r="X97" s="178">
        <v>9390.5898464247293</v>
      </c>
      <c r="Y97" s="177">
        <v>12.75</v>
      </c>
      <c r="Z97">
        <v>450</v>
      </c>
      <c r="AA97" s="177">
        <v>35.294117647058826</v>
      </c>
      <c r="AB97" s="178">
        <v>9206.7843771098887</v>
      </c>
      <c r="AC97" s="177">
        <v>22.5</v>
      </c>
      <c r="AD97" s="177">
        <v>28.533333333333335</v>
      </c>
      <c r="AE97" s="178">
        <v>642</v>
      </c>
    </row>
    <row r="98" spans="1:31" x14ac:dyDescent="0.45">
      <c r="A98" s="83">
        <v>38502</v>
      </c>
      <c r="B98" s="125">
        <v>1540</v>
      </c>
      <c r="C98" s="137">
        <v>23.5</v>
      </c>
      <c r="D98" s="90">
        <v>10.5</v>
      </c>
      <c r="E98" s="122">
        <v>23</v>
      </c>
      <c r="F98" s="124">
        <f t="shared" si="14"/>
        <v>2.1904761904761907</v>
      </c>
      <c r="G98" s="117">
        <f>E98/0.020446</f>
        <v>1124.9144086862957</v>
      </c>
      <c r="H98" s="90">
        <v>10</v>
      </c>
      <c r="I98" s="122">
        <v>47</v>
      </c>
      <c r="J98" s="124">
        <f t="shared" si="16"/>
        <v>4.7</v>
      </c>
      <c r="K98" s="110">
        <f>I98/0.048877</f>
        <v>961.59747938703276</v>
      </c>
      <c r="L98" s="138">
        <f t="shared" si="12"/>
        <v>20.5</v>
      </c>
      <c r="M98" s="91">
        <f t="shared" si="13"/>
        <v>3.4146341463414633</v>
      </c>
      <c r="N98" s="123">
        <f t="shared" si="15"/>
        <v>70</v>
      </c>
      <c r="O98" s="99">
        <f t="shared" si="18"/>
        <v>2086.5118880733285</v>
      </c>
      <c r="R98" s="179">
        <v>38502</v>
      </c>
      <c r="S98">
        <v>1540</v>
      </c>
      <c r="T98">
        <v>23.5</v>
      </c>
      <c r="U98" s="177">
        <v>10.5</v>
      </c>
      <c r="V98">
        <v>319</v>
      </c>
      <c r="W98" s="177">
        <v>30.38095238095238</v>
      </c>
      <c r="X98" s="178">
        <v>15602.073755257754</v>
      </c>
      <c r="Y98" s="177">
        <v>10</v>
      </c>
      <c r="Z98">
        <v>600</v>
      </c>
      <c r="AA98" s="177">
        <v>60</v>
      </c>
      <c r="AB98" s="178">
        <v>12275.712502813185</v>
      </c>
      <c r="AC98" s="177">
        <v>20.5</v>
      </c>
      <c r="AD98" s="177">
        <v>44.829268292682926</v>
      </c>
      <c r="AE98" s="178">
        <v>919</v>
      </c>
    </row>
    <row r="99" spans="1:31" x14ac:dyDescent="0.45">
      <c r="A99" s="139">
        <v>38503</v>
      </c>
      <c r="B99" s="125">
        <v>1490</v>
      </c>
      <c r="C99" s="137">
        <v>27.5</v>
      </c>
      <c r="D99" s="90">
        <v>12.25</v>
      </c>
      <c r="E99" s="122">
        <v>0</v>
      </c>
      <c r="F99" s="124">
        <f t="shared" si="14"/>
        <v>0</v>
      </c>
      <c r="G99" s="117">
        <f>E99/0.020446</f>
        <v>0</v>
      </c>
      <c r="H99" s="90">
        <v>9.5</v>
      </c>
      <c r="I99" s="122">
        <v>28</v>
      </c>
      <c r="J99" s="124">
        <f t="shared" si="16"/>
        <v>2.9473684210526314</v>
      </c>
      <c r="K99" s="110">
        <f>I99/0.048877</f>
        <v>572.86658346461525</v>
      </c>
      <c r="L99" s="138">
        <f t="shared" si="12"/>
        <v>21.75</v>
      </c>
      <c r="M99" s="124">
        <f t="shared" si="13"/>
        <v>1.2873563218390804</v>
      </c>
      <c r="N99" s="123">
        <f t="shared" si="15"/>
        <v>28</v>
      </c>
      <c r="O99" s="99">
        <f t="shared" si="18"/>
        <v>572.86658346461525</v>
      </c>
      <c r="R99" s="179">
        <v>38503</v>
      </c>
      <c r="S99">
        <v>1490</v>
      </c>
      <c r="T99">
        <v>27.5</v>
      </c>
      <c r="U99" s="177">
        <v>12.25</v>
      </c>
      <c r="V99">
        <v>4597</v>
      </c>
      <c r="W99" s="177">
        <v>375.26530612244898</v>
      </c>
      <c r="X99" s="178">
        <v>224836.15377090874</v>
      </c>
      <c r="Y99" s="177">
        <v>9.5</v>
      </c>
      <c r="Z99">
        <v>4661</v>
      </c>
      <c r="AA99" s="177">
        <v>490.63157894736844</v>
      </c>
      <c r="AB99" s="178">
        <v>95361.826626020425</v>
      </c>
      <c r="AC99" s="177">
        <v>21.75</v>
      </c>
      <c r="AD99" s="177">
        <v>425.65517241379308</v>
      </c>
      <c r="AE99" s="178">
        <v>9258</v>
      </c>
    </row>
    <row r="100" spans="1:31" x14ac:dyDescent="0.45">
      <c r="A100" s="139">
        <v>38504</v>
      </c>
      <c r="B100" s="125">
        <v>1710</v>
      </c>
      <c r="C100" s="140">
        <v>46.5</v>
      </c>
      <c r="D100" s="97">
        <v>14.25</v>
      </c>
      <c r="E100" s="141">
        <v>21</v>
      </c>
      <c r="F100" s="142">
        <f t="shared" si="14"/>
        <v>1.4736842105263157</v>
      </c>
      <c r="G100" s="117">
        <f>E100/0.020446</f>
        <v>1027.0957644527048</v>
      </c>
      <c r="H100" s="97">
        <v>7.5</v>
      </c>
      <c r="I100" s="141">
        <v>7</v>
      </c>
      <c r="J100" s="124">
        <f>I100/H100</f>
        <v>0.93333333333333335</v>
      </c>
      <c r="K100" s="110">
        <f>I100/0.048877</f>
        <v>143.21664586615381</v>
      </c>
      <c r="L100" s="138">
        <f t="shared" si="12"/>
        <v>21.75</v>
      </c>
      <c r="M100" s="91">
        <f t="shared" si="13"/>
        <v>1.2873563218390804</v>
      </c>
      <c r="N100" s="123">
        <f t="shared" si="15"/>
        <v>28</v>
      </c>
      <c r="O100" s="99">
        <f t="shared" si="18"/>
        <v>1170.3124103188586</v>
      </c>
      <c r="R100" s="179">
        <v>38504</v>
      </c>
      <c r="S100">
        <v>1710</v>
      </c>
      <c r="T100">
        <v>46.5</v>
      </c>
      <c r="U100" s="177">
        <v>14.25</v>
      </c>
      <c r="V100">
        <v>880</v>
      </c>
      <c r="W100" s="177">
        <v>61.754385964912281</v>
      </c>
      <c r="X100" s="178">
        <v>43040.203462780009</v>
      </c>
      <c r="Y100" s="177">
        <v>7.5</v>
      </c>
      <c r="Z100">
        <v>521</v>
      </c>
      <c r="AA100" s="177">
        <v>69.466666666666669</v>
      </c>
      <c r="AB100" s="178">
        <v>10659.410356609449</v>
      </c>
      <c r="AC100" s="177">
        <v>21.75</v>
      </c>
      <c r="AD100" s="177">
        <v>64.41379310344827</v>
      </c>
      <c r="AE100" s="178">
        <v>1401</v>
      </c>
    </row>
    <row r="101" spans="1:31" x14ac:dyDescent="0.45">
      <c r="A101" s="100">
        <v>38505</v>
      </c>
      <c r="B101" s="126">
        <v>1670</v>
      </c>
      <c r="C101" s="127">
        <v>71.5</v>
      </c>
      <c r="D101" s="103">
        <v>13.25</v>
      </c>
      <c r="E101" s="119">
        <v>10</v>
      </c>
      <c r="F101" s="118">
        <f>E101/D101</f>
        <v>0.75471698113207553</v>
      </c>
      <c r="G101" s="128">
        <f t="shared" ref="G101:G119" si="19">E101/0.00667886</f>
        <v>1497.2615087005865</v>
      </c>
      <c r="H101" s="103">
        <v>10</v>
      </c>
      <c r="I101" s="119">
        <v>11</v>
      </c>
      <c r="J101" s="143">
        <f>I101/H101</f>
        <v>1.1000000000000001</v>
      </c>
      <c r="K101" s="129">
        <f t="shared" si="17"/>
        <v>715.65661494421124</v>
      </c>
      <c r="L101" s="144">
        <f t="shared" si="12"/>
        <v>23.25</v>
      </c>
      <c r="M101" s="118">
        <f t="shared" si="13"/>
        <v>0.90322580645161288</v>
      </c>
      <c r="N101" s="145">
        <f t="shared" si="15"/>
        <v>21</v>
      </c>
      <c r="O101" s="131">
        <f t="shared" si="18"/>
        <v>2212.9181236447976</v>
      </c>
      <c r="R101" s="179">
        <v>38505</v>
      </c>
      <c r="S101">
        <v>1670</v>
      </c>
      <c r="T101">
        <v>71.5</v>
      </c>
      <c r="U101" s="177">
        <v>13.25</v>
      </c>
      <c r="V101">
        <v>89</v>
      </c>
      <c r="W101" s="177">
        <v>6.716981132075472</v>
      </c>
      <c r="X101" s="178">
        <v>13325.627427435222</v>
      </c>
      <c r="Y101" s="177">
        <v>10</v>
      </c>
      <c r="Z101">
        <v>191</v>
      </c>
      <c r="AA101" s="177">
        <v>19.100000000000001</v>
      </c>
      <c r="AB101" s="178">
        <v>12426.401223122215</v>
      </c>
      <c r="AC101" s="177">
        <v>23.25</v>
      </c>
      <c r="AD101" s="177">
        <v>12.043010752688172</v>
      </c>
      <c r="AE101" s="178">
        <v>280</v>
      </c>
    </row>
    <row r="102" spans="1:31" x14ac:dyDescent="0.45">
      <c r="A102" s="111">
        <v>38506</v>
      </c>
      <c r="B102" s="132">
        <v>1540</v>
      </c>
      <c r="C102" s="133">
        <v>88</v>
      </c>
      <c r="D102" s="97">
        <v>12.25</v>
      </c>
      <c r="E102" s="114">
        <v>2</v>
      </c>
      <c r="F102" s="115">
        <f>E102/D102</f>
        <v>0.16326530612244897</v>
      </c>
      <c r="G102" s="134">
        <f t="shared" si="19"/>
        <v>299.45230174011732</v>
      </c>
      <c r="H102" s="97">
        <v>10</v>
      </c>
      <c r="I102" s="114">
        <v>2</v>
      </c>
      <c r="J102" s="142">
        <f>I102/H102</f>
        <v>0.2</v>
      </c>
      <c r="K102" s="116">
        <f t="shared" si="17"/>
        <v>130.11938453531116</v>
      </c>
      <c r="L102" s="146">
        <f t="shared" si="12"/>
        <v>22.25</v>
      </c>
      <c r="M102" s="115">
        <f t="shared" si="13"/>
        <v>0.1797752808988764</v>
      </c>
      <c r="N102" s="147">
        <f t="shared" si="15"/>
        <v>4</v>
      </c>
      <c r="O102" s="136">
        <f t="shared" si="18"/>
        <v>429.57168627542848</v>
      </c>
      <c r="R102" s="179">
        <v>38506</v>
      </c>
      <c r="S102">
        <v>1540</v>
      </c>
      <c r="T102">
        <v>88</v>
      </c>
      <c r="U102" s="177">
        <v>12.25</v>
      </c>
      <c r="V102">
        <v>27</v>
      </c>
      <c r="W102" s="177">
        <v>2.204081632653061</v>
      </c>
      <c r="X102" s="178">
        <v>4042.6060734915841</v>
      </c>
      <c r="Y102" s="177">
        <v>10</v>
      </c>
      <c r="Z102">
        <v>88</v>
      </c>
      <c r="AA102" s="177">
        <v>8.8000000000000007</v>
      </c>
      <c r="AB102" s="178">
        <v>5725.2529195536899</v>
      </c>
      <c r="AC102" s="177">
        <v>22.25</v>
      </c>
      <c r="AD102" s="177">
        <v>5.1685393258426968</v>
      </c>
      <c r="AE102" s="178">
        <v>115</v>
      </c>
    </row>
    <row r="103" spans="1:31" x14ac:dyDescent="0.45">
      <c r="A103" s="83">
        <v>38507</v>
      </c>
      <c r="B103" s="125">
        <v>1390</v>
      </c>
      <c r="C103" s="121">
        <v>105.5</v>
      </c>
      <c r="D103" s="90" t="s">
        <v>30</v>
      </c>
      <c r="E103" s="122">
        <v>1</v>
      </c>
      <c r="F103" s="124" t="s">
        <v>14</v>
      </c>
      <c r="G103" s="117">
        <f t="shared" si="19"/>
        <v>149.72615087005866</v>
      </c>
      <c r="H103" s="90" t="s">
        <v>30</v>
      </c>
      <c r="I103" s="122">
        <v>2</v>
      </c>
      <c r="J103" s="124" t="s">
        <v>14</v>
      </c>
      <c r="K103" s="110">
        <f t="shared" si="17"/>
        <v>130.11938453531116</v>
      </c>
      <c r="L103" s="138" t="s">
        <v>14</v>
      </c>
      <c r="M103" s="91" t="s">
        <v>14</v>
      </c>
      <c r="N103" s="123">
        <v>3</v>
      </c>
      <c r="O103" s="99">
        <f t="shared" si="18"/>
        <v>279.84553540536979</v>
      </c>
      <c r="R103" s="179">
        <v>38507</v>
      </c>
      <c r="S103">
        <v>1390</v>
      </c>
      <c r="T103">
        <v>105.5</v>
      </c>
      <c r="U103" s="177" t="s">
        <v>30</v>
      </c>
      <c r="V103" s="178">
        <v>14.5</v>
      </c>
      <c r="W103" s="177" t="s">
        <v>14</v>
      </c>
      <c r="X103" s="178">
        <v>2171.0291876158508</v>
      </c>
      <c r="Y103" s="177" t="s">
        <v>30</v>
      </c>
      <c r="Z103">
        <v>64</v>
      </c>
      <c r="AA103" s="177" t="s">
        <v>14</v>
      </c>
      <c r="AB103" s="178">
        <v>4163.820305129957</v>
      </c>
      <c r="AC103" s="177" t="s">
        <v>14</v>
      </c>
      <c r="AD103" s="177" t="s">
        <v>14</v>
      </c>
      <c r="AE103" s="178">
        <v>78.5</v>
      </c>
    </row>
    <row r="104" spans="1:31" x14ac:dyDescent="0.45">
      <c r="A104" s="83">
        <v>38508</v>
      </c>
      <c r="B104" s="125">
        <v>1330</v>
      </c>
      <c r="C104" s="121">
        <v>103</v>
      </c>
      <c r="D104" s="90">
        <v>12.25</v>
      </c>
      <c r="E104" s="109">
        <v>0</v>
      </c>
      <c r="F104" s="91">
        <f t="shared" ref="F104:F154" si="20">E104/D104</f>
        <v>0</v>
      </c>
      <c r="G104" s="117">
        <f t="shared" si="19"/>
        <v>0</v>
      </c>
      <c r="H104" s="90">
        <v>11</v>
      </c>
      <c r="I104" s="109">
        <v>2</v>
      </c>
      <c r="J104" s="91">
        <f t="shared" ref="J104:J154" si="21">I104/H104</f>
        <v>0.18181818181818182</v>
      </c>
      <c r="K104" s="110">
        <f t="shared" si="17"/>
        <v>130.11938453531116</v>
      </c>
      <c r="L104" s="138">
        <f t="shared" ref="L104:L154" si="22">H104+D104</f>
        <v>23.25</v>
      </c>
      <c r="M104" s="91">
        <f t="shared" ref="M104:M167" si="23">N104/L104</f>
        <v>8.6021505376344093E-2</v>
      </c>
      <c r="N104" s="98">
        <f t="shared" ref="N104:N154" si="24">I104+E104</f>
        <v>2</v>
      </c>
      <c r="O104" s="99">
        <f t="shared" si="18"/>
        <v>130.11938453531116</v>
      </c>
      <c r="R104" s="179">
        <v>38508</v>
      </c>
      <c r="S104">
        <v>1330</v>
      </c>
      <c r="T104">
        <v>103</v>
      </c>
      <c r="U104" s="177">
        <v>12.25</v>
      </c>
      <c r="V104">
        <v>2</v>
      </c>
      <c r="W104" s="177">
        <v>0.16326530612244897</v>
      </c>
      <c r="X104" s="178">
        <v>299.45230174011732</v>
      </c>
      <c r="Y104" s="177">
        <v>11</v>
      </c>
      <c r="Z104">
        <v>42</v>
      </c>
      <c r="AA104" s="177">
        <v>3.8181818181818183</v>
      </c>
      <c r="AB104" s="178">
        <v>2732.507075241534</v>
      </c>
      <c r="AC104" s="177">
        <v>23.25</v>
      </c>
      <c r="AD104" s="177">
        <v>1.89247311827957</v>
      </c>
      <c r="AE104" s="178">
        <v>44</v>
      </c>
    </row>
    <row r="105" spans="1:31" x14ac:dyDescent="0.45">
      <c r="A105" s="83">
        <v>38509</v>
      </c>
      <c r="B105" s="125">
        <v>1270</v>
      </c>
      <c r="C105" s="121">
        <v>115</v>
      </c>
      <c r="D105" s="90">
        <v>11.5</v>
      </c>
      <c r="E105" s="109">
        <v>1</v>
      </c>
      <c r="F105" s="91">
        <f t="shared" si="20"/>
        <v>8.6956521739130432E-2</v>
      </c>
      <c r="G105" s="117">
        <f t="shared" si="19"/>
        <v>149.72615087005866</v>
      </c>
      <c r="H105" s="90">
        <v>12</v>
      </c>
      <c r="I105" s="109">
        <v>1</v>
      </c>
      <c r="J105" s="91">
        <f t="shared" si="21"/>
        <v>8.3333333333333329E-2</v>
      </c>
      <c r="K105" s="110">
        <f t="shared" si="17"/>
        <v>65.059692267655578</v>
      </c>
      <c r="L105" s="138">
        <f t="shared" si="22"/>
        <v>23.5</v>
      </c>
      <c r="M105" s="91">
        <f t="shared" si="23"/>
        <v>8.5106382978723402E-2</v>
      </c>
      <c r="N105" s="98">
        <f t="shared" si="24"/>
        <v>2</v>
      </c>
      <c r="O105" s="99">
        <f t="shared" si="18"/>
        <v>214.78584313771424</v>
      </c>
      <c r="R105" s="179">
        <v>38509</v>
      </c>
      <c r="S105">
        <v>1270</v>
      </c>
      <c r="T105">
        <v>115</v>
      </c>
      <c r="U105" s="177">
        <v>11.5</v>
      </c>
      <c r="V105">
        <v>4</v>
      </c>
      <c r="W105" s="177">
        <v>0.34782608695652173</v>
      </c>
      <c r="X105" s="178">
        <v>598.90460348023464</v>
      </c>
      <c r="Y105" s="177">
        <v>12</v>
      </c>
      <c r="Z105">
        <v>34</v>
      </c>
      <c r="AA105" s="177">
        <v>2.8333333333333335</v>
      </c>
      <c r="AB105" s="178">
        <v>2212.0295371002894</v>
      </c>
      <c r="AC105" s="177">
        <v>23.5</v>
      </c>
      <c r="AD105" s="177">
        <v>1.6170212765957446</v>
      </c>
      <c r="AE105" s="178">
        <v>38</v>
      </c>
    </row>
    <row r="106" spans="1:31" x14ac:dyDescent="0.45">
      <c r="A106" s="83">
        <v>38510</v>
      </c>
      <c r="B106" s="125">
        <v>1350</v>
      </c>
      <c r="C106" s="121">
        <v>129</v>
      </c>
      <c r="D106" s="90">
        <v>10.5</v>
      </c>
      <c r="E106" s="109">
        <v>0</v>
      </c>
      <c r="F106" s="91">
        <f t="shared" si="20"/>
        <v>0</v>
      </c>
      <c r="G106" s="117">
        <f t="shared" si="19"/>
        <v>0</v>
      </c>
      <c r="H106" s="90">
        <v>12.25</v>
      </c>
      <c r="I106" s="109">
        <v>5</v>
      </c>
      <c r="J106" s="91">
        <f t="shared" si="21"/>
        <v>0.40816326530612246</v>
      </c>
      <c r="K106" s="110">
        <f t="shared" si="17"/>
        <v>325.29846133827783</v>
      </c>
      <c r="L106" s="138">
        <f t="shared" si="22"/>
        <v>22.75</v>
      </c>
      <c r="M106" s="91">
        <f t="shared" si="23"/>
        <v>0.21978021978021978</v>
      </c>
      <c r="N106" s="98">
        <f t="shared" si="24"/>
        <v>5</v>
      </c>
      <c r="O106" s="99">
        <f t="shared" si="18"/>
        <v>325.29846133827783</v>
      </c>
      <c r="R106" s="179">
        <v>38510</v>
      </c>
      <c r="S106">
        <v>1350</v>
      </c>
      <c r="T106">
        <v>129</v>
      </c>
      <c r="U106" s="177">
        <v>10.5</v>
      </c>
      <c r="V106">
        <v>1</v>
      </c>
      <c r="W106" s="177">
        <v>9.5238095238095233E-2</v>
      </c>
      <c r="X106" s="178">
        <v>149.72615087005866</v>
      </c>
      <c r="Y106" s="177">
        <v>12.25</v>
      </c>
      <c r="Z106">
        <v>19</v>
      </c>
      <c r="AA106" s="177">
        <v>1.5510204081632653</v>
      </c>
      <c r="AB106" s="178">
        <v>1236.1341530854559</v>
      </c>
      <c r="AC106" s="177">
        <v>22.75</v>
      </c>
      <c r="AD106" s="177">
        <v>0.87912087912087911</v>
      </c>
      <c r="AE106" s="178">
        <v>20</v>
      </c>
    </row>
    <row r="107" spans="1:31" x14ac:dyDescent="0.45">
      <c r="A107" s="83">
        <v>38511</v>
      </c>
      <c r="B107" s="125">
        <v>1420</v>
      </c>
      <c r="C107" s="121">
        <v>141.5</v>
      </c>
      <c r="D107" s="90">
        <v>11</v>
      </c>
      <c r="E107" s="109">
        <v>1</v>
      </c>
      <c r="F107" s="91">
        <f t="shared" si="20"/>
        <v>9.0909090909090912E-2</v>
      </c>
      <c r="G107" s="117">
        <f t="shared" si="19"/>
        <v>149.72615087005866</v>
      </c>
      <c r="H107" s="90">
        <v>12.75</v>
      </c>
      <c r="I107" s="109">
        <v>2</v>
      </c>
      <c r="J107" s="91">
        <f t="shared" si="21"/>
        <v>0.15686274509803921</v>
      </c>
      <c r="K107" s="110">
        <f t="shared" si="17"/>
        <v>130.11938453531116</v>
      </c>
      <c r="L107" s="90">
        <f t="shared" si="22"/>
        <v>23.75</v>
      </c>
      <c r="M107" s="91">
        <f t="shared" si="23"/>
        <v>0.12631578947368421</v>
      </c>
      <c r="N107" s="98">
        <f t="shared" si="24"/>
        <v>3</v>
      </c>
      <c r="O107" s="99">
        <f t="shared" si="18"/>
        <v>279.84553540536979</v>
      </c>
      <c r="R107" s="179">
        <v>38511</v>
      </c>
      <c r="S107">
        <v>1420</v>
      </c>
      <c r="T107">
        <v>141.5</v>
      </c>
      <c r="U107" s="177">
        <v>11</v>
      </c>
      <c r="V107">
        <v>0</v>
      </c>
      <c r="W107" s="177">
        <v>0</v>
      </c>
      <c r="X107" s="178">
        <v>0</v>
      </c>
      <c r="Y107" s="177">
        <v>12.75</v>
      </c>
      <c r="Z107">
        <v>5</v>
      </c>
      <c r="AA107" s="177">
        <v>0.39215686274509803</v>
      </c>
      <c r="AB107" s="178">
        <v>325.29846133827783</v>
      </c>
      <c r="AC107" s="177">
        <v>23.75</v>
      </c>
      <c r="AD107" s="177">
        <v>0.21052631578947367</v>
      </c>
      <c r="AE107" s="178">
        <v>5</v>
      </c>
    </row>
    <row r="108" spans="1:31" x14ac:dyDescent="0.45">
      <c r="A108" s="83">
        <v>38512</v>
      </c>
      <c r="B108" s="125">
        <v>1280</v>
      </c>
      <c r="C108" s="121">
        <v>159.5</v>
      </c>
      <c r="D108" s="90">
        <v>11</v>
      </c>
      <c r="E108" s="109">
        <v>0</v>
      </c>
      <c r="F108" s="91">
        <f t="shared" si="20"/>
        <v>0</v>
      </c>
      <c r="G108" s="117">
        <f t="shared" si="19"/>
        <v>0</v>
      </c>
      <c r="H108" s="90">
        <v>11.75</v>
      </c>
      <c r="I108" s="109">
        <v>3</v>
      </c>
      <c r="J108" s="91">
        <f t="shared" si="21"/>
        <v>0.25531914893617019</v>
      </c>
      <c r="K108" s="110">
        <f t="shared" si="17"/>
        <v>195.1790768029667</v>
      </c>
      <c r="L108" s="90">
        <f t="shared" si="22"/>
        <v>22.75</v>
      </c>
      <c r="M108" s="91">
        <f t="shared" si="23"/>
        <v>0.13186813186813187</v>
      </c>
      <c r="N108" s="98">
        <f t="shared" si="24"/>
        <v>3</v>
      </c>
      <c r="O108" s="99">
        <f t="shared" si="18"/>
        <v>195.1790768029667</v>
      </c>
      <c r="R108" s="179">
        <v>38512</v>
      </c>
      <c r="S108">
        <v>1280</v>
      </c>
      <c r="T108">
        <v>159.5</v>
      </c>
      <c r="U108" s="177">
        <v>11</v>
      </c>
      <c r="V108">
        <v>2</v>
      </c>
      <c r="W108" s="177">
        <v>0.18181818181818182</v>
      </c>
      <c r="X108" s="178">
        <v>299.45230174011732</v>
      </c>
      <c r="Y108" s="177">
        <v>11.75</v>
      </c>
      <c r="Z108">
        <v>5</v>
      </c>
      <c r="AA108" s="177">
        <v>0.42553191489361702</v>
      </c>
      <c r="AB108" s="178">
        <v>325.29846133827783</v>
      </c>
      <c r="AC108" s="177">
        <v>22.75</v>
      </c>
      <c r="AD108" s="177">
        <v>0.30769230769230771</v>
      </c>
      <c r="AE108" s="178">
        <v>7</v>
      </c>
    </row>
    <row r="109" spans="1:31" x14ac:dyDescent="0.45">
      <c r="A109" s="83">
        <v>38513</v>
      </c>
      <c r="B109" s="125">
        <v>1190</v>
      </c>
      <c r="C109" s="121">
        <v>150.5</v>
      </c>
      <c r="D109" s="90">
        <v>13.25</v>
      </c>
      <c r="E109" s="109">
        <v>0</v>
      </c>
      <c r="F109" s="91">
        <f t="shared" si="20"/>
        <v>0</v>
      </c>
      <c r="G109" s="117">
        <f t="shared" si="19"/>
        <v>0</v>
      </c>
      <c r="H109" s="90">
        <v>11.5</v>
      </c>
      <c r="I109" s="109">
        <v>1</v>
      </c>
      <c r="J109" s="91">
        <f t="shared" si="21"/>
        <v>8.6956521739130432E-2</v>
      </c>
      <c r="K109" s="110">
        <f t="shared" si="17"/>
        <v>65.059692267655578</v>
      </c>
      <c r="L109" s="90">
        <f t="shared" si="22"/>
        <v>24.75</v>
      </c>
      <c r="M109" s="91">
        <f t="shared" si="23"/>
        <v>4.0404040404040407E-2</v>
      </c>
      <c r="N109" s="98">
        <f t="shared" si="24"/>
        <v>1</v>
      </c>
      <c r="O109" s="99">
        <f t="shared" si="18"/>
        <v>65.059692267655578</v>
      </c>
      <c r="R109" s="179">
        <v>38513</v>
      </c>
      <c r="S109">
        <v>1190</v>
      </c>
      <c r="T109">
        <v>150.5</v>
      </c>
      <c r="U109" s="177">
        <v>13.25</v>
      </c>
      <c r="V109">
        <v>0</v>
      </c>
      <c r="W109" s="177">
        <v>0</v>
      </c>
      <c r="X109" s="178">
        <v>0</v>
      </c>
      <c r="Y109" s="177">
        <v>11.5</v>
      </c>
      <c r="Z109">
        <v>3</v>
      </c>
      <c r="AA109" s="177">
        <v>0.2608695652173913</v>
      </c>
      <c r="AB109" s="178">
        <v>195.1790768029667</v>
      </c>
      <c r="AC109" s="177">
        <v>24.75</v>
      </c>
      <c r="AD109" s="177">
        <v>0.12121212121212122</v>
      </c>
      <c r="AE109" s="178">
        <v>3</v>
      </c>
    </row>
    <row r="110" spans="1:31" x14ac:dyDescent="0.45">
      <c r="A110" s="83">
        <v>38514</v>
      </c>
      <c r="B110" s="125">
        <v>1310</v>
      </c>
      <c r="C110" s="121">
        <v>91.5</v>
      </c>
      <c r="D110" s="90">
        <v>12</v>
      </c>
      <c r="E110" s="109">
        <v>1</v>
      </c>
      <c r="F110" s="91">
        <f t="shared" si="20"/>
        <v>8.3333333333333329E-2</v>
      </c>
      <c r="G110" s="117">
        <f t="shared" si="19"/>
        <v>149.72615087005866</v>
      </c>
      <c r="H110" s="90">
        <v>11.75</v>
      </c>
      <c r="I110" s="109">
        <v>1</v>
      </c>
      <c r="J110" s="91">
        <f t="shared" si="21"/>
        <v>8.5106382978723402E-2</v>
      </c>
      <c r="K110" s="110">
        <f t="shared" si="17"/>
        <v>65.059692267655578</v>
      </c>
      <c r="L110" s="90">
        <f t="shared" si="22"/>
        <v>23.75</v>
      </c>
      <c r="M110" s="91">
        <f t="shared" si="23"/>
        <v>8.4210526315789472E-2</v>
      </c>
      <c r="N110" s="98">
        <f t="shared" si="24"/>
        <v>2</v>
      </c>
      <c r="O110" s="99">
        <f t="shared" si="18"/>
        <v>214.78584313771424</v>
      </c>
      <c r="R110" s="179">
        <v>38514</v>
      </c>
      <c r="S110">
        <v>1310</v>
      </c>
      <c r="T110">
        <v>91.5</v>
      </c>
      <c r="U110" s="177">
        <v>12</v>
      </c>
      <c r="V110">
        <v>0</v>
      </c>
      <c r="W110" s="177">
        <v>0</v>
      </c>
      <c r="X110" s="178">
        <v>0</v>
      </c>
      <c r="Y110" s="177">
        <v>11.75</v>
      </c>
      <c r="Z110">
        <v>7</v>
      </c>
      <c r="AA110" s="177">
        <v>0.5957446808510638</v>
      </c>
      <c r="AB110" s="178">
        <v>455.41784587358899</v>
      </c>
      <c r="AC110" s="177">
        <v>23.75</v>
      </c>
      <c r="AD110" s="177">
        <v>0.29473684210526313</v>
      </c>
      <c r="AE110" s="178">
        <v>7</v>
      </c>
    </row>
    <row r="111" spans="1:31" x14ac:dyDescent="0.45">
      <c r="A111" s="83">
        <v>38515</v>
      </c>
      <c r="B111" s="125">
        <v>1560</v>
      </c>
      <c r="C111" s="121">
        <v>109</v>
      </c>
      <c r="D111" s="90">
        <v>11</v>
      </c>
      <c r="E111" s="109">
        <v>6</v>
      </c>
      <c r="F111" s="91">
        <f t="shared" si="20"/>
        <v>0.54545454545454541</v>
      </c>
      <c r="G111" s="117">
        <f t="shared" si="19"/>
        <v>898.35690522035202</v>
      </c>
      <c r="H111" s="90">
        <v>11.5</v>
      </c>
      <c r="I111" s="109">
        <v>0</v>
      </c>
      <c r="J111" s="91">
        <f t="shared" si="21"/>
        <v>0</v>
      </c>
      <c r="K111" s="110">
        <f t="shared" si="17"/>
        <v>0</v>
      </c>
      <c r="L111" s="90">
        <f t="shared" si="22"/>
        <v>22.5</v>
      </c>
      <c r="M111" s="91">
        <f t="shared" si="23"/>
        <v>0.26666666666666666</v>
      </c>
      <c r="N111" s="98">
        <f t="shared" si="24"/>
        <v>6</v>
      </c>
      <c r="O111" s="99">
        <f t="shared" si="18"/>
        <v>898.35690522035202</v>
      </c>
      <c r="R111" s="179">
        <v>38515</v>
      </c>
      <c r="S111">
        <v>1560</v>
      </c>
      <c r="T111">
        <v>109</v>
      </c>
      <c r="U111" s="177">
        <v>11</v>
      </c>
      <c r="V111">
        <v>8</v>
      </c>
      <c r="W111" s="177">
        <v>0.72727272727272729</v>
      </c>
      <c r="X111" s="178">
        <v>1197.8092069604693</v>
      </c>
      <c r="Y111" s="177">
        <v>11.5</v>
      </c>
      <c r="Z111">
        <v>0</v>
      </c>
      <c r="AA111" s="177">
        <v>0</v>
      </c>
      <c r="AB111" s="178">
        <v>0</v>
      </c>
      <c r="AC111" s="177">
        <v>22.5</v>
      </c>
      <c r="AD111" s="177">
        <v>0.35555555555555557</v>
      </c>
      <c r="AE111" s="178">
        <v>8</v>
      </c>
    </row>
    <row r="112" spans="1:31" x14ac:dyDescent="0.45">
      <c r="A112" s="83">
        <v>38516</v>
      </c>
      <c r="B112" s="125">
        <v>1430</v>
      </c>
      <c r="C112" s="121">
        <v>130</v>
      </c>
      <c r="D112" s="90">
        <v>11.75</v>
      </c>
      <c r="E112" s="109">
        <v>0</v>
      </c>
      <c r="F112" s="91">
        <f t="shared" si="20"/>
        <v>0</v>
      </c>
      <c r="G112" s="117">
        <f t="shared" si="19"/>
        <v>0</v>
      </c>
      <c r="H112" s="90">
        <v>11.75</v>
      </c>
      <c r="I112" s="109">
        <v>1</v>
      </c>
      <c r="J112" s="91">
        <f t="shared" si="21"/>
        <v>8.5106382978723402E-2</v>
      </c>
      <c r="K112" s="110">
        <f t="shared" si="17"/>
        <v>65.059692267655578</v>
      </c>
      <c r="L112" s="90">
        <f t="shared" si="22"/>
        <v>23.5</v>
      </c>
      <c r="M112" s="91">
        <f t="shared" si="23"/>
        <v>4.2553191489361701E-2</v>
      </c>
      <c r="N112" s="98">
        <f t="shared" si="24"/>
        <v>1</v>
      </c>
      <c r="O112" s="99">
        <f t="shared" si="18"/>
        <v>65.059692267655578</v>
      </c>
      <c r="R112" s="179">
        <v>38516</v>
      </c>
      <c r="S112">
        <v>1430</v>
      </c>
      <c r="T112">
        <v>130</v>
      </c>
      <c r="U112" s="177">
        <v>11.75</v>
      </c>
      <c r="V112">
        <v>2</v>
      </c>
      <c r="W112" s="177">
        <v>0.1702127659574468</v>
      </c>
      <c r="X112" s="178">
        <v>299.45230174011732</v>
      </c>
      <c r="Y112" s="177">
        <v>11.75</v>
      </c>
      <c r="Z112">
        <v>2</v>
      </c>
      <c r="AA112" s="177">
        <v>0.1702127659574468</v>
      </c>
      <c r="AB112" s="178">
        <v>130.11938453531116</v>
      </c>
      <c r="AC112" s="177">
        <v>23.5</v>
      </c>
      <c r="AD112" s="177">
        <v>0.1702127659574468</v>
      </c>
      <c r="AE112" s="178">
        <v>4</v>
      </c>
    </row>
    <row r="113" spans="1:31" x14ac:dyDescent="0.45">
      <c r="A113" s="83">
        <v>38517</v>
      </c>
      <c r="B113" s="125">
        <v>1350</v>
      </c>
      <c r="C113" s="121">
        <v>134.5</v>
      </c>
      <c r="D113" s="90">
        <v>12.25</v>
      </c>
      <c r="E113" s="109">
        <v>0</v>
      </c>
      <c r="F113" s="91">
        <f t="shared" si="20"/>
        <v>0</v>
      </c>
      <c r="G113" s="117">
        <f t="shared" si="19"/>
        <v>0</v>
      </c>
      <c r="H113" s="90">
        <v>10.5</v>
      </c>
      <c r="I113" s="109">
        <v>1</v>
      </c>
      <c r="J113" s="91">
        <f t="shared" si="21"/>
        <v>9.5238095238095233E-2</v>
      </c>
      <c r="K113" s="110">
        <f t="shared" si="17"/>
        <v>65.059692267655578</v>
      </c>
      <c r="L113" s="90">
        <f t="shared" si="22"/>
        <v>22.75</v>
      </c>
      <c r="M113" s="91">
        <f t="shared" si="23"/>
        <v>4.3956043956043959E-2</v>
      </c>
      <c r="N113" s="98">
        <f t="shared" si="24"/>
        <v>1</v>
      </c>
      <c r="O113" s="99">
        <f t="shared" si="18"/>
        <v>65.059692267655578</v>
      </c>
      <c r="R113" s="179">
        <v>38517</v>
      </c>
      <c r="S113">
        <v>1350</v>
      </c>
      <c r="T113">
        <v>134.5</v>
      </c>
      <c r="U113" s="177">
        <v>12.25</v>
      </c>
      <c r="V113">
        <v>0</v>
      </c>
      <c r="W113" s="177">
        <v>0</v>
      </c>
      <c r="X113" s="178">
        <v>0</v>
      </c>
      <c r="Y113" s="177">
        <v>10.5</v>
      </c>
      <c r="Z113">
        <v>2</v>
      </c>
      <c r="AA113" s="177">
        <v>0.19047619047619047</v>
      </c>
      <c r="AB113" s="178">
        <v>130.11938453531116</v>
      </c>
      <c r="AC113" s="177">
        <v>22.75</v>
      </c>
      <c r="AD113" s="177">
        <v>8.7912087912087919E-2</v>
      </c>
      <c r="AE113" s="178">
        <v>2</v>
      </c>
    </row>
    <row r="114" spans="1:31" x14ac:dyDescent="0.45">
      <c r="A114" s="83">
        <v>38518</v>
      </c>
      <c r="B114" s="125">
        <v>1350</v>
      </c>
      <c r="C114" s="121">
        <v>144.5</v>
      </c>
      <c r="D114" s="90">
        <v>12.25</v>
      </c>
      <c r="E114" s="109">
        <v>0</v>
      </c>
      <c r="F114" s="91">
        <f t="shared" si="20"/>
        <v>0</v>
      </c>
      <c r="G114" s="117">
        <f t="shared" si="19"/>
        <v>0</v>
      </c>
      <c r="H114" s="90">
        <v>11.5</v>
      </c>
      <c r="I114" s="98">
        <v>1.5</v>
      </c>
      <c r="J114" s="91">
        <f t="shared" si="21"/>
        <v>0.13043478260869565</v>
      </c>
      <c r="K114" s="110">
        <f t="shared" si="17"/>
        <v>97.589538401483352</v>
      </c>
      <c r="L114" s="90">
        <f t="shared" si="22"/>
        <v>23.75</v>
      </c>
      <c r="M114" s="91">
        <f t="shared" si="23"/>
        <v>6.3157894736842107E-2</v>
      </c>
      <c r="N114" s="98">
        <f t="shared" si="24"/>
        <v>1.5</v>
      </c>
      <c r="O114" s="99">
        <f t="shared" si="18"/>
        <v>97.589538401483352</v>
      </c>
      <c r="R114" s="179">
        <v>38518</v>
      </c>
      <c r="S114">
        <v>1350</v>
      </c>
      <c r="T114">
        <v>144.5</v>
      </c>
      <c r="U114" s="177">
        <v>12.25</v>
      </c>
      <c r="V114">
        <v>0</v>
      </c>
      <c r="W114" s="177">
        <v>0</v>
      </c>
      <c r="X114" s="178">
        <v>0</v>
      </c>
      <c r="Y114" s="177">
        <v>11.5</v>
      </c>
      <c r="Z114">
        <v>11</v>
      </c>
      <c r="AA114" s="177">
        <v>0.95652173913043481</v>
      </c>
      <c r="AB114" s="178">
        <v>715.65661494421124</v>
      </c>
      <c r="AC114" s="177">
        <v>23.75</v>
      </c>
      <c r="AD114" s="177">
        <v>0.4631578947368421</v>
      </c>
      <c r="AE114" s="178">
        <v>11</v>
      </c>
    </row>
    <row r="115" spans="1:31" x14ac:dyDescent="0.45">
      <c r="A115" s="83">
        <v>38519</v>
      </c>
      <c r="B115" s="125">
        <v>1230</v>
      </c>
      <c r="C115" s="121">
        <v>84.5</v>
      </c>
      <c r="D115" s="148">
        <v>12.25</v>
      </c>
      <c r="E115" s="109">
        <v>0</v>
      </c>
      <c r="F115" s="91">
        <f t="shared" si="20"/>
        <v>0</v>
      </c>
      <c r="G115" s="117">
        <f t="shared" si="19"/>
        <v>0</v>
      </c>
      <c r="H115" s="90">
        <v>12</v>
      </c>
      <c r="I115" s="109">
        <v>2</v>
      </c>
      <c r="J115" s="91">
        <f t="shared" si="21"/>
        <v>0.16666666666666666</v>
      </c>
      <c r="K115" s="110">
        <f t="shared" si="17"/>
        <v>130.11938453531116</v>
      </c>
      <c r="L115" s="148">
        <f t="shared" si="22"/>
        <v>24.25</v>
      </c>
      <c r="M115" s="91">
        <f t="shared" si="23"/>
        <v>8.247422680412371E-2</v>
      </c>
      <c r="N115" s="109">
        <f t="shared" si="24"/>
        <v>2</v>
      </c>
      <c r="O115" s="99">
        <f t="shared" si="18"/>
        <v>130.11938453531116</v>
      </c>
      <c r="R115" s="179">
        <v>38519</v>
      </c>
      <c r="S115">
        <v>1230</v>
      </c>
      <c r="T115">
        <v>84.5</v>
      </c>
      <c r="U115" s="177">
        <v>12.25</v>
      </c>
      <c r="V115">
        <v>0</v>
      </c>
      <c r="W115" s="177">
        <v>0</v>
      </c>
      <c r="X115" s="178">
        <v>0</v>
      </c>
      <c r="Y115" s="177">
        <v>12</v>
      </c>
      <c r="Z115">
        <v>20</v>
      </c>
      <c r="AA115" s="177">
        <v>1.6666666666666667</v>
      </c>
      <c r="AB115" s="178">
        <v>1301.1938453531113</v>
      </c>
      <c r="AC115" s="177">
        <v>24.25</v>
      </c>
      <c r="AD115" s="177">
        <v>0.82474226804123707</v>
      </c>
      <c r="AE115" s="178">
        <v>20</v>
      </c>
    </row>
    <row r="116" spans="1:31" x14ac:dyDescent="0.45">
      <c r="A116" s="83">
        <v>38520</v>
      </c>
      <c r="B116" s="125">
        <v>1980</v>
      </c>
      <c r="C116" s="121">
        <v>52</v>
      </c>
      <c r="D116" s="90">
        <v>11.25</v>
      </c>
      <c r="E116" s="109">
        <v>27</v>
      </c>
      <c r="F116" s="91">
        <f t="shared" si="20"/>
        <v>2.4</v>
      </c>
      <c r="G116" s="117">
        <f t="shared" si="19"/>
        <v>4042.6060734915841</v>
      </c>
      <c r="H116" s="90">
        <v>12</v>
      </c>
      <c r="I116" s="109">
        <v>3</v>
      </c>
      <c r="J116" s="91">
        <f t="shared" si="21"/>
        <v>0.25</v>
      </c>
      <c r="K116" s="110">
        <f t="shared" si="17"/>
        <v>195.1790768029667</v>
      </c>
      <c r="L116" s="90">
        <f t="shared" si="22"/>
        <v>23.25</v>
      </c>
      <c r="M116" s="91">
        <f t="shared" si="23"/>
        <v>1.2903225806451613</v>
      </c>
      <c r="N116" s="98">
        <f t="shared" si="24"/>
        <v>30</v>
      </c>
      <c r="O116" s="99">
        <f t="shared" si="18"/>
        <v>4237.7851502945505</v>
      </c>
      <c r="R116" s="179">
        <v>38520</v>
      </c>
      <c r="S116">
        <v>1980</v>
      </c>
      <c r="T116">
        <v>52</v>
      </c>
      <c r="U116" s="177">
        <v>11.25</v>
      </c>
      <c r="V116">
        <v>58</v>
      </c>
      <c r="W116" s="177">
        <v>5.1555555555555559</v>
      </c>
      <c r="X116" s="178">
        <v>8684.1167504634032</v>
      </c>
      <c r="Y116" s="177">
        <v>12</v>
      </c>
      <c r="Z116">
        <v>13</v>
      </c>
      <c r="AA116" s="177">
        <v>1.0833333333333333</v>
      </c>
      <c r="AB116" s="178">
        <v>845.7759994795224</v>
      </c>
      <c r="AC116" s="177">
        <v>23.25</v>
      </c>
      <c r="AD116" s="177">
        <v>3.053763440860215</v>
      </c>
      <c r="AE116" s="178">
        <v>71</v>
      </c>
    </row>
    <row r="117" spans="1:31" x14ac:dyDescent="0.45">
      <c r="A117" s="83">
        <v>38521</v>
      </c>
      <c r="B117" s="125">
        <v>1850</v>
      </c>
      <c r="C117" s="121">
        <v>50.5</v>
      </c>
      <c r="D117" s="90">
        <v>12.5</v>
      </c>
      <c r="E117" s="109">
        <v>4</v>
      </c>
      <c r="F117" s="91">
        <f t="shared" si="20"/>
        <v>0.32</v>
      </c>
      <c r="G117" s="117">
        <f t="shared" si="19"/>
        <v>598.90460348023464</v>
      </c>
      <c r="H117" s="90">
        <v>11.25</v>
      </c>
      <c r="I117" s="109">
        <v>7</v>
      </c>
      <c r="J117" s="91">
        <f t="shared" si="21"/>
        <v>0.62222222222222223</v>
      </c>
      <c r="K117" s="110">
        <f t="shared" si="17"/>
        <v>455.41784587358899</v>
      </c>
      <c r="L117" s="90">
        <f t="shared" si="22"/>
        <v>23.75</v>
      </c>
      <c r="M117" s="91">
        <f t="shared" si="23"/>
        <v>0.4631578947368421</v>
      </c>
      <c r="N117" s="98">
        <f t="shared" si="24"/>
        <v>11</v>
      </c>
      <c r="O117" s="99">
        <f t="shared" si="18"/>
        <v>1054.3224493538237</v>
      </c>
      <c r="R117" s="179">
        <v>38521</v>
      </c>
      <c r="S117">
        <v>1850</v>
      </c>
      <c r="T117">
        <v>50.5</v>
      </c>
      <c r="U117" s="177">
        <v>12.5</v>
      </c>
      <c r="V117">
        <v>0</v>
      </c>
      <c r="W117" s="177">
        <v>0</v>
      </c>
      <c r="X117" s="178">
        <v>0</v>
      </c>
      <c r="Y117" s="177">
        <v>11.25</v>
      </c>
      <c r="Z117">
        <v>2</v>
      </c>
      <c r="AA117" s="177">
        <v>0.17777777777777778</v>
      </c>
      <c r="AB117" s="178">
        <v>130.11938453531116</v>
      </c>
      <c r="AC117" s="177">
        <v>23.75</v>
      </c>
      <c r="AD117" s="177">
        <v>8.4210526315789472E-2</v>
      </c>
      <c r="AE117" s="178">
        <v>2</v>
      </c>
    </row>
    <row r="118" spans="1:31" x14ac:dyDescent="0.45">
      <c r="A118" s="83">
        <v>38522</v>
      </c>
      <c r="B118" s="125">
        <v>1700</v>
      </c>
      <c r="C118" s="121">
        <v>67</v>
      </c>
      <c r="D118" s="90">
        <v>12</v>
      </c>
      <c r="E118" s="109">
        <v>0</v>
      </c>
      <c r="F118" s="91">
        <f t="shared" si="20"/>
        <v>0</v>
      </c>
      <c r="G118" s="117">
        <f t="shared" si="19"/>
        <v>0</v>
      </c>
      <c r="H118" s="90">
        <v>11.25</v>
      </c>
      <c r="I118" s="109">
        <v>0</v>
      </c>
      <c r="J118" s="91">
        <f t="shared" si="21"/>
        <v>0</v>
      </c>
      <c r="K118" s="110">
        <f t="shared" si="17"/>
        <v>0</v>
      </c>
      <c r="L118" s="90">
        <f t="shared" si="22"/>
        <v>23.25</v>
      </c>
      <c r="M118" s="91">
        <f t="shared" si="23"/>
        <v>0</v>
      </c>
      <c r="N118" s="98">
        <f t="shared" si="24"/>
        <v>0</v>
      </c>
      <c r="O118" s="99">
        <f t="shared" si="18"/>
        <v>0</v>
      </c>
      <c r="R118" s="179">
        <v>38522</v>
      </c>
      <c r="S118">
        <v>1700</v>
      </c>
      <c r="T118">
        <v>67</v>
      </c>
      <c r="U118" s="177">
        <v>12</v>
      </c>
      <c r="V118">
        <v>0</v>
      </c>
      <c r="W118" s="177">
        <v>0</v>
      </c>
      <c r="X118" s="178">
        <v>0</v>
      </c>
      <c r="Y118" s="177">
        <v>11.25</v>
      </c>
      <c r="Z118">
        <v>3</v>
      </c>
      <c r="AA118" s="177">
        <v>0.26666666666666666</v>
      </c>
      <c r="AB118" s="178">
        <v>195.1790768029667</v>
      </c>
      <c r="AC118" s="177">
        <v>23.25</v>
      </c>
      <c r="AD118" s="177">
        <v>0.12903225806451613</v>
      </c>
      <c r="AE118" s="178">
        <v>3</v>
      </c>
    </row>
    <row r="119" spans="1:31" x14ac:dyDescent="0.45">
      <c r="A119" s="83">
        <v>38523</v>
      </c>
      <c r="B119" s="125">
        <v>1560</v>
      </c>
      <c r="C119" s="121">
        <v>61.5</v>
      </c>
      <c r="D119" s="90">
        <v>12.5</v>
      </c>
      <c r="E119" s="109">
        <v>0</v>
      </c>
      <c r="F119" s="91">
        <f t="shared" si="20"/>
        <v>0</v>
      </c>
      <c r="G119" s="117">
        <f t="shared" si="19"/>
        <v>0</v>
      </c>
      <c r="H119" s="90">
        <v>10.5</v>
      </c>
      <c r="I119" s="109">
        <v>1</v>
      </c>
      <c r="J119" s="91">
        <f t="shared" si="21"/>
        <v>9.5238095238095233E-2</v>
      </c>
      <c r="K119" s="110">
        <f t="shared" si="17"/>
        <v>65.059692267655578</v>
      </c>
      <c r="L119" s="90">
        <f t="shared" si="22"/>
        <v>23</v>
      </c>
      <c r="M119" s="91">
        <f t="shared" si="23"/>
        <v>4.3478260869565216E-2</v>
      </c>
      <c r="N119" s="98">
        <f t="shared" si="24"/>
        <v>1</v>
      </c>
      <c r="O119" s="99">
        <f t="shared" si="18"/>
        <v>65.059692267655578</v>
      </c>
      <c r="R119" s="179">
        <v>38523</v>
      </c>
      <c r="S119">
        <v>1560</v>
      </c>
      <c r="T119">
        <v>61.5</v>
      </c>
      <c r="U119" s="177">
        <v>12.5</v>
      </c>
      <c r="V119">
        <v>0</v>
      </c>
      <c r="W119" s="177">
        <v>0</v>
      </c>
      <c r="X119" s="178">
        <v>0</v>
      </c>
      <c r="Y119" s="177">
        <v>10.5</v>
      </c>
      <c r="Z119">
        <v>2</v>
      </c>
      <c r="AA119" s="177">
        <v>0.19047619047619047</v>
      </c>
      <c r="AB119" s="178">
        <v>130.11938453531116</v>
      </c>
      <c r="AC119" s="177">
        <v>23</v>
      </c>
      <c r="AD119" s="177">
        <v>8.6956521739130432E-2</v>
      </c>
      <c r="AE119" s="178">
        <v>2</v>
      </c>
    </row>
    <row r="120" spans="1:31" x14ac:dyDescent="0.45">
      <c r="A120" s="83">
        <v>38524</v>
      </c>
      <c r="B120" s="125">
        <v>1510</v>
      </c>
      <c r="C120" s="121">
        <v>42.5</v>
      </c>
      <c r="D120" s="90">
        <v>12.5</v>
      </c>
      <c r="E120" s="109">
        <v>1</v>
      </c>
      <c r="F120" s="91">
        <f t="shared" si="20"/>
        <v>0.08</v>
      </c>
      <c r="G120" s="117">
        <f>E120/0.020446</f>
        <v>48.909322116795465</v>
      </c>
      <c r="H120" s="90">
        <v>10.5</v>
      </c>
      <c r="I120" s="109">
        <v>3</v>
      </c>
      <c r="J120" s="91">
        <f t="shared" si="21"/>
        <v>0.2857142857142857</v>
      </c>
      <c r="K120" s="110">
        <f t="shared" ref="K120:K125" si="25">I120/0.048877</f>
        <v>61.378562514065926</v>
      </c>
      <c r="L120" s="90">
        <f t="shared" si="22"/>
        <v>23</v>
      </c>
      <c r="M120" s="91">
        <f t="shared" si="23"/>
        <v>0.17391304347826086</v>
      </c>
      <c r="N120" s="98">
        <f t="shared" si="24"/>
        <v>4</v>
      </c>
      <c r="O120" s="99">
        <f t="shared" si="18"/>
        <v>110.28788463086138</v>
      </c>
      <c r="R120" s="179">
        <v>38524</v>
      </c>
      <c r="S120">
        <v>1510</v>
      </c>
      <c r="T120">
        <v>42.5</v>
      </c>
      <c r="U120" s="177">
        <v>12.5</v>
      </c>
      <c r="V120">
        <v>5</v>
      </c>
      <c r="W120" s="177">
        <v>0.4</v>
      </c>
      <c r="X120" s="178">
        <v>244.54661058397733</v>
      </c>
      <c r="Y120" s="177">
        <v>10.5</v>
      </c>
      <c r="Z120">
        <v>11</v>
      </c>
      <c r="AA120" s="177">
        <v>1.0476190476190477</v>
      </c>
      <c r="AB120" s="178">
        <v>225.05472921824173</v>
      </c>
      <c r="AC120" s="177">
        <v>23</v>
      </c>
      <c r="AD120" s="177">
        <v>0.69565217391304346</v>
      </c>
      <c r="AE120" s="178">
        <v>16</v>
      </c>
    </row>
    <row r="121" spans="1:31" x14ac:dyDescent="0.45">
      <c r="A121" s="83">
        <v>38525</v>
      </c>
      <c r="B121" s="84">
        <v>1625</v>
      </c>
      <c r="C121" s="121">
        <v>31</v>
      </c>
      <c r="D121" s="90">
        <v>10.5</v>
      </c>
      <c r="E121" s="109">
        <v>0</v>
      </c>
      <c r="F121" s="91">
        <f t="shared" si="20"/>
        <v>0</v>
      </c>
      <c r="G121" s="110">
        <f>E121/0.020446</f>
        <v>0</v>
      </c>
      <c r="H121" s="90">
        <v>13.25</v>
      </c>
      <c r="I121" s="109">
        <v>7</v>
      </c>
      <c r="J121" s="91">
        <f t="shared" si="21"/>
        <v>0.52830188679245282</v>
      </c>
      <c r="K121" s="110">
        <f t="shared" si="25"/>
        <v>143.21664586615381</v>
      </c>
      <c r="L121" s="90">
        <f t="shared" si="22"/>
        <v>23.75</v>
      </c>
      <c r="M121" s="91">
        <f t="shared" si="23"/>
        <v>0.29473684210526313</v>
      </c>
      <c r="N121" s="98">
        <f t="shared" si="24"/>
        <v>7</v>
      </c>
      <c r="O121" s="99">
        <f t="shared" si="18"/>
        <v>143.21664586615381</v>
      </c>
      <c r="R121" s="179">
        <v>38525</v>
      </c>
      <c r="S121">
        <v>1625</v>
      </c>
      <c r="T121">
        <v>31</v>
      </c>
      <c r="U121" s="177">
        <v>10.5</v>
      </c>
      <c r="V121">
        <v>2</v>
      </c>
      <c r="W121" s="177">
        <v>0.19047619047619047</v>
      </c>
      <c r="X121" s="178">
        <v>97.818644233590931</v>
      </c>
      <c r="Y121" s="177">
        <v>13.25</v>
      </c>
      <c r="Z121">
        <v>69</v>
      </c>
      <c r="AA121" s="177">
        <v>5.2075471698113205</v>
      </c>
      <c r="AB121" s="178">
        <v>1411.7069378235162</v>
      </c>
      <c r="AC121" s="177">
        <v>23.75</v>
      </c>
      <c r="AD121" s="177">
        <v>2.9894736842105263</v>
      </c>
      <c r="AE121" s="178">
        <v>71</v>
      </c>
    </row>
    <row r="122" spans="1:31" x14ac:dyDescent="0.45">
      <c r="A122" s="83">
        <v>38526</v>
      </c>
      <c r="B122" s="125">
        <v>1740</v>
      </c>
      <c r="C122" s="121">
        <v>35</v>
      </c>
      <c r="D122" s="90">
        <v>12.25</v>
      </c>
      <c r="E122" s="109">
        <v>3</v>
      </c>
      <c r="F122" s="91">
        <f t="shared" si="20"/>
        <v>0.24489795918367346</v>
      </c>
      <c r="G122" s="110">
        <f t="shared" ref="G122:G154" si="26">E122/0.020446</f>
        <v>146.7279663503864</v>
      </c>
      <c r="H122" s="90">
        <v>11.5</v>
      </c>
      <c r="I122" s="109">
        <v>4</v>
      </c>
      <c r="J122" s="91">
        <f t="shared" si="21"/>
        <v>0.34782608695652173</v>
      </c>
      <c r="K122" s="110">
        <f t="shared" si="25"/>
        <v>81.838083352087892</v>
      </c>
      <c r="L122" s="90">
        <f t="shared" si="22"/>
        <v>23.75</v>
      </c>
      <c r="M122" s="91">
        <f t="shared" si="23"/>
        <v>0.29473684210526313</v>
      </c>
      <c r="N122" s="98">
        <f t="shared" si="24"/>
        <v>7</v>
      </c>
      <c r="O122" s="99">
        <f t="shared" si="18"/>
        <v>228.56604970247429</v>
      </c>
      <c r="R122" s="179">
        <v>38526</v>
      </c>
      <c r="S122">
        <v>1740</v>
      </c>
      <c r="T122">
        <v>35</v>
      </c>
      <c r="U122" s="177">
        <v>12.25</v>
      </c>
      <c r="V122">
        <v>1</v>
      </c>
      <c r="W122" s="177">
        <v>8.1632653061224483E-2</v>
      </c>
      <c r="X122" s="178">
        <v>48.909322116795465</v>
      </c>
      <c r="Y122" s="177">
        <v>11.5</v>
      </c>
      <c r="Z122">
        <v>2</v>
      </c>
      <c r="AA122" s="177">
        <v>0.17391304347826086</v>
      </c>
      <c r="AB122" s="178">
        <v>40.919041676043946</v>
      </c>
      <c r="AC122" s="177">
        <v>23.75</v>
      </c>
      <c r="AD122" s="177">
        <v>0.12631578947368421</v>
      </c>
      <c r="AE122" s="178">
        <v>3</v>
      </c>
    </row>
    <row r="123" spans="1:31" x14ac:dyDescent="0.45">
      <c r="A123" s="83">
        <v>38527</v>
      </c>
      <c r="B123" s="125">
        <v>1460</v>
      </c>
      <c r="C123" s="121">
        <v>49</v>
      </c>
      <c r="D123" s="90">
        <v>12.5</v>
      </c>
      <c r="E123" s="109">
        <v>1</v>
      </c>
      <c r="F123" s="91">
        <f t="shared" si="20"/>
        <v>0.08</v>
      </c>
      <c r="G123" s="110">
        <f>E123/0.020446</f>
        <v>48.909322116795465</v>
      </c>
      <c r="H123" s="90">
        <v>13</v>
      </c>
      <c r="I123" s="109">
        <v>3</v>
      </c>
      <c r="J123" s="91">
        <f t="shared" si="21"/>
        <v>0.23076923076923078</v>
      </c>
      <c r="K123" s="110">
        <f>I123/0.048877</f>
        <v>61.378562514065926</v>
      </c>
      <c r="L123" s="90">
        <f t="shared" si="22"/>
        <v>25.5</v>
      </c>
      <c r="M123" s="91">
        <f t="shared" si="23"/>
        <v>0.15686274509803921</v>
      </c>
      <c r="N123" s="98">
        <f t="shared" si="24"/>
        <v>4</v>
      </c>
      <c r="O123" s="99">
        <f>G123+K123</f>
        <v>110.28788463086138</v>
      </c>
      <c r="R123" s="179">
        <v>38527</v>
      </c>
      <c r="S123">
        <v>1460</v>
      </c>
      <c r="T123">
        <v>49</v>
      </c>
      <c r="U123" s="177">
        <v>12.5</v>
      </c>
      <c r="V123">
        <v>1</v>
      </c>
      <c r="W123" s="177">
        <v>0.08</v>
      </c>
      <c r="X123" s="178">
        <v>48.909322116795465</v>
      </c>
      <c r="Y123" s="177">
        <v>13</v>
      </c>
      <c r="Z123">
        <v>0</v>
      </c>
      <c r="AA123" s="177">
        <v>0</v>
      </c>
      <c r="AB123" s="178">
        <v>0</v>
      </c>
      <c r="AC123" s="177">
        <v>25.5</v>
      </c>
      <c r="AD123" s="177">
        <v>3.9215686274509803E-2</v>
      </c>
      <c r="AE123" s="178">
        <v>1</v>
      </c>
    </row>
    <row r="124" spans="1:31" x14ac:dyDescent="0.45">
      <c r="A124" s="83">
        <v>38528</v>
      </c>
      <c r="B124" s="125">
        <v>1350</v>
      </c>
      <c r="C124" s="121">
        <v>44.5</v>
      </c>
      <c r="D124" s="90">
        <v>10</v>
      </c>
      <c r="E124" s="109">
        <v>0</v>
      </c>
      <c r="F124" s="91">
        <f t="shared" si="20"/>
        <v>0</v>
      </c>
      <c r="G124" s="110">
        <f t="shared" si="26"/>
        <v>0</v>
      </c>
      <c r="H124" s="90">
        <v>12.5</v>
      </c>
      <c r="I124" s="109">
        <v>5</v>
      </c>
      <c r="J124" s="91">
        <f t="shared" si="21"/>
        <v>0.4</v>
      </c>
      <c r="K124" s="110">
        <f t="shared" si="25"/>
        <v>102.29760419010988</v>
      </c>
      <c r="L124" s="90">
        <f t="shared" si="22"/>
        <v>22.5</v>
      </c>
      <c r="M124" s="91">
        <f t="shared" si="23"/>
        <v>0.22222222222222221</v>
      </c>
      <c r="N124" s="98">
        <f t="shared" si="24"/>
        <v>5</v>
      </c>
      <c r="O124" s="99">
        <f t="shared" si="18"/>
        <v>102.29760419010988</v>
      </c>
      <c r="R124" s="179">
        <v>38528</v>
      </c>
      <c r="S124">
        <v>1350</v>
      </c>
      <c r="T124">
        <v>44.5</v>
      </c>
      <c r="U124" s="177">
        <v>10</v>
      </c>
      <c r="V124">
        <v>1</v>
      </c>
      <c r="W124" s="177">
        <v>0.1</v>
      </c>
      <c r="X124" s="178">
        <v>48.909322116795465</v>
      </c>
      <c r="Y124" s="177">
        <v>12.5</v>
      </c>
      <c r="Z124">
        <v>3</v>
      </c>
      <c r="AA124" s="177">
        <v>0.24</v>
      </c>
      <c r="AB124" s="178">
        <v>61.378562514065926</v>
      </c>
      <c r="AC124" s="177">
        <v>22.5</v>
      </c>
      <c r="AD124" s="177">
        <v>0.17777777777777778</v>
      </c>
      <c r="AE124" s="178">
        <v>4</v>
      </c>
    </row>
    <row r="125" spans="1:31" x14ac:dyDescent="0.45">
      <c r="A125" s="83">
        <v>38529</v>
      </c>
      <c r="B125" s="125">
        <v>1300</v>
      </c>
      <c r="C125" s="121">
        <v>48</v>
      </c>
      <c r="D125" s="90">
        <v>12</v>
      </c>
      <c r="E125" s="109">
        <v>0</v>
      </c>
      <c r="F125" s="91">
        <f t="shared" si="20"/>
        <v>0</v>
      </c>
      <c r="G125" s="110">
        <f t="shared" si="26"/>
        <v>0</v>
      </c>
      <c r="H125" s="90">
        <v>11.25</v>
      </c>
      <c r="I125" s="109">
        <v>5</v>
      </c>
      <c r="J125" s="91">
        <f t="shared" si="21"/>
        <v>0.44444444444444442</v>
      </c>
      <c r="K125" s="110">
        <f t="shared" si="25"/>
        <v>102.29760419010988</v>
      </c>
      <c r="L125" s="90">
        <f t="shared" si="22"/>
        <v>23.25</v>
      </c>
      <c r="M125" s="91">
        <f t="shared" si="23"/>
        <v>0.21505376344086022</v>
      </c>
      <c r="N125" s="98">
        <f t="shared" si="24"/>
        <v>5</v>
      </c>
      <c r="O125" s="99">
        <f t="shared" si="18"/>
        <v>102.29760419010988</v>
      </c>
      <c r="R125" s="179">
        <v>38529</v>
      </c>
      <c r="S125">
        <v>1300</v>
      </c>
      <c r="T125">
        <v>48</v>
      </c>
      <c r="U125" s="177">
        <v>12</v>
      </c>
      <c r="V125">
        <v>3</v>
      </c>
      <c r="W125" s="177">
        <v>0.25</v>
      </c>
      <c r="X125" s="178">
        <v>146.7279663503864</v>
      </c>
      <c r="Y125" s="177">
        <v>11.25</v>
      </c>
      <c r="Z125">
        <v>3</v>
      </c>
      <c r="AA125" s="177">
        <v>0.26666666666666666</v>
      </c>
      <c r="AB125" s="178">
        <v>61.378562514065926</v>
      </c>
      <c r="AC125" s="177">
        <v>23.25</v>
      </c>
      <c r="AD125" s="177">
        <v>0.25806451612903225</v>
      </c>
      <c r="AE125" s="178">
        <v>6</v>
      </c>
    </row>
    <row r="126" spans="1:31" x14ac:dyDescent="0.45">
      <c r="A126" s="83">
        <v>38530</v>
      </c>
      <c r="B126" s="125">
        <v>1360</v>
      </c>
      <c r="C126" s="121">
        <v>53.5</v>
      </c>
      <c r="D126" s="90">
        <v>12.75</v>
      </c>
      <c r="E126" s="109">
        <v>0</v>
      </c>
      <c r="F126" s="91">
        <f t="shared" si="20"/>
        <v>0</v>
      </c>
      <c r="G126" s="110">
        <f t="shared" si="26"/>
        <v>0</v>
      </c>
      <c r="H126" s="90">
        <v>10.75</v>
      </c>
      <c r="I126" s="109">
        <v>3</v>
      </c>
      <c r="J126" s="91">
        <f t="shared" si="21"/>
        <v>0.27906976744186046</v>
      </c>
      <c r="K126" s="110">
        <f>I126/0.0153705</f>
        <v>195.1790768029667</v>
      </c>
      <c r="L126" s="90">
        <f t="shared" si="22"/>
        <v>23.5</v>
      </c>
      <c r="M126" s="91">
        <f t="shared" si="23"/>
        <v>0.1276595744680851</v>
      </c>
      <c r="N126" s="98">
        <f t="shared" si="24"/>
        <v>3</v>
      </c>
      <c r="O126" s="99">
        <f t="shared" si="18"/>
        <v>195.1790768029667</v>
      </c>
      <c r="R126" s="179">
        <v>38530</v>
      </c>
      <c r="S126">
        <v>1360</v>
      </c>
      <c r="T126">
        <v>53.5</v>
      </c>
      <c r="U126" s="177">
        <v>12.75</v>
      </c>
      <c r="V126">
        <v>0</v>
      </c>
      <c r="W126" s="177">
        <v>0</v>
      </c>
      <c r="X126" s="178">
        <v>0</v>
      </c>
      <c r="Y126" s="177">
        <v>10.75</v>
      </c>
      <c r="Z126">
        <v>0</v>
      </c>
      <c r="AA126" s="177">
        <v>0</v>
      </c>
      <c r="AB126" s="178">
        <v>0</v>
      </c>
      <c r="AC126" s="177">
        <v>23.5</v>
      </c>
      <c r="AD126" s="177">
        <v>0</v>
      </c>
      <c r="AE126" s="178">
        <v>0</v>
      </c>
    </row>
    <row r="127" spans="1:31" x14ac:dyDescent="0.45">
      <c r="A127" s="83">
        <v>38531</v>
      </c>
      <c r="B127" s="125">
        <v>1430</v>
      </c>
      <c r="C127" s="121">
        <v>45</v>
      </c>
      <c r="D127" s="90">
        <v>12.75</v>
      </c>
      <c r="E127" s="109">
        <v>1</v>
      </c>
      <c r="F127" s="91">
        <f t="shared" si="20"/>
        <v>7.8431372549019607E-2</v>
      </c>
      <c r="G127" s="110">
        <f t="shared" si="26"/>
        <v>48.909322116795465</v>
      </c>
      <c r="H127" s="90">
        <v>10.5</v>
      </c>
      <c r="I127" s="109">
        <v>1</v>
      </c>
      <c r="J127" s="91">
        <f t="shared" si="21"/>
        <v>9.5238095238095233E-2</v>
      </c>
      <c r="K127" s="110">
        <f t="shared" ref="K127:K154" si="27">I127/0.048877</f>
        <v>20.459520838021973</v>
      </c>
      <c r="L127" s="90">
        <f t="shared" si="22"/>
        <v>23.25</v>
      </c>
      <c r="M127" s="91">
        <f t="shared" si="23"/>
        <v>8.6021505376344093E-2</v>
      </c>
      <c r="N127" s="98">
        <f t="shared" si="24"/>
        <v>2</v>
      </c>
      <c r="O127" s="99">
        <f t="shared" si="18"/>
        <v>69.368842954817438</v>
      </c>
      <c r="R127" s="179">
        <v>38531</v>
      </c>
      <c r="S127">
        <v>1430</v>
      </c>
      <c r="T127">
        <v>45</v>
      </c>
      <c r="U127" s="177">
        <v>12.75</v>
      </c>
      <c r="V127">
        <v>3</v>
      </c>
      <c r="W127" s="177">
        <v>0.23529411764705882</v>
      </c>
      <c r="X127" s="178">
        <v>146.7279663503864</v>
      </c>
      <c r="Y127" s="177">
        <v>10.5</v>
      </c>
      <c r="Z127">
        <v>3</v>
      </c>
      <c r="AA127" s="177">
        <v>0.2857142857142857</v>
      </c>
      <c r="AB127" s="178">
        <v>61.378562514065926</v>
      </c>
      <c r="AC127" s="177">
        <v>23.25</v>
      </c>
      <c r="AD127" s="177">
        <v>0.25806451612903225</v>
      </c>
      <c r="AE127" s="178">
        <v>6</v>
      </c>
    </row>
    <row r="128" spans="1:31" x14ac:dyDescent="0.45">
      <c r="A128" s="83">
        <v>38532</v>
      </c>
      <c r="B128" s="125">
        <v>1370</v>
      </c>
      <c r="C128" s="121">
        <v>35</v>
      </c>
      <c r="D128" s="90">
        <v>12.75</v>
      </c>
      <c r="E128" s="109">
        <v>1</v>
      </c>
      <c r="F128" s="91">
        <f t="shared" si="20"/>
        <v>7.8431372549019607E-2</v>
      </c>
      <c r="G128" s="110">
        <f t="shared" si="26"/>
        <v>48.909322116795465</v>
      </c>
      <c r="H128" s="90">
        <v>11.25</v>
      </c>
      <c r="I128" s="109">
        <v>12</v>
      </c>
      <c r="J128" s="91">
        <f t="shared" si="21"/>
        <v>1.0666666666666667</v>
      </c>
      <c r="K128" s="110">
        <f t="shared" si="27"/>
        <v>245.51425005626371</v>
      </c>
      <c r="L128" s="90">
        <f t="shared" si="22"/>
        <v>24</v>
      </c>
      <c r="M128" s="91">
        <f t="shared" si="23"/>
        <v>0.54166666666666663</v>
      </c>
      <c r="N128" s="98">
        <f t="shared" si="24"/>
        <v>13</v>
      </c>
      <c r="O128" s="99">
        <f>G128+K128</f>
        <v>294.42357217305914</v>
      </c>
      <c r="R128" s="179">
        <v>38532</v>
      </c>
      <c r="S128">
        <v>1370</v>
      </c>
      <c r="T128">
        <v>35</v>
      </c>
      <c r="U128" s="177">
        <v>12.75</v>
      </c>
      <c r="V128">
        <v>4</v>
      </c>
      <c r="W128" s="177">
        <v>0.31372549019607843</v>
      </c>
      <c r="X128" s="178">
        <v>195.63728846718186</v>
      </c>
      <c r="Y128" s="177">
        <v>11.25</v>
      </c>
      <c r="Z128">
        <v>62</v>
      </c>
      <c r="AA128" s="177">
        <v>5.5111111111111111</v>
      </c>
      <c r="AB128" s="178">
        <v>1268.4902919573624</v>
      </c>
      <c r="AC128" s="177">
        <v>24</v>
      </c>
      <c r="AD128" s="177">
        <v>2.75</v>
      </c>
      <c r="AE128" s="178">
        <v>66</v>
      </c>
    </row>
    <row r="129" spans="1:31" x14ac:dyDescent="0.45">
      <c r="A129" s="83">
        <v>38533</v>
      </c>
      <c r="B129" s="125">
        <v>1380</v>
      </c>
      <c r="C129" s="121">
        <v>30</v>
      </c>
      <c r="D129" s="90">
        <v>12.75</v>
      </c>
      <c r="E129" s="109">
        <v>7</v>
      </c>
      <c r="F129" s="91">
        <f t="shared" si="20"/>
        <v>0.5490196078431373</v>
      </c>
      <c r="G129" s="110">
        <f t="shared" si="26"/>
        <v>342.36525481756826</v>
      </c>
      <c r="H129" s="90">
        <v>10.5</v>
      </c>
      <c r="I129" s="109">
        <v>8</v>
      </c>
      <c r="J129" s="91">
        <f t="shared" si="21"/>
        <v>0.76190476190476186</v>
      </c>
      <c r="K129" s="110">
        <f t="shared" si="27"/>
        <v>163.67616670417578</v>
      </c>
      <c r="L129" s="90">
        <f t="shared" si="22"/>
        <v>23.25</v>
      </c>
      <c r="M129" s="91">
        <f t="shared" si="23"/>
        <v>0.64516129032258063</v>
      </c>
      <c r="N129" s="98">
        <f t="shared" si="24"/>
        <v>15</v>
      </c>
      <c r="O129" s="99">
        <f t="shared" si="18"/>
        <v>506.04142152174404</v>
      </c>
      <c r="R129" s="179">
        <v>38533</v>
      </c>
      <c r="S129">
        <v>1380</v>
      </c>
      <c r="T129">
        <v>30</v>
      </c>
      <c r="U129" s="177">
        <v>12.75</v>
      </c>
      <c r="V129">
        <v>36</v>
      </c>
      <c r="W129" s="177">
        <v>2.8235294117647061</v>
      </c>
      <c r="X129" s="178">
        <v>1760.7355962046367</v>
      </c>
      <c r="Y129" s="177">
        <v>10.5</v>
      </c>
      <c r="Z129">
        <v>25</v>
      </c>
      <c r="AA129" s="177">
        <v>2.3809523809523809</v>
      </c>
      <c r="AB129" s="178">
        <v>511.48802095054936</v>
      </c>
      <c r="AC129" s="177">
        <v>23.25</v>
      </c>
      <c r="AD129" s="177">
        <v>2.6236559139784945</v>
      </c>
      <c r="AE129" s="178">
        <v>61</v>
      </c>
    </row>
    <row r="130" spans="1:31" x14ac:dyDescent="0.45">
      <c r="A130" s="83">
        <v>38534</v>
      </c>
      <c r="B130" s="125">
        <v>1270</v>
      </c>
      <c r="C130" s="121">
        <v>28.5</v>
      </c>
      <c r="D130" s="90">
        <v>13.25</v>
      </c>
      <c r="E130" s="109">
        <v>3</v>
      </c>
      <c r="F130" s="91">
        <f t="shared" si="20"/>
        <v>0.22641509433962265</v>
      </c>
      <c r="G130" s="110">
        <f t="shared" si="26"/>
        <v>146.7279663503864</v>
      </c>
      <c r="H130" s="90">
        <v>10.75</v>
      </c>
      <c r="I130" s="109">
        <v>21</v>
      </c>
      <c r="J130" s="91">
        <f t="shared" si="21"/>
        <v>1.9534883720930232</v>
      </c>
      <c r="K130" s="110">
        <f t="shared" si="27"/>
        <v>429.64993759846146</v>
      </c>
      <c r="L130" s="90">
        <f t="shared" si="22"/>
        <v>24</v>
      </c>
      <c r="M130" s="91">
        <f t="shared" si="23"/>
        <v>1</v>
      </c>
      <c r="N130" s="98">
        <f t="shared" si="24"/>
        <v>24</v>
      </c>
      <c r="O130" s="99">
        <f t="shared" si="18"/>
        <v>576.37790394884792</v>
      </c>
      <c r="R130" s="179">
        <v>38534</v>
      </c>
      <c r="S130">
        <v>1270</v>
      </c>
      <c r="T130">
        <v>28.5</v>
      </c>
      <c r="U130" s="177">
        <v>13.25</v>
      </c>
      <c r="V130">
        <v>18</v>
      </c>
      <c r="W130" s="177">
        <v>1.3584905660377358</v>
      </c>
      <c r="X130" s="178">
        <v>880.36779810231837</v>
      </c>
      <c r="Y130" s="177">
        <v>10.75</v>
      </c>
      <c r="Z130">
        <v>26</v>
      </c>
      <c r="AA130" s="177">
        <v>2.4186046511627906</v>
      </c>
      <c r="AB130" s="178">
        <v>531.94754178857136</v>
      </c>
      <c r="AC130" s="177">
        <v>24</v>
      </c>
      <c r="AD130" s="177">
        <v>1.8333333333333333</v>
      </c>
      <c r="AE130" s="178">
        <v>44</v>
      </c>
    </row>
    <row r="131" spans="1:31" x14ac:dyDescent="0.45">
      <c r="A131" s="83">
        <v>38535</v>
      </c>
      <c r="B131" s="125">
        <v>1260</v>
      </c>
      <c r="C131" s="121">
        <v>23</v>
      </c>
      <c r="D131" s="90">
        <v>11.5</v>
      </c>
      <c r="E131" s="109">
        <v>6</v>
      </c>
      <c r="F131" s="91">
        <f t="shared" si="20"/>
        <v>0.52173913043478259</v>
      </c>
      <c r="G131" s="110">
        <f t="shared" si="26"/>
        <v>293.45593270077279</v>
      </c>
      <c r="H131" s="90">
        <v>11.25</v>
      </c>
      <c r="I131" s="109">
        <v>7</v>
      </c>
      <c r="J131" s="91">
        <f t="shared" si="21"/>
        <v>0.62222222222222223</v>
      </c>
      <c r="K131" s="110">
        <f t="shared" si="27"/>
        <v>143.21664586615381</v>
      </c>
      <c r="L131" s="90">
        <f t="shared" si="22"/>
        <v>22.75</v>
      </c>
      <c r="M131" s="91">
        <f t="shared" si="23"/>
        <v>0.5714285714285714</v>
      </c>
      <c r="N131" s="98">
        <f t="shared" si="24"/>
        <v>13</v>
      </c>
      <c r="O131" s="99">
        <f t="shared" si="18"/>
        <v>436.67257856692663</v>
      </c>
      <c r="R131" s="179">
        <v>38535</v>
      </c>
      <c r="S131">
        <v>1260</v>
      </c>
      <c r="T131">
        <v>23</v>
      </c>
      <c r="U131" s="177">
        <v>11.5</v>
      </c>
      <c r="V131">
        <v>12</v>
      </c>
      <c r="W131" s="177">
        <v>1.0434782608695652</v>
      </c>
      <c r="X131" s="178">
        <v>586.91186540154558</v>
      </c>
      <c r="Y131" s="177">
        <v>11.25</v>
      </c>
      <c r="Z131">
        <v>3</v>
      </c>
      <c r="AA131" s="177">
        <v>0.26666666666666666</v>
      </c>
      <c r="AB131" s="178">
        <v>61.378562514065926</v>
      </c>
      <c r="AC131" s="177">
        <v>22.75</v>
      </c>
      <c r="AD131" s="177">
        <v>0.65934065934065933</v>
      </c>
      <c r="AE131" s="178">
        <v>15</v>
      </c>
    </row>
    <row r="132" spans="1:31" x14ac:dyDescent="0.45">
      <c r="A132" s="83">
        <v>38536</v>
      </c>
      <c r="B132" s="125">
        <v>1100</v>
      </c>
      <c r="C132" s="121">
        <v>31.5</v>
      </c>
      <c r="D132" s="90">
        <v>12.75</v>
      </c>
      <c r="E132" s="109">
        <v>1</v>
      </c>
      <c r="F132" s="91">
        <f t="shared" si="20"/>
        <v>7.8431372549019607E-2</v>
      </c>
      <c r="G132" s="110">
        <f t="shared" si="26"/>
        <v>48.909322116795465</v>
      </c>
      <c r="H132" s="90">
        <v>12.5</v>
      </c>
      <c r="I132" s="109">
        <v>2</v>
      </c>
      <c r="J132" s="91">
        <f t="shared" si="21"/>
        <v>0.16</v>
      </c>
      <c r="K132" s="110">
        <f t="shared" si="27"/>
        <v>40.919041676043946</v>
      </c>
      <c r="L132" s="90">
        <f t="shared" si="22"/>
        <v>25.25</v>
      </c>
      <c r="M132" s="91">
        <f t="shared" si="23"/>
        <v>0.11881188118811881</v>
      </c>
      <c r="N132" s="98">
        <f t="shared" si="24"/>
        <v>3</v>
      </c>
      <c r="O132" s="99">
        <f t="shared" si="18"/>
        <v>89.828363792839411</v>
      </c>
      <c r="R132" s="179">
        <v>38536</v>
      </c>
      <c r="S132">
        <v>1100</v>
      </c>
      <c r="T132">
        <v>31.5</v>
      </c>
      <c r="U132" s="177">
        <v>12.75</v>
      </c>
      <c r="V132">
        <v>0</v>
      </c>
      <c r="W132" s="177">
        <v>0</v>
      </c>
      <c r="X132" s="178">
        <v>0</v>
      </c>
      <c r="Y132" s="177">
        <v>12.5</v>
      </c>
      <c r="Z132">
        <v>1</v>
      </c>
      <c r="AA132" s="177">
        <v>0.08</v>
      </c>
      <c r="AB132" s="178">
        <v>20.459520838021973</v>
      </c>
      <c r="AC132" s="177">
        <v>25.25</v>
      </c>
      <c r="AD132" s="177">
        <v>3.9603960396039604E-2</v>
      </c>
      <c r="AE132" s="178">
        <v>1</v>
      </c>
    </row>
    <row r="133" spans="1:31" x14ac:dyDescent="0.45">
      <c r="A133" s="83">
        <v>38537</v>
      </c>
      <c r="B133" s="125">
        <v>1090</v>
      </c>
      <c r="C133" s="121">
        <v>31</v>
      </c>
      <c r="D133" s="90">
        <v>8</v>
      </c>
      <c r="E133" s="109">
        <v>1</v>
      </c>
      <c r="F133" s="91">
        <f t="shared" si="20"/>
        <v>0.125</v>
      </c>
      <c r="G133" s="110">
        <f t="shared" si="26"/>
        <v>48.909322116795465</v>
      </c>
      <c r="H133" s="90">
        <v>14.25</v>
      </c>
      <c r="I133" s="109">
        <v>5</v>
      </c>
      <c r="J133" s="91">
        <f t="shared" si="21"/>
        <v>0.35087719298245612</v>
      </c>
      <c r="K133" s="110">
        <f t="shared" si="27"/>
        <v>102.29760419010988</v>
      </c>
      <c r="L133" s="90">
        <f t="shared" si="22"/>
        <v>22.25</v>
      </c>
      <c r="M133" s="91">
        <f t="shared" si="23"/>
        <v>0.2696629213483146</v>
      </c>
      <c r="N133" s="98">
        <f t="shared" si="24"/>
        <v>6</v>
      </c>
      <c r="O133" s="99">
        <f t="shared" si="18"/>
        <v>151.20692630690536</v>
      </c>
      <c r="R133" s="179">
        <v>38537</v>
      </c>
      <c r="S133">
        <v>1090</v>
      </c>
      <c r="T133">
        <v>31</v>
      </c>
      <c r="U133" s="177">
        <v>8</v>
      </c>
      <c r="V133">
        <v>0</v>
      </c>
      <c r="W133" s="177">
        <v>0</v>
      </c>
      <c r="X133" s="178">
        <v>0</v>
      </c>
      <c r="Y133" s="177">
        <v>14.25</v>
      </c>
      <c r="Z133">
        <v>4</v>
      </c>
      <c r="AA133" s="177">
        <v>0.2807017543859649</v>
      </c>
      <c r="AB133" s="178">
        <v>81.838083352087892</v>
      </c>
      <c r="AC133" s="177">
        <v>22.25</v>
      </c>
      <c r="AD133" s="177">
        <v>0.1797752808988764</v>
      </c>
      <c r="AE133" s="178">
        <v>4</v>
      </c>
    </row>
    <row r="134" spans="1:31" x14ac:dyDescent="0.45">
      <c r="A134" s="100">
        <v>38538</v>
      </c>
      <c r="B134" s="126">
        <v>1140</v>
      </c>
      <c r="C134" s="127">
        <v>26.5</v>
      </c>
      <c r="D134" s="103">
        <v>12.25</v>
      </c>
      <c r="E134" s="119">
        <v>6</v>
      </c>
      <c r="F134" s="118">
        <f t="shared" si="20"/>
        <v>0.48979591836734693</v>
      </c>
      <c r="G134" s="129">
        <f t="shared" si="26"/>
        <v>293.45593270077279</v>
      </c>
      <c r="H134" s="103">
        <v>12</v>
      </c>
      <c r="I134" s="119">
        <v>4</v>
      </c>
      <c r="J134" s="118">
        <f t="shared" si="21"/>
        <v>0.33333333333333331</v>
      </c>
      <c r="K134" s="129">
        <f t="shared" si="27"/>
        <v>81.838083352087892</v>
      </c>
      <c r="L134" s="103">
        <f t="shared" si="22"/>
        <v>24.25</v>
      </c>
      <c r="M134" s="118">
        <f t="shared" si="23"/>
        <v>0.41237113402061853</v>
      </c>
      <c r="N134" s="130">
        <f t="shared" si="24"/>
        <v>10</v>
      </c>
      <c r="O134" s="131">
        <f t="shared" si="18"/>
        <v>375.29401605286068</v>
      </c>
      <c r="R134" s="179">
        <v>38538</v>
      </c>
      <c r="S134">
        <v>1140</v>
      </c>
      <c r="T134">
        <v>26.5</v>
      </c>
      <c r="U134" s="177">
        <v>12.25</v>
      </c>
      <c r="V134">
        <v>6</v>
      </c>
      <c r="W134" s="177">
        <v>0.48979591836734693</v>
      </c>
      <c r="X134" s="178">
        <v>293.45593270077279</v>
      </c>
      <c r="Y134" s="177">
        <v>12</v>
      </c>
      <c r="Z134">
        <v>11</v>
      </c>
      <c r="AA134" s="177">
        <v>0.91666666666666663</v>
      </c>
      <c r="AB134" s="178">
        <v>225.05472921824173</v>
      </c>
      <c r="AC134" s="177">
        <v>24.25</v>
      </c>
      <c r="AD134" s="177">
        <v>0.7010309278350515</v>
      </c>
      <c r="AE134" s="178">
        <v>17</v>
      </c>
    </row>
    <row r="135" spans="1:31" x14ac:dyDescent="0.45">
      <c r="A135" s="111">
        <v>38539</v>
      </c>
      <c r="B135" s="132">
        <v>1500</v>
      </c>
      <c r="C135" s="133">
        <v>19.5</v>
      </c>
      <c r="D135" s="97">
        <v>12.25</v>
      </c>
      <c r="E135" s="114">
        <v>11</v>
      </c>
      <c r="F135" s="115">
        <f t="shared" si="20"/>
        <v>0.89795918367346939</v>
      </c>
      <c r="G135" s="116">
        <f t="shared" si="26"/>
        <v>538.00254328475012</v>
      </c>
      <c r="H135" s="97">
        <v>11</v>
      </c>
      <c r="I135" s="114">
        <v>12</v>
      </c>
      <c r="J135" s="115">
        <f t="shared" si="21"/>
        <v>1.0909090909090908</v>
      </c>
      <c r="K135" s="116">
        <f t="shared" si="27"/>
        <v>245.51425005626371</v>
      </c>
      <c r="L135" s="97">
        <f t="shared" si="22"/>
        <v>23.25</v>
      </c>
      <c r="M135" s="115">
        <f t="shared" si="23"/>
        <v>0.989247311827957</v>
      </c>
      <c r="N135" s="135">
        <f t="shared" si="24"/>
        <v>23</v>
      </c>
      <c r="O135" s="136">
        <f t="shared" si="18"/>
        <v>783.51679334101379</v>
      </c>
      <c r="R135" s="179">
        <v>38539</v>
      </c>
      <c r="S135">
        <v>1500</v>
      </c>
      <c r="T135">
        <v>19.5</v>
      </c>
      <c r="U135" s="177">
        <v>12.25</v>
      </c>
      <c r="V135">
        <v>17</v>
      </c>
      <c r="W135" s="177">
        <v>1.3877551020408163</v>
      </c>
      <c r="X135" s="178">
        <v>831.45847598552291</v>
      </c>
      <c r="Y135" s="177">
        <v>11</v>
      </c>
      <c r="Z135">
        <v>10</v>
      </c>
      <c r="AA135" s="177">
        <v>0.90909090909090906</v>
      </c>
      <c r="AB135" s="178">
        <v>204.59520838021976</v>
      </c>
      <c r="AC135" s="177">
        <v>23.25</v>
      </c>
      <c r="AD135" s="177">
        <v>1.1612903225806452</v>
      </c>
      <c r="AE135" s="178">
        <v>27</v>
      </c>
    </row>
    <row r="136" spans="1:31" x14ac:dyDescent="0.45">
      <c r="A136" s="83">
        <v>38540</v>
      </c>
      <c r="B136" s="125">
        <v>1550</v>
      </c>
      <c r="C136" s="121">
        <v>18</v>
      </c>
      <c r="D136" s="90">
        <v>12</v>
      </c>
      <c r="E136" s="109">
        <v>14</v>
      </c>
      <c r="F136" s="91">
        <f t="shared" si="20"/>
        <v>1.1666666666666667</v>
      </c>
      <c r="G136" s="110">
        <f t="shared" si="26"/>
        <v>684.73050963513651</v>
      </c>
      <c r="H136" s="90">
        <v>11.75</v>
      </c>
      <c r="I136" s="109">
        <v>14</v>
      </c>
      <c r="J136" s="91">
        <f t="shared" si="21"/>
        <v>1.1914893617021276</v>
      </c>
      <c r="K136" s="110">
        <f t="shared" si="27"/>
        <v>286.43329173230762</v>
      </c>
      <c r="L136" s="90">
        <f t="shared" si="22"/>
        <v>23.75</v>
      </c>
      <c r="M136" s="91">
        <f t="shared" si="23"/>
        <v>1.1789473684210525</v>
      </c>
      <c r="N136" s="98">
        <f t="shared" si="24"/>
        <v>28</v>
      </c>
      <c r="O136" s="99">
        <f t="shared" si="18"/>
        <v>971.16380136744419</v>
      </c>
      <c r="R136" s="179">
        <v>38540</v>
      </c>
      <c r="S136">
        <v>1550</v>
      </c>
      <c r="T136">
        <v>18</v>
      </c>
      <c r="U136" s="177">
        <v>12</v>
      </c>
      <c r="V136">
        <v>13</v>
      </c>
      <c r="W136" s="177">
        <v>1.0833333333333333</v>
      </c>
      <c r="X136" s="178">
        <v>635.82118751834105</v>
      </c>
      <c r="Y136" s="177">
        <v>11.75</v>
      </c>
      <c r="Z136">
        <v>13</v>
      </c>
      <c r="AA136" s="177">
        <v>1.1063829787234043</v>
      </c>
      <c r="AB136" s="178">
        <v>265.97377089428568</v>
      </c>
      <c r="AC136" s="177">
        <v>23.75</v>
      </c>
      <c r="AD136" s="177">
        <v>1.0947368421052632</v>
      </c>
      <c r="AE136" s="178">
        <v>26</v>
      </c>
    </row>
    <row r="137" spans="1:31" x14ac:dyDescent="0.45">
      <c r="A137" s="83">
        <v>38541</v>
      </c>
      <c r="B137" s="125">
        <v>1440</v>
      </c>
      <c r="C137" s="121">
        <v>18</v>
      </c>
      <c r="D137" s="90">
        <v>12.25</v>
      </c>
      <c r="E137" s="109">
        <v>3</v>
      </c>
      <c r="F137" s="91">
        <f t="shared" si="20"/>
        <v>0.24489795918367346</v>
      </c>
      <c r="G137" s="110">
        <f t="shared" si="26"/>
        <v>146.7279663503864</v>
      </c>
      <c r="H137" s="90">
        <v>11.75</v>
      </c>
      <c r="I137" s="109">
        <v>3</v>
      </c>
      <c r="J137" s="91">
        <f t="shared" si="21"/>
        <v>0.25531914893617019</v>
      </c>
      <c r="K137" s="110">
        <f t="shared" si="27"/>
        <v>61.378562514065926</v>
      </c>
      <c r="L137" s="90">
        <f t="shared" si="22"/>
        <v>24</v>
      </c>
      <c r="M137" s="91">
        <f t="shared" si="23"/>
        <v>0.25</v>
      </c>
      <c r="N137" s="98">
        <f t="shared" si="24"/>
        <v>6</v>
      </c>
      <c r="O137" s="99">
        <f t="shared" si="18"/>
        <v>208.10652886445232</v>
      </c>
      <c r="R137" s="179">
        <v>38541</v>
      </c>
      <c r="S137">
        <v>1440</v>
      </c>
      <c r="T137">
        <v>18</v>
      </c>
      <c r="U137" s="177">
        <v>12.25</v>
      </c>
      <c r="V137">
        <v>5</v>
      </c>
      <c r="W137" s="177">
        <v>0.40816326530612246</v>
      </c>
      <c r="X137" s="178">
        <v>244.54661058397733</v>
      </c>
      <c r="Y137" s="177">
        <v>11.75</v>
      </c>
      <c r="Z137">
        <v>3</v>
      </c>
      <c r="AA137" s="177">
        <v>0.25531914893617019</v>
      </c>
      <c r="AB137" s="178">
        <v>61.378562514065926</v>
      </c>
      <c r="AC137" s="177">
        <v>24</v>
      </c>
      <c r="AD137" s="177">
        <v>0.33333333333333331</v>
      </c>
      <c r="AE137" s="178">
        <v>8</v>
      </c>
    </row>
    <row r="138" spans="1:31" x14ac:dyDescent="0.45">
      <c r="A138" s="83">
        <v>38542</v>
      </c>
      <c r="B138" s="125">
        <v>2220</v>
      </c>
      <c r="C138" s="121">
        <v>27</v>
      </c>
      <c r="D138" s="90">
        <v>12</v>
      </c>
      <c r="E138" s="109">
        <v>1</v>
      </c>
      <c r="F138" s="91">
        <f t="shared" si="20"/>
        <v>8.3333333333333329E-2</v>
      </c>
      <c r="G138" s="110">
        <f t="shared" si="26"/>
        <v>48.909322116795465</v>
      </c>
      <c r="H138" s="90">
        <v>12</v>
      </c>
      <c r="I138" s="109">
        <v>2</v>
      </c>
      <c r="J138" s="91">
        <f t="shared" si="21"/>
        <v>0.16666666666666666</v>
      </c>
      <c r="K138" s="110">
        <f t="shared" si="27"/>
        <v>40.919041676043946</v>
      </c>
      <c r="L138" s="90">
        <f t="shared" si="22"/>
        <v>24</v>
      </c>
      <c r="M138" s="91">
        <f t="shared" si="23"/>
        <v>0.125</v>
      </c>
      <c r="N138" s="98">
        <f t="shared" si="24"/>
        <v>3</v>
      </c>
      <c r="O138" s="99">
        <f t="shared" si="18"/>
        <v>89.828363792839411</v>
      </c>
      <c r="R138" s="179">
        <v>38542</v>
      </c>
      <c r="S138">
        <v>2220</v>
      </c>
      <c r="T138">
        <v>27</v>
      </c>
      <c r="U138" s="177">
        <v>12</v>
      </c>
      <c r="V138">
        <v>2</v>
      </c>
      <c r="W138" s="177">
        <v>0.16666666666666666</v>
      </c>
      <c r="X138" s="178">
        <v>97.818644233590931</v>
      </c>
      <c r="Y138" s="177">
        <v>12</v>
      </c>
      <c r="Z138">
        <v>4</v>
      </c>
      <c r="AA138" s="177">
        <v>0.33333333333333331</v>
      </c>
      <c r="AB138" s="178">
        <v>81.838083352087892</v>
      </c>
      <c r="AC138" s="177">
        <v>24</v>
      </c>
      <c r="AD138" s="177">
        <v>0.25</v>
      </c>
      <c r="AE138" s="178">
        <v>6</v>
      </c>
    </row>
    <row r="139" spans="1:31" x14ac:dyDescent="0.45">
      <c r="A139" s="83">
        <v>38543</v>
      </c>
      <c r="B139" s="125">
        <v>1540</v>
      </c>
      <c r="C139" s="121">
        <v>32</v>
      </c>
      <c r="D139" s="90">
        <v>11.75</v>
      </c>
      <c r="E139" s="109">
        <v>0</v>
      </c>
      <c r="F139" s="91">
        <f t="shared" si="20"/>
        <v>0</v>
      </c>
      <c r="G139" s="110">
        <f t="shared" si="26"/>
        <v>0</v>
      </c>
      <c r="H139" s="90">
        <v>10.75</v>
      </c>
      <c r="I139" s="109">
        <v>1</v>
      </c>
      <c r="J139" s="91">
        <f t="shared" si="21"/>
        <v>9.3023255813953487E-2</v>
      </c>
      <c r="K139" s="110">
        <f t="shared" si="27"/>
        <v>20.459520838021973</v>
      </c>
      <c r="L139" s="90">
        <f t="shared" si="22"/>
        <v>22.5</v>
      </c>
      <c r="M139" s="91">
        <f t="shared" si="23"/>
        <v>4.4444444444444446E-2</v>
      </c>
      <c r="N139" s="98">
        <f t="shared" si="24"/>
        <v>1</v>
      </c>
      <c r="O139" s="99">
        <f t="shared" si="18"/>
        <v>20.459520838021973</v>
      </c>
      <c r="R139" s="179">
        <v>38543</v>
      </c>
      <c r="S139">
        <v>1540</v>
      </c>
      <c r="T139">
        <v>32</v>
      </c>
      <c r="U139" s="177">
        <v>11.75</v>
      </c>
      <c r="V139">
        <v>0</v>
      </c>
      <c r="W139" s="177">
        <v>0</v>
      </c>
      <c r="X139" s="178">
        <v>0</v>
      </c>
      <c r="Y139" s="177">
        <v>10.75</v>
      </c>
      <c r="Z139">
        <v>0</v>
      </c>
      <c r="AA139" s="177">
        <v>0</v>
      </c>
      <c r="AB139" s="178">
        <v>0</v>
      </c>
      <c r="AC139" s="177">
        <v>22.5</v>
      </c>
      <c r="AD139" s="177">
        <v>0</v>
      </c>
      <c r="AE139" s="178">
        <v>0</v>
      </c>
    </row>
    <row r="140" spans="1:31" x14ac:dyDescent="0.45">
      <c r="A140" s="83">
        <v>38544</v>
      </c>
      <c r="B140" s="125">
        <v>1340</v>
      </c>
      <c r="C140" s="121">
        <v>32</v>
      </c>
      <c r="D140" s="90">
        <v>12.25</v>
      </c>
      <c r="E140" s="109">
        <v>0</v>
      </c>
      <c r="F140" s="91">
        <f t="shared" si="20"/>
        <v>0</v>
      </c>
      <c r="G140" s="110">
        <f t="shared" si="26"/>
        <v>0</v>
      </c>
      <c r="H140" s="90">
        <v>11.75</v>
      </c>
      <c r="I140" s="109">
        <v>0</v>
      </c>
      <c r="J140" s="91">
        <f t="shared" si="21"/>
        <v>0</v>
      </c>
      <c r="K140" s="110">
        <f t="shared" si="27"/>
        <v>0</v>
      </c>
      <c r="L140" s="90">
        <f t="shared" si="22"/>
        <v>24</v>
      </c>
      <c r="M140" s="91">
        <f t="shared" si="23"/>
        <v>0</v>
      </c>
      <c r="N140" s="98">
        <f t="shared" si="24"/>
        <v>0</v>
      </c>
      <c r="O140" s="99">
        <f t="shared" si="18"/>
        <v>0</v>
      </c>
      <c r="R140" s="179">
        <v>38544</v>
      </c>
      <c r="S140">
        <v>1340</v>
      </c>
      <c r="T140">
        <v>32</v>
      </c>
      <c r="U140" s="177">
        <v>12.25</v>
      </c>
      <c r="V140">
        <v>0</v>
      </c>
      <c r="W140" s="177">
        <v>0</v>
      </c>
      <c r="X140" s="178">
        <v>0</v>
      </c>
      <c r="Y140" s="177">
        <v>11.75</v>
      </c>
      <c r="Z140">
        <v>1</v>
      </c>
      <c r="AA140" s="177">
        <v>8.5106382978723402E-2</v>
      </c>
      <c r="AB140" s="178">
        <v>20.459520838021973</v>
      </c>
      <c r="AC140" s="177">
        <v>24</v>
      </c>
      <c r="AD140" s="177">
        <v>4.1666666666666664E-2</v>
      </c>
      <c r="AE140" s="178">
        <v>1</v>
      </c>
    </row>
    <row r="141" spans="1:31" x14ac:dyDescent="0.45">
      <c r="A141" s="83">
        <v>38545</v>
      </c>
      <c r="B141" s="125">
        <v>1310</v>
      </c>
      <c r="C141" s="121">
        <v>27.5</v>
      </c>
      <c r="D141" s="90">
        <v>10.5</v>
      </c>
      <c r="E141" s="109">
        <v>1</v>
      </c>
      <c r="F141" s="91">
        <f t="shared" si="20"/>
        <v>9.5238095238095233E-2</v>
      </c>
      <c r="G141" s="110">
        <f t="shared" si="26"/>
        <v>48.909322116795465</v>
      </c>
      <c r="H141" s="90">
        <v>13</v>
      </c>
      <c r="I141" s="109">
        <v>0</v>
      </c>
      <c r="J141" s="91">
        <f t="shared" si="21"/>
        <v>0</v>
      </c>
      <c r="K141" s="110">
        <f t="shared" si="27"/>
        <v>0</v>
      </c>
      <c r="L141" s="90">
        <f t="shared" si="22"/>
        <v>23.5</v>
      </c>
      <c r="M141" s="91">
        <f t="shared" si="23"/>
        <v>4.2553191489361701E-2</v>
      </c>
      <c r="N141" s="98">
        <f t="shared" si="24"/>
        <v>1</v>
      </c>
      <c r="O141" s="99">
        <f t="shared" si="18"/>
        <v>48.909322116795465</v>
      </c>
      <c r="R141" s="179">
        <v>38545</v>
      </c>
      <c r="S141">
        <v>1310</v>
      </c>
      <c r="T141">
        <v>27.5</v>
      </c>
      <c r="U141" s="177">
        <v>10.5</v>
      </c>
      <c r="V141">
        <v>3</v>
      </c>
      <c r="W141" s="177">
        <v>0.2857142857142857</v>
      </c>
      <c r="X141" s="178">
        <v>146.7279663503864</v>
      </c>
      <c r="Y141" s="177">
        <v>13</v>
      </c>
      <c r="Z141">
        <v>2</v>
      </c>
      <c r="AA141" s="177">
        <v>0.15384615384615385</v>
      </c>
      <c r="AB141" s="178">
        <v>40.919041676043946</v>
      </c>
      <c r="AC141" s="177">
        <v>23.5</v>
      </c>
      <c r="AD141" s="177">
        <v>0.21276595744680851</v>
      </c>
      <c r="AE141" s="178">
        <v>5</v>
      </c>
    </row>
    <row r="142" spans="1:31" x14ac:dyDescent="0.45">
      <c r="A142" s="83">
        <v>38546</v>
      </c>
      <c r="B142" s="125">
        <v>1250</v>
      </c>
      <c r="C142" s="121">
        <v>24.5</v>
      </c>
      <c r="D142" s="90">
        <v>12.75</v>
      </c>
      <c r="E142" s="109">
        <v>0</v>
      </c>
      <c r="F142" s="91">
        <f t="shared" si="20"/>
        <v>0</v>
      </c>
      <c r="G142" s="110">
        <f t="shared" si="26"/>
        <v>0</v>
      </c>
      <c r="H142" s="90">
        <v>11.25</v>
      </c>
      <c r="I142" s="109">
        <v>1</v>
      </c>
      <c r="J142" s="91">
        <f t="shared" si="21"/>
        <v>8.8888888888888892E-2</v>
      </c>
      <c r="K142" s="110">
        <f t="shared" si="27"/>
        <v>20.459520838021973</v>
      </c>
      <c r="L142" s="90">
        <f t="shared" si="22"/>
        <v>24</v>
      </c>
      <c r="M142" s="91">
        <f t="shared" si="23"/>
        <v>4.1666666666666664E-2</v>
      </c>
      <c r="N142" s="98">
        <f t="shared" si="24"/>
        <v>1</v>
      </c>
      <c r="O142" s="99">
        <f>G142+K142</f>
        <v>20.459520838021973</v>
      </c>
      <c r="R142" s="179">
        <v>38546</v>
      </c>
      <c r="S142">
        <v>1250</v>
      </c>
      <c r="T142">
        <v>24.5</v>
      </c>
      <c r="U142" s="177">
        <v>12.75</v>
      </c>
      <c r="V142">
        <v>1</v>
      </c>
      <c r="W142" s="177">
        <v>7.8431372549019607E-2</v>
      </c>
      <c r="X142" s="178">
        <v>48.909322116795465</v>
      </c>
      <c r="Y142" s="177">
        <v>11.25</v>
      </c>
      <c r="Z142">
        <v>5</v>
      </c>
      <c r="AA142" s="177">
        <v>0.44444444444444442</v>
      </c>
      <c r="AB142" s="178">
        <v>102.29760419010988</v>
      </c>
      <c r="AC142" s="177">
        <v>24</v>
      </c>
      <c r="AD142" s="177">
        <v>0.25</v>
      </c>
      <c r="AE142" s="178">
        <v>6</v>
      </c>
    </row>
    <row r="143" spans="1:31" x14ac:dyDescent="0.45">
      <c r="A143" s="83">
        <v>38547</v>
      </c>
      <c r="B143" s="125">
        <v>1170</v>
      </c>
      <c r="C143" s="121">
        <v>28.5</v>
      </c>
      <c r="D143" s="90">
        <v>12.25</v>
      </c>
      <c r="E143" s="109">
        <v>0</v>
      </c>
      <c r="F143" s="91">
        <f t="shared" si="20"/>
        <v>0</v>
      </c>
      <c r="G143" s="110">
        <f t="shared" si="26"/>
        <v>0</v>
      </c>
      <c r="H143" s="90">
        <v>11</v>
      </c>
      <c r="I143" s="109">
        <v>4</v>
      </c>
      <c r="J143" s="91">
        <f t="shared" si="21"/>
        <v>0.36363636363636365</v>
      </c>
      <c r="K143" s="110">
        <f t="shared" si="27"/>
        <v>81.838083352087892</v>
      </c>
      <c r="L143" s="90">
        <f t="shared" si="22"/>
        <v>23.25</v>
      </c>
      <c r="M143" s="91">
        <f t="shared" si="23"/>
        <v>0.17204301075268819</v>
      </c>
      <c r="N143" s="98">
        <f t="shared" si="24"/>
        <v>4</v>
      </c>
      <c r="O143" s="99">
        <f t="shared" si="18"/>
        <v>81.838083352087892</v>
      </c>
      <c r="R143" s="179">
        <v>38547</v>
      </c>
      <c r="S143">
        <v>1170</v>
      </c>
      <c r="T143">
        <v>28.5</v>
      </c>
      <c r="U143" s="177">
        <v>12.25</v>
      </c>
      <c r="V143">
        <v>4</v>
      </c>
      <c r="W143" s="177">
        <v>0.32653061224489793</v>
      </c>
      <c r="X143" s="178">
        <v>195.63728846718186</v>
      </c>
      <c r="Y143" s="177">
        <v>11</v>
      </c>
      <c r="Z143">
        <v>2</v>
      </c>
      <c r="AA143" s="177">
        <v>0.18181818181818182</v>
      </c>
      <c r="AB143" s="178">
        <v>40.919041676043946</v>
      </c>
      <c r="AC143" s="177">
        <v>23.25</v>
      </c>
      <c r="AD143" s="177">
        <v>0.25806451612903225</v>
      </c>
      <c r="AE143" s="178">
        <v>6</v>
      </c>
    </row>
    <row r="144" spans="1:31" x14ac:dyDescent="0.45">
      <c r="A144" s="83">
        <v>38548</v>
      </c>
      <c r="B144" s="84">
        <v>1255</v>
      </c>
      <c r="C144" s="121">
        <v>23</v>
      </c>
      <c r="D144" s="90">
        <v>13.25</v>
      </c>
      <c r="E144" s="109">
        <v>0</v>
      </c>
      <c r="F144" s="91">
        <f t="shared" si="20"/>
        <v>0</v>
      </c>
      <c r="G144" s="110">
        <f t="shared" si="26"/>
        <v>0</v>
      </c>
      <c r="H144" s="90">
        <v>12</v>
      </c>
      <c r="I144" s="109">
        <v>0</v>
      </c>
      <c r="J144" s="91">
        <f t="shared" si="21"/>
        <v>0</v>
      </c>
      <c r="K144" s="110">
        <f t="shared" si="27"/>
        <v>0</v>
      </c>
      <c r="L144" s="90">
        <f t="shared" si="22"/>
        <v>25.25</v>
      </c>
      <c r="M144" s="91">
        <f t="shared" si="23"/>
        <v>0</v>
      </c>
      <c r="N144" s="98">
        <f t="shared" si="24"/>
        <v>0</v>
      </c>
      <c r="O144" s="99">
        <f t="shared" si="18"/>
        <v>0</v>
      </c>
      <c r="R144" s="179">
        <v>38548</v>
      </c>
      <c r="S144">
        <v>1255</v>
      </c>
      <c r="T144">
        <v>23</v>
      </c>
      <c r="U144" s="177">
        <v>13.25</v>
      </c>
      <c r="V144">
        <v>1</v>
      </c>
      <c r="W144" s="177">
        <v>7.5471698113207544E-2</v>
      </c>
      <c r="X144" s="178">
        <v>48.909322116795465</v>
      </c>
      <c r="Y144" s="177">
        <v>12</v>
      </c>
      <c r="Z144">
        <v>3</v>
      </c>
      <c r="AA144" s="177">
        <v>0.25</v>
      </c>
      <c r="AB144" s="178">
        <v>61.378562514065926</v>
      </c>
      <c r="AC144" s="177">
        <v>25.25</v>
      </c>
      <c r="AD144" s="177">
        <v>0.15841584158415842</v>
      </c>
      <c r="AE144" s="178">
        <v>4</v>
      </c>
    </row>
    <row r="145" spans="1:31" x14ac:dyDescent="0.45">
      <c r="A145" s="83">
        <v>38549</v>
      </c>
      <c r="B145" s="125">
        <v>1340</v>
      </c>
      <c r="C145" s="121">
        <v>20.5</v>
      </c>
      <c r="D145" s="90">
        <v>9</v>
      </c>
      <c r="E145" s="109">
        <v>0</v>
      </c>
      <c r="F145" s="91">
        <f t="shared" si="20"/>
        <v>0</v>
      </c>
      <c r="G145" s="110">
        <f t="shared" si="26"/>
        <v>0</v>
      </c>
      <c r="H145" s="90">
        <v>14.5</v>
      </c>
      <c r="I145" s="109">
        <v>1</v>
      </c>
      <c r="J145" s="91">
        <f t="shared" si="21"/>
        <v>6.8965517241379309E-2</v>
      </c>
      <c r="K145" s="110">
        <f t="shared" si="27"/>
        <v>20.459520838021973</v>
      </c>
      <c r="L145" s="90">
        <f t="shared" si="22"/>
        <v>23.5</v>
      </c>
      <c r="M145" s="91">
        <f t="shared" si="23"/>
        <v>4.2553191489361701E-2</v>
      </c>
      <c r="N145" s="98">
        <f t="shared" si="24"/>
        <v>1</v>
      </c>
      <c r="O145" s="99">
        <f t="shared" si="18"/>
        <v>20.459520838021973</v>
      </c>
      <c r="R145" s="179">
        <v>38549</v>
      </c>
      <c r="S145">
        <v>1340</v>
      </c>
      <c r="T145">
        <v>20.5</v>
      </c>
      <c r="U145" s="177">
        <v>9</v>
      </c>
      <c r="V145">
        <v>1</v>
      </c>
      <c r="W145" s="177">
        <v>0.1111111111111111</v>
      </c>
      <c r="X145" s="178">
        <v>48.909322116795465</v>
      </c>
      <c r="Y145" s="177">
        <v>14.5</v>
      </c>
      <c r="Z145">
        <v>2</v>
      </c>
      <c r="AA145" s="177">
        <v>0.13793103448275862</v>
      </c>
      <c r="AB145" s="178">
        <v>40.919041676043946</v>
      </c>
      <c r="AC145" s="177">
        <v>23.5</v>
      </c>
      <c r="AD145" s="177">
        <v>0.1276595744680851</v>
      </c>
      <c r="AE145" s="178">
        <v>3</v>
      </c>
    </row>
    <row r="146" spans="1:31" x14ac:dyDescent="0.45">
      <c r="A146" s="83">
        <v>38550</v>
      </c>
      <c r="B146" s="125">
        <v>1220</v>
      </c>
      <c r="C146" s="121">
        <v>18</v>
      </c>
      <c r="D146" s="90">
        <v>11.25</v>
      </c>
      <c r="E146" s="109">
        <v>0</v>
      </c>
      <c r="F146" s="91">
        <f t="shared" si="20"/>
        <v>0</v>
      </c>
      <c r="G146" s="110">
        <f t="shared" si="26"/>
        <v>0</v>
      </c>
      <c r="H146" s="90">
        <v>11.5</v>
      </c>
      <c r="I146" s="109">
        <v>1</v>
      </c>
      <c r="J146" s="91">
        <f t="shared" si="21"/>
        <v>8.6956521739130432E-2</v>
      </c>
      <c r="K146" s="110">
        <f t="shared" si="27"/>
        <v>20.459520838021973</v>
      </c>
      <c r="L146" s="90">
        <f t="shared" si="22"/>
        <v>22.75</v>
      </c>
      <c r="M146" s="91">
        <f t="shared" si="23"/>
        <v>4.3956043956043959E-2</v>
      </c>
      <c r="N146" s="98">
        <f t="shared" si="24"/>
        <v>1</v>
      </c>
      <c r="O146" s="99">
        <f t="shared" si="18"/>
        <v>20.459520838021973</v>
      </c>
      <c r="R146" s="179">
        <v>38550</v>
      </c>
      <c r="S146">
        <v>1220</v>
      </c>
      <c r="T146">
        <v>18</v>
      </c>
      <c r="U146" s="177">
        <v>11.25</v>
      </c>
      <c r="V146">
        <v>2</v>
      </c>
      <c r="W146" s="177">
        <v>0.17777777777777778</v>
      </c>
      <c r="X146" s="178">
        <v>97.818644233590931</v>
      </c>
      <c r="Y146" s="177">
        <v>11.5</v>
      </c>
      <c r="Z146">
        <v>4</v>
      </c>
      <c r="AA146" s="177">
        <v>0.34782608695652173</v>
      </c>
      <c r="AB146" s="178">
        <v>81.838083352087892</v>
      </c>
      <c r="AC146" s="177">
        <v>22.75</v>
      </c>
      <c r="AD146" s="177">
        <v>0.26373626373626374</v>
      </c>
      <c r="AE146" s="178">
        <v>6</v>
      </c>
    </row>
    <row r="147" spans="1:31" x14ac:dyDescent="0.45">
      <c r="A147" s="83">
        <v>38551</v>
      </c>
      <c r="B147" s="125">
        <v>1260</v>
      </c>
      <c r="C147" s="121">
        <v>25</v>
      </c>
      <c r="D147" s="90">
        <v>12.25</v>
      </c>
      <c r="E147" s="109">
        <v>0</v>
      </c>
      <c r="F147" s="91">
        <f t="shared" si="20"/>
        <v>0</v>
      </c>
      <c r="G147" s="110">
        <f t="shared" si="26"/>
        <v>0</v>
      </c>
      <c r="H147" s="90">
        <v>11.25</v>
      </c>
      <c r="I147" s="109">
        <v>1</v>
      </c>
      <c r="J147" s="91">
        <f t="shared" si="21"/>
        <v>8.8888888888888892E-2</v>
      </c>
      <c r="K147" s="110">
        <f t="shared" si="27"/>
        <v>20.459520838021973</v>
      </c>
      <c r="L147" s="90">
        <f t="shared" si="22"/>
        <v>23.5</v>
      </c>
      <c r="M147" s="91">
        <f t="shared" si="23"/>
        <v>4.2553191489361701E-2</v>
      </c>
      <c r="N147" s="98">
        <f t="shared" si="24"/>
        <v>1</v>
      </c>
      <c r="O147" s="99">
        <f t="shared" si="18"/>
        <v>20.459520838021973</v>
      </c>
      <c r="R147" s="179">
        <v>38551</v>
      </c>
      <c r="S147">
        <v>1260</v>
      </c>
      <c r="T147">
        <v>25</v>
      </c>
      <c r="U147" s="177">
        <v>12.25</v>
      </c>
      <c r="V147">
        <v>2</v>
      </c>
      <c r="W147" s="177">
        <v>0.16326530612244897</v>
      </c>
      <c r="X147" s="178">
        <v>97.818644233590931</v>
      </c>
      <c r="Y147" s="177">
        <v>11.25</v>
      </c>
      <c r="Z147">
        <v>3</v>
      </c>
      <c r="AA147" s="177">
        <v>0.26666666666666666</v>
      </c>
      <c r="AB147" s="178">
        <v>61.378562514065926</v>
      </c>
      <c r="AC147" s="177">
        <v>23.5</v>
      </c>
      <c r="AD147" s="177">
        <v>0.21276595744680851</v>
      </c>
      <c r="AE147" s="178">
        <v>5</v>
      </c>
    </row>
    <row r="148" spans="1:31" x14ac:dyDescent="0.45">
      <c r="A148" s="83">
        <v>38552</v>
      </c>
      <c r="B148" s="125">
        <v>1310</v>
      </c>
      <c r="C148" s="121">
        <v>15</v>
      </c>
      <c r="D148" s="90">
        <v>11</v>
      </c>
      <c r="E148" s="109">
        <v>1</v>
      </c>
      <c r="F148" s="91">
        <f t="shared" si="20"/>
        <v>9.0909090909090912E-2</v>
      </c>
      <c r="G148" s="110">
        <f t="shared" si="26"/>
        <v>48.909322116795465</v>
      </c>
      <c r="H148" s="90">
        <v>12.5</v>
      </c>
      <c r="I148" s="109">
        <v>0</v>
      </c>
      <c r="J148" s="91">
        <f t="shared" si="21"/>
        <v>0</v>
      </c>
      <c r="K148" s="110">
        <f t="shared" si="27"/>
        <v>0</v>
      </c>
      <c r="L148" s="90">
        <f t="shared" si="22"/>
        <v>23.5</v>
      </c>
      <c r="M148" s="91">
        <f t="shared" si="23"/>
        <v>4.2553191489361701E-2</v>
      </c>
      <c r="N148" s="98">
        <f t="shared" si="24"/>
        <v>1</v>
      </c>
      <c r="O148" s="99">
        <f t="shared" si="18"/>
        <v>48.909322116795465</v>
      </c>
      <c r="R148" s="179">
        <v>38552</v>
      </c>
      <c r="S148">
        <v>1310</v>
      </c>
      <c r="T148">
        <v>15</v>
      </c>
      <c r="U148" s="177">
        <v>11</v>
      </c>
      <c r="V148">
        <v>0</v>
      </c>
      <c r="W148" s="177">
        <v>0</v>
      </c>
      <c r="X148" s="178">
        <v>0</v>
      </c>
      <c r="Y148" s="177">
        <v>12.5</v>
      </c>
      <c r="Z148">
        <v>0</v>
      </c>
      <c r="AA148" s="177">
        <v>0</v>
      </c>
      <c r="AB148" s="178">
        <v>0</v>
      </c>
      <c r="AC148" s="177">
        <v>23.5</v>
      </c>
      <c r="AD148" s="177">
        <v>0</v>
      </c>
      <c r="AE148" s="178">
        <v>0</v>
      </c>
    </row>
    <row r="149" spans="1:31" x14ac:dyDescent="0.45">
      <c r="A149" s="83">
        <v>38553</v>
      </c>
      <c r="B149" s="125">
        <v>1230</v>
      </c>
      <c r="C149" s="121">
        <v>17</v>
      </c>
      <c r="D149" s="90">
        <v>12.5</v>
      </c>
      <c r="E149" s="109">
        <v>0</v>
      </c>
      <c r="F149" s="91">
        <f t="shared" si="20"/>
        <v>0</v>
      </c>
      <c r="G149" s="110">
        <f t="shared" si="26"/>
        <v>0</v>
      </c>
      <c r="H149" s="90">
        <v>10.5</v>
      </c>
      <c r="I149" s="109">
        <v>0</v>
      </c>
      <c r="J149" s="91">
        <f t="shared" si="21"/>
        <v>0</v>
      </c>
      <c r="K149" s="110">
        <f t="shared" si="27"/>
        <v>0</v>
      </c>
      <c r="L149" s="90">
        <f t="shared" si="22"/>
        <v>23</v>
      </c>
      <c r="M149" s="91">
        <f t="shared" si="23"/>
        <v>0</v>
      </c>
      <c r="N149" s="98">
        <f t="shared" si="24"/>
        <v>0</v>
      </c>
      <c r="O149" s="99">
        <f t="shared" si="18"/>
        <v>0</v>
      </c>
      <c r="R149" s="179">
        <v>38553</v>
      </c>
      <c r="S149">
        <v>1230</v>
      </c>
      <c r="T149">
        <v>17</v>
      </c>
      <c r="U149" s="177">
        <v>12.5</v>
      </c>
      <c r="V149">
        <v>2</v>
      </c>
      <c r="W149" s="177">
        <v>0.16</v>
      </c>
      <c r="X149" s="178">
        <v>97.818644233590931</v>
      </c>
      <c r="Y149" s="177">
        <v>10.5</v>
      </c>
      <c r="Z149">
        <v>0</v>
      </c>
      <c r="AA149" s="177">
        <v>0</v>
      </c>
      <c r="AB149" s="178">
        <v>0</v>
      </c>
      <c r="AC149" s="177">
        <v>23</v>
      </c>
      <c r="AD149" s="177">
        <v>8.6956521739130432E-2</v>
      </c>
      <c r="AE149" s="178">
        <v>2</v>
      </c>
    </row>
    <row r="150" spans="1:31" x14ac:dyDescent="0.45">
      <c r="A150" s="83">
        <v>38554</v>
      </c>
      <c r="B150" s="125">
        <v>1210</v>
      </c>
      <c r="C150" s="121">
        <v>18.5</v>
      </c>
      <c r="D150" s="90">
        <v>12</v>
      </c>
      <c r="E150" s="109">
        <v>1</v>
      </c>
      <c r="F150" s="91">
        <f t="shared" si="20"/>
        <v>8.3333333333333329E-2</v>
      </c>
      <c r="G150" s="110">
        <f t="shared" si="26"/>
        <v>48.909322116795465</v>
      </c>
      <c r="H150" s="90">
        <v>12.25</v>
      </c>
      <c r="I150" s="109">
        <v>0</v>
      </c>
      <c r="J150" s="91">
        <f t="shared" si="21"/>
        <v>0</v>
      </c>
      <c r="K150" s="110">
        <f t="shared" si="27"/>
        <v>0</v>
      </c>
      <c r="L150" s="90">
        <f t="shared" si="22"/>
        <v>24.25</v>
      </c>
      <c r="M150" s="91">
        <f t="shared" si="23"/>
        <v>4.1237113402061855E-2</v>
      </c>
      <c r="N150" s="98">
        <f t="shared" si="24"/>
        <v>1</v>
      </c>
      <c r="O150" s="99">
        <f t="shared" si="18"/>
        <v>48.909322116795465</v>
      </c>
      <c r="R150" s="179">
        <v>38554</v>
      </c>
      <c r="S150">
        <v>1210</v>
      </c>
      <c r="T150">
        <v>18.5</v>
      </c>
      <c r="U150" s="177">
        <v>12</v>
      </c>
      <c r="V150">
        <v>1</v>
      </c>
      <c r="W150" s="177">
        <v>8.3333333333333329E-2</v>
      </c>
      <c r="X150" s="178">
        <v>48.909322116795465</v>
      </c>
      <c r="Y150" s="177">
        <v>12.25</v>
      </c>
      <c r="Z150">
        <v>1</v>
      </c>
      <c r="AA150" s="177">
        <v>8.1632653061224483E-2</v>
      </c>
      <c r="AB150" s="178">
        <v>20.459520838021973</v>
      </c>
      <c r="AC150" s="177">
        <v>24.25</v>
      </c>
      <c r="AD150" s="177">
        <v>8.247422680412371E-2</v>
      </c>
      <c r="AE150" s="178">
        <v>2</v>
      </c>
    </row>
    <row r="151" spans="1:31" x14ac:dyDescent="0.45">
      <c r="A151" s="83">
        <v>38555</v>
      </c>
      <c r="B151" s="125">
        <v>1490</v>
      </c>
      <c r="C151" s="121">
        <v>15</v>
      </c>
      <c r="D151" s="90">
        <v>11.25</v>
      </c>
      <c r="E151" s="109">
        <v>1</v>
      </c>
      <c r="F151" s="91">
        <f t="shared" si="20"/>
        <v>8.8888888888888892E-2</v>
      </c>
      <c r="G151" s="110">
        <f t="shared" si="26"/>
        <v>48.909322116795465</v>
      </c>
      <c r="H151" s="90">
        <v>14</v>
      </c>
      <c r="I151" s="109">
        <v>0</v>
      </c>
      <c r="J151" s="91">
        <f t="shared" si="21"/>
        <v>0</v>
      </c>
      <c r="K151" s="110">
        <f t="shared" si="27"/>
        <v>0</v>
      </c>
      <c r="L151" s="90">
        <f t="shared" si="22"/>
        <v>25.25</v>
      </c>
      <c r="M151" s="91">
        <f t="shared" si="23"/>
        <v>3.9603960396039604E-2</v>
      </c>
      <c r="N151" s="98">
        <f t="shared" si="24"/>
        <v>1</v>
      </c>
      <c r="O151" s="99">
        <f t="shared" si="18"/>
        <v>48.909322116795465</v>
      </c>
      <c r="R151" s="179">
        <v>38555</v>
      </c>
      <c r="S151">
        <v>1490</v>
      </c>
      <c r="T151">
        <v>15</v>
      </c>
      <c r="U151" s="177">
        <v>11.25</v>
      </c>
      <c r="V151">
        <v>1</v>
      </c>
      <c r="W151" s="177">
        <v>8.8888888888888892E-2</v>
      </c>
      <c r="X151" s="178">
        <v>48.909322116795465</v>
      </c>
      <c r="Y151" s="177">
        <v>14</v>
      </c>
      <c r="Z151">
        <v>1</v>
      </c>
      <c r="AA151" s="177">
        <v>7.1428571428571425E-2</v>
      </c>
      <c r="AB151" s="178">
        <v>20.459520838021973</v>
      </c>
      <c r="AC151" s="177">
        <v>25.25</v>
      </c>
      <c r="AD151" s="177">
        <v>7.9207920792079209E-2</v>
      </c>
      <c r="AE151" s="178">
        <v>2</v>
      </c>
    </row>
    <row r="152" spans="1:31" x14ac:dyDescent="0.45">
      <c r="A152" s="83">
        <v>38556</v>
      </c>
      <c r="B152" s="125">
        <v>1480</v>
      </c>
      <c r="C152" s="121">
        <v>13.5</v>
      </c>
      <c r="D152" s="90">
        <v>9.25</v>
      </c>
      <c r="E152" s="109">
        <v>0</v>
      </c>
      <c r="F152" s="91">
        <f t="shared" si="20"/>
        <v>0</v>
      </c>
      <c r="G152" s="110">
        <f t="shared" si="26"/>
        <v>0</v>
      </c>
      <c r="H152" s="90">
        <v>13.5</v>
      </c>
      <c r="I152" s="109">
        <v>0</v>
      </c>
      <c r="J152" s="91">
        <f t="shared" si="21"/>
        <v>0</v>
      </c>
      <c r="K152" s="110">
        <f t="shared" si="27"/>
        <v>0</v>
      </c>
      <c r="L152" s="90">
        <f t="shared" si="22"/>
        <v>22.75</v>
      </c>
      <c r="M152" s="91">
        <f t="shared" si="23"/>
        <v>0</v>
      </c>
      <c r="N152" s="98">
        <f t="shared" si="24"/>
        <v>0</v>
      </c>
      <c r="O152" s="99">
        <f t="shared" si="18"/>
        <v>0</v>
      </c>
      <c r="R152" s="179">
        <v>38556</v>
      </c>
      <c r="S152">
        <v>1480</v>
      </c>
      <c r="T152">
        <v>13.5</v>
      </c>
      <c r="U152" s="177">
        <v>9.25</v>
      </c>
      <c r="V152">
        <v>0</v>
      </c>
      <c r="W152" s="177">
        <v>0</v>
      </c>
      <c r="X152" s="178">
        <v>0</v>
      </c>
      <c r="Y152" s="177">
        <v>13.5</v>
      </c>
      <c r="Z152">
        <v>0</v>
      </c>
      <c r="AA152" s="177">
        <v>0</v>
      </c>
      <c r="AB152" s="178">
        <v>0</v>
      </c>
      <c r="AC152" s="177">
        <v>22.75</v>
      </c>
      <c r="AD152" s="177">
        <v>0</v>
      </c>
      <c r="AE152" s="178">
        <v>0</v>
      </c>
    </row>
    <row r="153" spans="1:31" x14ac:dyDescent="0.45">
      <c r="A153" s="83">
        <v>38557</v>
      </c>
      <c r="B153" s="125">
        <v>1240</v>
      </c>
      <c r="C153" s="121">
        <v>18</v>
      </c>
      <c r="D153" s="90">
        <v>10.25</v>
      </c>
      <c r="E153" s="109">
        <v>0</v>
      </c>
      <c r="F153" s="91">
        <f t="shared" si="20"/>
        <v>0</v>
      </c>
      <c r="G153" s="110">
        <f t="shared" si="26"/>
        <v>0</v>
      </c>
      <c r="H153" s="90">
        <v>11.75</v>
      </c>
      <c r="I153" s="109">
        <v>0</v>
      </c>
      <c r="J153" s="91">
        <f t="shared" si="21"/>
        <v>0</v>
      </c>
      <c r="K153" s="110">
        <f t="shared" si="27"/>
        <v>0</v>
      </c>
      <c r="L153" s="90">
        <f t="shared" si="22"/>
        <v>22</v>
      </c>
      <c r="M153" s="91">
        <f t="shared" si="23"/>
        <v>0</v>
      </c>
      <c r="N153" s="98">
        <f t="shared" si="24"/>
        <v>0</v>
      </c>
      <c r="O153" s="99">
        <f t="shared" si="18"/>
        <v>0</v>
      </c>
      <c r="R153" s="179">
        <v>38557</v>
      </c>
      <c r="S153">
        <v>1240</v>
      </c>
      <c r="T153">
        <v>18</v>
      </c>
      <c r="U153" s="177">
        <v>10.25</v>
      </c>
      <c r="V153">
        <v>0</v>
      </c>
      <c r="W153" s="177">
        <v>0</v>
      </c>
      <c r="X153" s="178">
        <v>0</v>
      </c>
      <c r="Y153" s="177">
        <v>11.75</v>
      </c>
      <c r="Z153">
        <v>0</v>
      </c>
      <c r="AA153" s="177">
        <v>0</v>
      </c>
      <c r="AB153" s="178">
        <v>0</v>
      </c>
      <c r="AC153" s="177">
        <v>22</v>
      </c>
      <c r="AD153" s="177">
        <v>0</v>
      </c>
      <c r="AE153" s="178">
        <v>0</v>
      </c>
    </row>
    <row r="154" spans="1:31" x14ac:dyDescent="0.45">
      <c r="A154" s="83">
        <v>38558</v>
      </c>
      <c r="B154" s="125">
        <v>1060</v>
      </c>
      <c r="C154" s="121">
        <v>32</v>
      </c>
      <c r="D154" s="90">
        <v>12.5</v>
      </c>
      <c r="E154" s="109">
        <v>0</v>
      </c>
      <c r="F154" s="91">
        <f t="shared" si="20"/>
        <v>0</v>
      </c>
      <c r="G154" s="110">
        <f t="shared" si="26"/>
        <v>0</v>
      </c>
      <c r="H154" s="90">
        <v>11.25</v>
      </c>
      <c r="I154" s="109">
        <v>0</v>
      </c>
      <c r="J154" s="91">
        <f t="shared" si="21"/>
        <v>0</v>
      </c>
      <c r="K154" s="110">
        <f t="shared" si="27"/>
        <v>0</v>
      </c>
      <c r="L154" s="90">
        <f t="shared" si="22"/>
        <v>23.75</v>
      </c>
      <c r="M154" s="91">
        <f t="shared" si="23"/>
        <v>0</v>
      </c>
      <c r="N154" s="98">
        <f t="shared" si="24"/>
        <v>0</v>
      </c>
      <c r="O154" s="99">
        <f t="shared" ref="O154:O175" si="28">G154+K154</f>
        <v>0</v>
      </c>
      <c r="R154" s="179">
        <v>38558</v>
      </c>
      <c r="S154">
        <v>1060</v>
      </c>
      <c r="T154">
        <v>32</v>
      </c>
      <c r="U154" s="177">
        <v>12.5</v>
      </c>
      <c r="V154">
        <v>0</v>
      </c>
      <c r="W154" s="177">
        <v>0</v>
      </c>
      <c r="X154" s="178">
        <v>0</v>
      </c>
      <c r="Y154" s="177">
        <v>11.25</v>
      </c>
      <c r="Z154">
        <v>0</v>
      </c>
      <c r="AA154" s="177">
        <v>0</v>
      </c>
      <c r="AB154" s="178">
        <v>0</v>
      </c>
      <c r="AC154" s="177">
        <v>23.75</v>
      </c>
      <c r="AD154" s="177">
        <v>0</v>
      </c>
      <c r="AE154" s="178">
        <v>0</v>
      </c>
    </row>
    <row r="155" spans="1:31" x14ac:dyDescent="0.45">
      <c r="A155" s="83">
        <v>38559</v>
      </c>
      <c r="B155" s="125">
        <v>1060</v>
      </c>
      <c r="C155" s="121">
        <v>14</v>
      </c>
      <c r="D155" s="90" t="s">
        <v>14</v>
      </c>
      <c r="E155" s="109" t="s">
        <v>14</v>
      </c>
      <c r="F155" s="91" t="s">
        <v>14</v>
      </c>
      <c r="G155" s="110"/>
      <c r="H155" s="90" t="s">
        <v>14</v>
      </c>
      <c r="I155" s="109" t="s">
        <v>14</v>
      </c>
      <c r="J155" s="91" t="s">
        <v>14</v>
      </c>
      <c r="K155" s="110">
        <v>0</v>
      </c>
      <c r="L155" s="90">
        <v>24</v>
      </c>
      <c r="M155" s="91">
        <f t="shared" si="23"/>
        <v>0</v>
      </c>
      <c r="N155" s="98">
        <v>0</v>
      </c>
      <c r="O155" s="99">
        <f t="shared" si="28"/>
        <v>0</v>
      </c>
      <c r="R155" s="179">
        <v>38559</v>
      </c>
      <c r="S155">
        <v>1060</v>
      </c>
      <c r="T155">
        <v>14</v>
      </c>
      <c r="U155" s="177" t="s">
        <v>14</v>
      </c>
      <c r="V155" t="s">
        <v>14</v>
      </c>
      <c r="W155" s="177" t="s">
        <v>14</v>
      </c>
      <c r="X155" s="178" t="s">
        <v>14</v>
      </c>
      <c r="Y155" s="177" t="s">
        <v>14</v>
      </c>
      <c r="Z155">
        <v>1</v>
      </c>
      <c r="AA155" s="177" t="s">
        <v>14</v>
      </c>
      <c r="AB155" s="178" t="s">
        <v>14</v>
      </c>
      <c r="AC155" s="177">
        <v>24</v>
      </c>
      <c r="AD155" s="177">
        <v>0.85248003491758217</v>
      </c>
      <c r="AE155" s="178">
        <v>20.459520838021973</v>
      </c>
    </row>
    <row r="156" spans="1:31" x14ac:dyDescent="0.45">
      <c r="A156" s="83">
        <v>38560</v>
      </c>
      <c r="B156" s="125">
        <v>1110</v>
      </c>
      <c r="C156" s="121">
        <v>15</v>
      </c>
      <c r="D156" s="148" t="s">
        <v>14</v>
      </c>
      <c r="E156" s="109" t="s">
        <v>14</v>
      </c>
      <c r="F156" s="91" t="s">
        <v>14</v>
      </c>
      <c r="G156" s="110"/>
      <c r="H156" s="148" t="s">
        <v>14</v>
      </c>
      <c r="I156" s="109" t="s">
        <v>14</v>
      </c>
      <c r="J156" s="91" t="s">
        <v>14</v>
      </c>
      <c r="K156" s="110">
        <v>0</v>
      </c>
      <c r="L156" s="90">
        <v>23.5</v>
      </c>
      <c r="M156" s="91">
        <f t="shared" si="23"/>
        <v>0</v>
      </c>
      <c r="N156" s="98">
        <v>0</v>
      </c>
      <c r="O156" s="99">
        <f t="shared" si="28"/>
        <v>0</v>
      </c>
      <c r="R156" s="179">
        <v>38560</v>
      </c>
      <c r="S156">
        <v>1110</v>
      </c>
      <c r="T156">
        <v>15</v>
      </c>
      <c r="U156" s="177" t="s">
        <v>14</v>
      </c>
      <c r="V156" t="s">
        <v>14</v>
      </c>
      <c r="W156" s="177" t="s">
        <v>14</v>
      </c>
      <c r="X156" s="178" t="s">
        <v>14</v>
      </c>
      <c r="Y156" s="177" t="s">
        <v>14</v>
      </c>
      <c r="Z156" t="s">
        <v>14</v>
      </c>
      <c r="AA156" s="177" t="s">
        <v>14</v>
      </c>
      <c r="AB156" s="178" t="s">
        <v>14</v>
      </c>
      <c r="AC156" s="177">
        <v>23.5</v>
      </c>
      <c r="AD156" s="177">
        <v>0</v>
      </c>
      <c r="AE156" s="178">
        <v>0</v>
      </c>
    </row>
    <row r="157" spans="1:31" x14ac:dyDescent="0.45">
      <c r="A157" s="83">
        <v>38561</v>
      </c>
      <c r="B157" s="125">
        <v>1180</v>
      </c>
      <c r="C157" s="121">
        <v>14</v>
      </c>
      <c r="D157" s="148" t="s">
        <v>14</v>
      </c>
      <c r="E157" s="109" t="s">
        <v>14</v>
      </c>
      <c r="F157" s="91" t="s">
        <v>14</v>
      </c>
      <c r="G157" s="110"/>
      <c r="H157" s="148" t="s">
        <v>14</v>
      </c>
      <c r="I157" s="109" t="s">
        <v>14</v>
      </c>
      <c r="J157" s="91" t="s">
        <v>14</v>
      </c>
      <c r="K157" s="110">
        <v>0</v>
      </c>
      <c r="L157" s="90">
        <v>24</v>
      </c>
      <c r="M157" s="91">
        <f t="shared" si="23"/>
        <v>0</v>
      </c>
      <c r="N157" s="98">
        <v>0</v>
      </c>
      <c r="O157" s="99">
        <f t="shared" si="28"/>
        <v>0</v>
      </c>
      <c r="R157" s="179">
        <v>38561</v>
      </c>
      <c r="S157">
        <v>1180</v>
      </c>
      <c r="T157">
        <v>14</v>
      </c>
      <c r="U157" s="177" t="s">
        <v>14</v>
      </c>
      <c r="V157" t="s">
        <v>14</v>
      </c>
      <c r="W157" s="177" t="s">
        <v>14</v>
      </c>
      <c r="X157" s="178" t="s">
        <v>14</v>
      </c>
      <c r="Y157" s="177" t="s">
        <v>14</v>
      </c>
      <c r="Z157" t="s">
        <v>14</v>
      </c>
      <c r="AA157" s="177" t="s">
        <v>14</v>
      </c>
      <c r="AB157" s="178" t="s">
        <v>14</v>
      </c>
      <c r="AC157" s="177">
        <v>24</v>
      </c>
      <c r="AD157" s="177">
        <v>0</v>
      </c>
      <c r="AE157" s="178">
        <v>0</v>
      </c>
    </row>
    <row r="158" spans="1:31" x14ac:dyDescent="0.45">
      <c r="A158" s="83">
        <v>38562</v>
      </c>
      <c r="B158" s="125">
        <v>1200</v>
      </c>
      <c r="C158" s="121">
        <v>15</v>
      </c>
      <c r="D158" s="148" t="s">
        <v>14</v>
      </c>
      <c r="E158" s="109" t="s">
        <v>14</v>
      </c>
      <c r="F158" s="91" t="s">
        <v>14</v>
      </c>
      <c r="G158" s="110"/>
      <c r="H158" s="148" t="s">
        <v>14</v>
      </c>
      <c r="I158" s="109" t="s">
        <v>14</v>
      </c>
      <c r="J158" s="91" t="s">
        <v>14</v>
      </c>
      <c r="K158" s="110">
        <v>0</v>
      </c>
      <c r="L158" s="90">
        <v>25.25</v>
      </c>
      <c r="M158" s="91">
        <f t="shared" si="23"/>
        <v>0</v>
      </c>
      <c r="N158" s="98">
        <v>0</v>
      </c>
      <c r="O158" s="99">
        <f t="shared" si="28"/>
        <v>0</v>
      </c>
      <c r="R158" s="179">
        <v>38562</v>
      </c>
      <c r="S158">
        <v>1200</v>
      </c>
      <c r="T158">
        <v>15</v>
      </c>
      <c r="U158" s="177" t="s">
        <v>14</v>
      </c>
      <c r="V158" t="s">
        <v>14</v>
      </c>
      <c r="W158" s="177" t="s">
        <v>14</v>
      </c>
      <c r="X158" s="178" t="s">
        <v>14</v>
      </c>
      <c r="Y158" s="177" t="s">
        <v>14</v>
      </c>
      <c r="Z158" t="s">
        <v>14</v>
      </c>
      <c r="AA158" s="177" t="s">
        <v>14</v>
      </c>
      <c r="AB158" s="178" t="s">
        <v>14</v>
      </c>
      <c r="AC158" s="177">
        <v>25.25</v>
      </c>
      <c r="AD158" s="177">
        <v>0</v>
      </c>
      <c r="AE158" s="178">
        <v>0</v>
      </c>
    </row>
    <row r="159" spans="1:31" x14ac:dyDescent="0.45">
      <c r="A159" s="83">
        <v>38563</v>
      </c>
      <c r="B159" s="125">
        <v>1160</v>
      </c>
      <c r="C159" s="121">
        <v>18</v>
      </c>
      <c r="D159" s="148" t="s">
        <v>14</v>
      </c>
      <c r="E159" s="109" t="s">
        <v>14</v>
      </c>
      <c r="F159" s="91" t="s">
        <v>14</v>
      </c>
      <c r="G159" s="110"/>
      <c r="H159" s="148" t="s">
        <v>14</v>
      </c>
      <c r="I159" s="109" t="s">
        <v>14</v>
      </c>
      <c r="J159" s="91" t="s">
        <v>14</v>
      </c>
      <c r="K159" s="110">
        <v>0</v>
      </c>
      <c r="L159" s="90">
        <v>24.5</v>
      </c>
      <c r="M159" s="91">
        <f t="shared" si="23"/>
        <v>0</v>
      </c>
      <c r="N159" s="98">
        <v>0</v>
      </c>
      <c r="O159" s="99">
        <f t="shared" si="28"/>
        <v>0</v>
      </c>
      <c r="R159" s="179">
        <v>38563</v>
      </c>
      <c r="S159">
        <v>1160</v>
      </c>
      <c r="T159">
        <v>18</v>
      </c>
      <c r="U159" s="177" t="s">
        <v>14</v>
      </c>
      <c r="V159" t="s">
        <v>14</v>
      </c>
      <c r="W159" s="177" t="s">
        <v>14</v>
      </c>
      <c r="X159" s="178" t="s">
        <v>14</v>
      </c>
      <c r="Y159" s="177" t="s">
        <v>14</v>
      </c>
      <c r="Z159">
        <v>1</v>
      </c>
      <c r="AA159" s="177" t="s">
        <v>14</v>
      </c>
      <c r="AB159" s="178" t="s">
        <v>14</v>
      </c>
      <c r="AC159" s="177">
        <v>24.5</v>
      </c>
      <c r="AD159" s="177">
        <v>0.83508248318457035</v>
      </c>
      <c r="AE159" s="178">
        <v>20.459520838021973</v>
      </c>
    </row>
    <row r="160" spans="1:31" x14ac:dyDescent="0.45">
      <c r="A160" s="83">
        <v>38564</v>
      </c>
      <c r="B160" s="125">
        <v>1160</v>
      </c>
      <c r="C160" s="121">
        <v>19</v>
      </c>
      <c r="D160" s="148" t="s">
        <v>14</v>
      </c>
      <c r="E160" s="109" t="s">
        <v>14</v>
      </c>
      <c r="F160" s="91" t="s">
        <v>14</v>
      </c>
      <c r="G160" s="110"/>
      <c r="H160" s="148" t="s">
        <v>14</v>
      </c>
      <c r="I160" s="109" t="s">
        <v>14</v>
      </c>
      <c r="J160" s="91" t="s">
        <v>14</v>
      </c>
      <c r="K160" s="110">
        <v>0</v>
      </c>
      <c r="L160" s="90">
        <v>22</v>
      </c>
      <c r="M160" s="91">
        <f t="shared" si="23"/>
        <v>0</v>
      </c>
      <c r="N160" s="98">
        <v>0</v>
      </c>
      <c r="O160" s="99">
        <f t="shared" si="28"/>
        <v>0</v>
      </c>
      <c r="R160" s="179">
        <v>38564</v>
      </c>
      <c r="S160">
        <v>1160</v>
      </c>
      <c r="T160">
        <v>19</v>
      </c>
      <c r="U160" s="177" t="s">
        <v>14</v>
      </c>
      <c r="V160" t="s">
        <v>14</v>
      </c>
      <c r="W160" s="177" t="s">
        <v>14</v>
      </c>
      <c r="X160" s="178" t="s">
        <v>14</v>
      </c>
      <c r="Y160" s="177" t="s">
        <v>14</v>
      </c>
      <c r="Z160" t="s">
        <v>14</v>
      </c>
      <c r="AA160" s="177" t="s">
        <v>14</v>
      </c>
      <c r="AB160" s="178" t="s">
        <v>14</v>
      </c>
      <c r="AC160" s="177">
        <v>22</v>
      </c>
      <c r="AD160" s="177">
        <v>0</v>
      </c>
      <c r="AE160" s="178">
        <v>0</v>
      </c>
    </row>
    <row r="161" spans="1:31" x14ac:dyDescent="0.45">
      <c r="A161" s="83">
        <v>38565</v>
      </c>
      <c r="B161" s="125">
        <v>1130</v>
      </c>
      <c r="C161" s="121">
        <v>18</v>
      </c>
      <c r="D161" s="148" t="s">
        <v>14</v>
      </c>
      <c r="E161" s="109" t="s">
        <v>14</v>
      </c>
      <c r="F161" s="91" t="s">
        <v>14</v>
      </c>
      <c r="G161" s="110"/>
      <c r="H161" s="148" t="s">
        <v>14</v>
      </c>
      <c r="I161" s="109" t="s">
        <v>14</v>
      </c>
      <c r="J161" s="91" t="s">
        <v>14</v>
      </c>
      <c r="K161" s="110">
        <v>0</v>
      </c>
      <c r="L161" s="90">
        <v>24</v>
      </c>
      <c r="M161" s="91">
        <f t="shared" si="23"/>
        <v>0</v>
      </c>
      <c r="N161" s="98">
        <v>0</v>
      </c>
      <c r="O161" s="99">
        <f t="shared" si="28"/>
        <v>0</v>
      </c>
      <c r="R161" s="179">
        <v>38565</v>
      </c>
      <c r="S161">
        <v>1130</v>
      </c>
      <c r="T161">
        <v>18</v>
      </c>
      <c r="U161" s="177" t="s">
        <v>14</v>
      </c>
      <c r="V161" t="s">
        <v>14</v>
      </c>
      <c r="W161" s="177" t="s">
        <v>14</v>
      </c>
      <c r="X161" s="178" t="s">
        <v>14</v>
      </c>
      <c r="Y161" s="177" t="s">
        <v>14</v>
      </c>
      <c r="Z161" t="s">
        <v>14</v>
      </c>
      <c r="AA161" s="177" t="s">
        <v>14</v>
      </c>
      <c r="AB161" s="178" t="s">
        <v>14</v>
      </c>
      <c r="AC161" s="177">
        <v>24</v>
      </c>
      <c r="AD161" s="177">
        <v>0</v>
      </c>
      <c r="AE161" s="178">
        <v>0</v>
      </c>
    </row>
    <row r="162" spans="1:31" x14ac:dyDescent="0.45">
      <c r="A162" s="83">
        <v>38566</v>
      </c>
      <c r="B162" s="84">
        <v>979</v>
      </c>
      <c r="C162" s="121">
        <v>21</v>
      </c>
      <c r="D162" s="148" t="s">
        <v>14</v>
      </c>
      <c r="E162" s="109" t="s">
        <v>14</v>
      </c>
      <c r="F162" s="91" t="s">
        <v>14</v>
      </c>
      <c r="G162" s="110"/>
      <c r="H162" s="148" t="s">
        <v>14</v>
      </c>
      <c r="I162" s="109" t="s">
        <v>14</v>
      </c>
      <c r="J162" s="91" t="s">
        <v>14</v>
      </c>
      <c r="K162" s="110">
        <v>0</v>
      </c>
      <c r="L162" s="90">
        <v>24</v>
      </c>
      <c r="M162" s="91">
        <f t="shared" si="23"/>
        <v>0</v>
      </c>
      <c r="N162" s="98">
        <v>0</v>
      </c>
      <c r="O162" s="99">
        <f t="shared" si="28"/>
        <v>0</v>
      </c>
      <c r="R162" s="179">
        <v>38566</v>
      </c>
      <c r="S162">
        <v>979</v>
      </c>
      <c r="T162">
        <v>21</v>
      </c>
      <c r="U162" s="177" t="s">
        <v>14</v>
      </c>
      <c r="V162" t="s">
        <v>14</v>
      </c>
      <c r="W162" s="177" t="s">
        <v>14</v>
      </c>
      <c r="X162" s="178" t="s">
        <v>14</v>
      </c>
      <c r="Y162" s="177" t="s">
        <v>14</v>
      </c>
      <c r="Z162" t="s">
        <v>14</v>
      </c>
      <c r="AA162" s="177" t="s">
        <v>14</v>
      </c>
      <c r="AB162" s="178" t="s">
        <v>14</v>
      </c>
      <c r="AC162" s="177">
        <v>24</v>
      </c>
      <c r="AD162" s="177">
        <v>0</v>
      </c>
      <c r="AE162" s="178">
        <v>0</v>
      </c>
    </row>
    <row r="163" spans="1:31" x14ac:dyDescent="0.45">
      <c r="A163" s="83">
        <v>38567</v>
      </c>
      <c r="B163" s="84">
        <v>951</v>
      </c>
      <c r="C163" s="121">
        <v>18</v>
      </c>
      <c r="D163" s="148" t="s">
        <v>14</v>
      </c>
      <c r="E163" s="109" t="s">
        <v>14</v>
      </c>
      <c r="F163" s="91" t="s">
        <v>14</v>
      </c>
      <c r="G163" s="110"/>
      <c r="H163" s="148" t="s">
        <v>14</v>
      </c>
      <c r="I163" s="109" t="s">
        <v>14</v>
      </c>
      <c r="J163" s="91" t="s">
        <v>14</v>
      </c>
      <c r="K163" s="110">
        <v>0</v>
      </c>
      <c r="L163" s="90">
        <v>25</v>
      </c>
      <c r="M163" s="91">
        <f t="shared" si="23"/>
        <v>0</v>
      </c>
      <c r="N163" s="98">
        <v>0</v>
      </c>
      <c r="O163" s="99">
        <f t="shared" si="28"/>
        <v>0</v>
      </c>
      <c r="R163" s="179">
        <v>38567</v>
      </c>
      <c r="S163">
        <v>951</v>
      </c>
      <c r="T163">
        <v>18</v>
      </c>
      <c r="U163" s="177" t="s">
        <v>14</v>
      </c>
      <c r="V163" t="s">
        <v>14</v>
      </c>
      <c r="W163" s="177" t="s">
        <v>14</v>
      </c>
      <c r="X163" s="178" t="s">
        <v>14</v>
      </c>
      <c r="Y163" s="177" t="s">
        <v>14</v>
      </c>
      <c r="Z163" t="s">
        <v>14</v>
      </c>
      <c r="AA163" s="177" t="s">
        <v>14</v>
      </c>
      <c r="AB163" s="178" t="s">
        <v>14</v>
      </c>
      <c r="AC163" s="177">
        <v>25</v>
      </c>
      <c r="AD163" s="177">
        <v>0</v>
      </c>
      <c r="AE163" s="178">
        <v>0</v>
      </c>
    </row>
    <row r="164" spans="1:31" x14ac:dyDescent="0.45">
      <c r="A164" s="83">
        <v>38568</v>
      </c>
      <c r="B164" s="84">
        <v>984</v>
      </c>
      <c r="C164" s="121">
        <v>16</v>
      </c>
      <c r="D164" s="148" t="s">
        <v>14</v>
      </c>
      <c r="E164" s="109" t="s">
        <v>14</v>
      </c>
      <c r="F164" s="91" t="s">
        <v>14</v>
      </c>
      <c r="G164" s="110"/>
      <c r="H164" s="148" t="s">
        <v>14</v>
      </c>
      <c r="I164" s="109" t="s">
        <v>14</v>
      </c>
      <c r="J164" s="91" t="s">
        <v>14</v>
      </c>
      <c r="K164" s="110">
        <v>0</v>
      </c>
      <c r="L164" s="90">
        <v>23.5</v>
      </c>
      <c r="M164" s="91">
        <f t="shared" si="23"/>
        <v>0</v>
      </c>
      <c r="N164" s="98">
        <v>0</v>
      </c>
      <c r="O164" s="99">
        <f t="shared" si="28"/>
        <v>0</v>
      </c>
      <c r="R164" s="179">
        <v>38568</v>
      </c>
      <c r="S164">
        <v>984</v>
      </c>
      <c r="T164">
        <v>16</v>
      </c>
      <c r="U164" s="177" t="s">
        <v>14</v>
      </c>
      <c r="V164" t="s">
        <v>14</v>
      </c>
      <c r="W164" s="177" t="s">
        <v>14</v>
      </c>
      <c r="X164" s="178" t="s">
        <v>14</v>
      </c>
      <c r="Y164" s="177" t="s">
        <v>14</v>
      </c>
      <c r="Z164" t="s">
        <v>14</v>
      </c>
      <c r="AA164" s="177" t="s">
        <v>14</v>
      </c>
      <c r="AB164" s="178" t="s">
        <v>14</v>
      </c>
      <c r="AC164" s="177">
        <v>23.5</v>
      </c>
      <c r="AD164" s="177">
        <v>0</v>
      </c>
      <c r="AE164" s="178">
        <v>0</v>
      </c>
    </row>
    <row r="165" spans="1:31" x14ac:dyDescent="0.45">
      <c r="A165" s="83">
        <v>38569</v>
      </c>
      <c r="B165" s="125">
        <v>1050</v>
      </c>
      <c r="C165" s="121">
        <v>17</v>
      </c>
      <c r="D165" s="148" t="s">
        <v>14</v>
      </c>
      <c r="E165" s="109" t="s">
        <v>14</v>
      </c>
      <c r="F165" s="91" t="s">
        <v>14</v>
      </c>
      <c r="G165" s="110"/>
      <c r="H165" s="148" t="s">
        <v>14</v>
      </c>
      <c r="I165" s="109" t="s">
        <v>14</v>
      </c>
      <c r="J165" s="91" t="s">
        <v>14</v>
      </c>
      <c r="K165" s="110">
        <v>0</v>
      </c>
      <c r="L165" s="90">
        <v>26.25</v>
      </c>
      <c r="M165" s="91">
        <f t="shared" si="23"/>
        <v>0</v>
      </c>
      <c r="N165" s="98">
        <v>0</v>
      </c>
      <c r="O165" s="99">
        <f t="shared" si="28"/>
        <v>0</v>
      </c>
      <c r="R165" s="179">
        <v>38569</v>
      </c>
      <c r="S165">
        <v>1050</v>
      </c>
      <c r="T165">
        <v>17</v>
      </c>
      <c r="U165" s="177" t="s">
        <v>14</v>
      </c>
      <c r="V165" t="s">
        <v>14</v>
      </c>
      <c r="W165" s="177" t="s">
        <v>14</v>
      </c>
      <c r="X165" s="178" t="s">
        <v>14</v>
      </c>
      <c r="Y165" s="177" t="s">
        <v>14</v>
      </c>
      <c r="Z165" t="s">
        <v>14</v>
      </c>
      <c r="AA165" s="177" t="s">
        <v>14</v>
      </c>
      <c r="AB165" s="178" t="s">
        <v>14</v>
      </c>
      <c r="AC165" s="177">
        <v>26.25</v>
      </c>
      <c r="AD165" s="177">
        <v>0</v>
      </c>
      <c r="AE165" s="178">
        <v>0</v>
      </c>
    </row>
    <row r="166" spans="1:31" x14ac:dyDescent="0.45">
      <c r="A166" s="83">
        <v>38570</v>
      </c>
      <c r="B166" s="125">
        <v>1090</v>
      </c>
      <c r="C166" s="121">
        <v>19</v>
      </c>
      <c r="D166" s="148" t="s">
        <v>14</v>
      </c>
      <c r="E166" s="109" t="s">
        <v>14</v>
      </c>
      <c r="F166" s="91" t="s">
        <v>14</v>
      </c>
      <c r="G166" s="110"/>
      <c r="H166" s="148" t="s">
        <v>14</v>
      </c>
      <c r="I166" s="109" t="s">
        <v>14</v>
      </c>
      <c r="J166" s="91" t="s">
        <v>14</v>
      </c>
      <c r="K166" s="110">
        <v>0</v>
      </c>
      <c r="L166" s="90">
        <v>24</v>
      </c>
      <c r="M166" s="91">
        <f t="shared" si="23"/>
        <v>0</v>
      </c>
      <c r="N166" s="98">
        <v>0</v>
      </c>
      <c r="O166" s="99">
        <f t="shared" si="28"/>
        <v>0</v>
      </c>
      <c r="R166" s="179">
        <v>38570</v>
      </c>
      <c r="S166">
        <v>1090</v>
      </c>
      <c r="T166">
        <v>19</v>
      </c>
      <c r="U166" s="177" t="s">
        <v>14</v>
      </c>
      <c r="V166" t="s">
        <v>14</v>
      </c>
      <c r="W166" s="177" t="s">
        <v>14</v>
      </c>
      <c r="X166" s="178" t="s">
        <v>14</v>
      </c>
      <c r="Y166" s="177" t="s">
        <v>14</v>
      </c>
      <c r="Z166" t="s">
        <v>14</v>
      </c>
      <c r="AA166" s="177" t="s">
        <v>14</v>
      </c>
      <c r="AB166" s="178" t="s">
        <v>14</v>
      </c>
      <c r="AC166" s="177">
        <v>24</v>
      </c>
      <c r="AD166" s="177">
        <v>0</v>
      </c>
      <c r="AE166" s="178">
        <v>0</v>
      </c>
    </row>
    <row r="167" spans="1:31" x14ac:dyDescent="0.45">
      <c r="A167" s="100">
        <v>38571</v>
      </c>
      <c r="B167" s="126">
        <v>1100</v>
      </c>
      <c r="C167" s="127">
        <v>15</v>
      </c>
      <c r="D167" s="149" t="s">
        <v>14</v>
      </c>
      <c r="E167" s="119" t="s">
        <v>14</v>
      </c>
      <c r="F167" s="118" t="s">
        <v>14</v>
      </c>
      <c r="G167" s="129"/>
      <c r="H167" s="149" t="s">
        <v>14</v>
      </c>
      <c r="I167" s="119" t="s">
        <v>14</v>
      </c>
      <c r="J167" s="118" t="s">
        <v>14</v>
      </c>
      <c r="K167" s="129">
        <v>0</v>
      </c>
      <c r="L167" s="103">
        <v>21.5</v>
      </c>
      <c r="M167" s="118">
        <f t="shared" si="23"/>
        <v>0</v>
      </c>
      <c r="N167" s="130">
        <v>0</v>
      </c>
      <c r="O167" s="131">
        <f t="shared" si="28"/>
        <v>0</v>
      </c>
      <c r="R167" s="179">
        <v>38571</v>
      </c>
      <c r="S167">
        <v>1100</v>
      </c>
      <c r="T167">
        <v>15</v>
      </c>
      <c r="U167" s="177" t="s">
        <v>14</v>
      </c>
      <c r="V167" t="s">
        <v>14</v>
      </c>
      <c r="W167" s="177" t="s">
        <v>14</v>
      </c>
      <c r="X167" s="178" t="s">
        <v>14</v>
      </c>
      <c r="Y167" s="177" t="s">
        <v>14</v>
      </c>
      <c r="Z167">
        <v>1</v>
      </c>
      <c r="AA167" s="177" t="s">
        <v>14</v>
      </c>
      <c r="AB167" s="178" t="s">
        <v>14</v>
      </c>
      <c r="AC167" s="177">
        <v>21.5</v>
      </c>
      <c r="AD167" s="177">
        <v>0.95160562037311502</v>
      </c>
      <c r="AE167" s="178">
        <v>20.459520838021973</v>
      </c>
    </row>
    <row r="168" spans="1:31" x14ac:dyDescent="0.45">
      <c r="A168" s="111">
        <v>38572</v>
      </c>
      <c r="B168" s="132">
        <v>1120</v>
      </c>
      <c r="C168" s="133">
        <v>13</v>
      </c>
      <c r="D168" s="150" t="s">
        <v>14</v>
      </c>
      <c r="E168" s="114" t="s">
        <v>14</v>
      </c>
      <c r="F168" s="115" t="s">
        <v>14</v>
      </c>
      <c r="G168" s="116"/>
      <c r="H168" s="150" t="s">
        <v>14</v>
      </c>
      <c r="I168" s="114" t="s">
        <v>14</v>
      </c>
      <c r="J168" s="115" t="s">
        <v>14</v>
      </c>
      <c r="K168" s="116">
        <v>0</v>
      </c>
      <c r="L168" s="97">
        <v>24.5</v>
      </c>
      <c r="M168" s="115">
        <f>N168/L168</f>
        <v>0</v>
      </c>
      <c r="N168" s="135">
        <v>0</v>
      </c>
      <c r="O168" s="136">
        <f t="shared" si="28"/>
        <v>0</v>
      </c>
      <c r="R168" s="179">
        <v>38572</v>
      </c>
      <c r="S168">
        <v>1120</v>
      </c>
      <c r="T168">
        <v>13</v>
      </c>
      <c r="U168" s="177" t="s">
        <v>14</v>
      </c>
      <c r="V168" t="s">
        <v>14</v>
      </c>
      <c r="W168" s="177" t="s">
        <v>14</v>
      </c>
      <c r="X168" s="178" t="s">
        <v>14</v>
      </c>
      <c r="Y168" s="177" t="s">
        <v>14</v>
      </c>
      <c r="Z168">
        <v>1</v>
      </c>
      <c r="AA168" s="177" t="s">
        <v>14</v>
      </c>
      <c r="AB168" s="178" t="s">
        <v>14</v>
      </c>
      <c r="AC168" s="177">
        <v>24.5</v>
      </c>
      <c r="AD168" s="177">
        <v>0.83508248318457035</v>
      </c>
      <c r="AE168" s="178">
        <v>20.459520838021973</v>
      </c>
    </row>
    <row r="169" spans="1:31" x14ac:dyDescent="0.45">
      <c r="A169" s="83">
        <v>38573</v>
      </c>
      <c r="B169" s="125">
        <v>1110</v>
      </c>
      <c r="C169" s="121">
        <v>14</v>
      </c>
      <c r="D169" s="148" t="s">
        <v>14</v>
      </c>
      <c r="E169" s="109" t="s">
        <v>14</v>
      </c>
      <c r="F169" s="91" t="s">
        <v>14</v>
      </c>
      <c r="G169" s="110"/>
      <c r="H169" s="148" t="s">
        <v>14</v>
      </c>
      <c r="I169" s="109" t="s">
        <v>14</v>
      </c>
      <c r="J169" s="91" t="s">
        <v>14</v>
      </c>
      <c r="K169" s="110">
        <v>0</v>
      </c>
      <c r="L169" s="90">
        <v>23.75</v>
      </c>
      <c r="M169" s="91">
        <f>N169/L169</f>
        <v>0</v>
      </c>
      <c r="N169" s="98">
        <v>0</v>
      </c>
      <c r="O169" s="99">
        <f t="shared" si="28"/>
        <v>0</v>
      </c>
      <c r="R169" s="179">
        <v>38573</v>
      </c>
      <c r="S169">
        <v>1110</v>
      </c>
      <c r="T169">
        <v>14</v>
      </c>
      <c r="U169" s="177" t="s">
        <v>14</v>
      </c>
      <c r="V169" t="s">
        <v>14</v>
      </c>
      <c r="W169" s="177" t="s">
        <v>14</v>
      </c>
      <c r="X169" s="178" t="s">
        <v>14</v>
      </c>
      <c r="Y169" s="177" t="s">
        <v>14</v>
      </c>
      <c r="Z169" t="s">
        <v>14</v>
      </c>
      <c r="AA169" s="177" t="s">
        <v>14</v>
      </c>
      <c r="AB169" s="178" t="s">
        <v>14</v>
      </c>
      <c r="AC169" s="177">
        <v>23.75</v>
      </c>
      <c r="AD169" s="177">
        <v>0</v>
      </c>
      <c r="AE169" s="178">
        <v>0</v>
      </c>
    </row>
    <row r="170" spans="1:31" x14ac:dyDescent="0.45">
      <c r="A170" s="83">
        <v>38574</v>
      </c>
      <c r="B170" s="125">
        <v>1070</v>
      </c>
      <c r="C170" s="121">
        <v>14</v>
      </c>
      <c r="D170" s="148" t="s">
        <v>14</v>
      </c>
      <c r="E170" s="109" t="s">
        <v>14</v>
      </c>
      <c r="F170" s="91" t="s">
        <v>14</v>
      </c>
      <c r="G170" s="110"/>
      <c r="H170" s="148" t="s">
        <v>14</v>
      </c>
      <c r="I170" s="109" t="s">
        <v>14</v>
      </c>
      <c r="J170" s="91" t="s">
        <v>14</v>
      </c>
      <c r="K170" s="110">
        <v>0</v>
      </c>
      <c r="L170" s="90">
        <v>24.5</v>
      </c>
      <c r="M170" s="91">
        <f>N170/L170</f>
        <v>0</v>
      </c>
      <c r="N170" s="98">
        <v>0</v>
      </c>
      <c r="O170" s="99">
        <f t="shared" si="28"/>
        <v>0</v>
      </c>
      <c r="R170" s="179">
        <v>38574</v>
      </c>
      <c r="S170">
        <v>1070</v>
      </c>
      <c r="T170">
        <v>14</v>
      </c>
      <c r="U170" s="177" t="s">
        <v>14</v>
      </c>
      <c r="V170" t="s">
        <v>14</v>
      </c>
      <c r="W170" s="177" t="s">
        <v>14</v>
      </c>
      <c r="X170" s="178" t="s">
        <v>14</v>
      </c>
      <c r="Y170" s="177" t="s">
        <v>14</v>
      </c>
      <c r="Z170" t="s">
        <v>14</v>
      </c>
      <c r="AA170" s="177" t="s">
        <v>14</v>
      </c>
      <c r="AB170" s="178" t="s">
        <v>14</v>
      </c>
      <c r="AC170" s="177">
        <v>24.5</v>
      </c>
      <c r="AD170" s="177">
        <v>0</v>
      </c>
      <c r="AE170" s="178">
        <v>0</v>
      </c>
    </row>
    <row r="171" spans="1:31" x14ac:dyDescent="0.45">
      <c r="A171" s="83">
        <v>38575</v>
      </c>
      <c r="B171" s="151">
        <v>997</v>
      </c>
      <c r="C171" s="121">
        <v>19</v>
      </c>
      <c r="D171" s="148" t="s">
        <v>14</v>
      </c>
      <c r="E171" s="109" t="s">
        <v>14</v>
      </c>
      <c r="F171" s="91" t="s">
        <v>14</v>
      </c>
      <c r="G171" s="110"/>
      <c r="H171" s="148" t="s">
        <v>14</v>
      </c>
      <c r="I171" s="109" t="s">
        <v>14</v>
      </c>
      <c r="J171" s="91" t="s">
        <v>14</v>
      </c>
      <c r="K171" s="110">
        <v>0</v>
      </c>
      <c r="L171" s="90">
        <v>23.25</v>
      </c>
      <c r="M171" s="91">
        <f>N171/L171</f>
        <v>0</v>
      </c>
      <c r="N171" s="98">
        <v>0</v>
      </c>
      <c r="O171" s="99">
        <f t="shared" si="28"/>
        <v>0</v>
      </c>
      <c r="R171" s="179">
        <v>38575</v>
      </c>
      <c r="S171">
        <v>997</v>
      </c>
      <c r="T171">
        <v>19</v>
      </c>
      <c r="U171" s="177" t="s">
        <v>14</v>
      </c>
      <c r="V171" t="s">
        <v>14</v>
      </c>
      <c r="W171" s="177" t="s">
        <v>14</v>
      </c>
      <c r="X171" s="178" t="s">
        <v>14</v>
      </c>
      <c r="Y171" s="177" t="s">
        <v>14</v>
      </c>
      <c r="Z171" t="s">
        <v>14</v>
      </c>
      <c r="AA171" s="177" t="s">
        <v>14</v>
      </c>
      <c r="AB171" s="178" t="s">
        <v>14</v>
      </c>
      <c r="AC171" s="177">
        <v>23.25</v>
      </c>
      <c r="AD171" s="177">
        <v>0</v>
      </c>
      <c r="AE171" s="178">
        <v>0</v>
      </c>
    </row>
    <row r="172" spans="1:31" x14ac:dyDescent="0.45">
      <c r="A172" s="83">
        <v>38576</v>
      </c>
      <c r="B172" s="151">
        <v>977</v>
      </c>
      <c r="C172" s="127">
        <v>17</v>
      </c>
      <c r="D172" s="148" t="s">
        <v>14</v>
      </c>
      <c r="E172" s="109" t="s">
        <v>14</v>
      </c>
      <c r="F172" s="91" t="s">
        <v>14</v>
      </c>
      <c r="G172" s="110"/>
      <c r="H172" s="148" t="s">
        <v>14</v>
      </c>
      <c r="I172" s="109" t="s">
        <v>14</v>
      </c>
      <c r="J172" s="91" t="s">
        <v>14</v>
      </c>
      <c r="K172" s="110">
        <v>0</v>
      </c>
      <c r="L172" s="90" t="s">
        <v>30</v>
      </c>
      <c r="M172" s="91" t="s">
        <v>14</v>
      </c>
      <c r="N172" s="98">
        <v>0</v>
      </c>
      <c r="O172" s="99">
        <f t="shared" si="28"/>
        <v>0</v>
      </c>
      <c r="R172" s="179">
        <v>38576</v>
      </c>
      <c r="S172">
        <v>977</v>
      </c>
      <c r="T172">
        <v>17</v>
      </c>
      <c r="U172" s="177" t="s">
        <v>14</v>
      </c>
      <c r="V172" t="s">
        <v>14</v>
      </c>
      <c r="W172" s="177" t="s">
        <v>14</v>
      </c>
      <c r="X172" s="178" t="s">
        <v>14</v>
      </c>
      <c r="Y172" s="177" t="s">
        <v>14</v>
      </c>
      <c r="Z172" t="s">
        <v>14</v>
      </c>
      <c r="AA172" s="177" t="s">
        <v>14</v>
      </c>
      <c r="AB172" s="178" t="s">
        <v>14</v>
      </c>
      <c r="AC172" s="177" t="s">
        <v>30</v>
      </c>
      <c r="AD172" s="177" t="s">
        <v>14</v>
      </c>
      <c r="AE172" s="178">
        <v>0</v>
      </c>
    </row>
    <row r="173" spans="1:31" x14ac:dyDescent="0.45">
      <c r="A173" s="83">
        <v>38577</v>
      </c>
      <c r="B173" s="152">
        <v>1050</v>
      </c>
      <c r="C173" s="127">
        <v>17</v>
      </c>
      <c r="D173" s="148" t="s">
        <v>14</v>
      </c>
      <c r="E173" s="109" t="s">
        <v>14</v>
      </c>
      <c r="F173" s="91" t="s">
        <v>14</v>
      </c>
      <c r="G173" s="110"/>
      <c r="H173" s="148" t="s">
        <v>14</v>
      </c>
      <c r="I173" s="109" t="s">
        <v>14</v>
      </c>
      <c r="J173" s="91" t="s">
        <v>14</v>
      </c>
      <c r="K173" s="110">
        <v>0</v>
      </c>
      <c r="L173" s="90">
        <v>27.25</v>
      </c>
      <c r="M173" s="91">
        <f>N173/L173</f>
        <v>0</v>
      </c>
      <c r="N173" s="98">
        <v>0</v>
      </c>
      <c r="O173" s="99">
        <f t="shared" si="28"/>
        <v>0</v>
      </c>
      <c r="R173" s="179">
        <v>38577</v>
      </c>
      <c r="S173">
        <v>1050</v>
      </c>
      <c r="T173">
        <v>17</v>
      </c>
      <c r="U173" s="177" t="s">
        <v>14</v>
      </c>
      <c r="V173" t="s">
        <v>14</v>
      </c>
      <c r="W173" s="177" t="s">
        <v>14</v>
      </c>
      <c r="X173" s="178" t="s">
        <v>14</v>
      </c>
      <c r="Y173" s="177" t="s">
        <v>14</v>
      </c>
      <c r="Z173" t="s">
        <v>14</v>
      </c>
      <c r="AA173" s="177" t="s">
        <v>14</v>
      </c>
      <c r="AB173" s="178" t="s">
        <v>14</v>
      </c>
      <c r="AC173" s="177">
        <v>27.25</v>
      </c>
      <c r="AD173" s="177">
        <v>0</v>
      </c>
      <c r="AE173" s="178">
        <v>0</v>
      </c>
    </row>
    <row r="174" spans="1:31" x14ac:dyDescent="0.45">
      <c r="A174" s="83">
        <v>38578</v>
      </c>
      <c r="B174" s="152">
        <v>1050</v>
      </c>
      <c r="C174" s="127">
        <v>17</v>
      </c>
      <c r="D174" s="148" t="s">
        <v>14</v>
      </c>
      <c r="E174" s="109" t="s">
        <v>14</v>
      </c>
      <c r="F174" s="91" t="s">
        <v>14</v>
      </c>
      <c r="G174" s="110"/>
      <c r="H174" s="148" t="s">
        <v>14</v>
      </c>
      <c r="I174" s="109" t="s">
        <v>14</v>
      </c>
      <c r="J174" s="91" t="s">
        <v>14</v>
      </c>
      <c r="K174" s="110">
        <v>0</v>
      </c>
      <c r="L174" s="90">
        <v>21</v>
      </c>
      <c r="M174" s="91">
        <f>N174/L174</f>
        <v>0</v>
      </c>
      <c r="N174" s="98">
        <v>0</v>
      </c>
      <c r="O174" s="99">
        <f t="shared" si="28"/>
        <v>0</v>
      </c>
      <c r="R174" s="179">
        <v>38578</v>
      </c>
      <c r="S174">
        <v>1050</v>
      </c>
      <c r="T174">
        <v>17</v>
      </c>
      <c r="U174" s="177" t="s">
        <v>14</v>
      </c>
      <c r="V174" t="s">
        <v>14</v>
      </c>
      <c r="W174" s="177" t="s">
        <v>14</v>
      </c>
      <c r="X174" s="178" t="s">
        <v>14</v>
      </c>
      <c r="Y174" s="177" t="s">
        <v>14</v>
      </c>
      <c r="Z174" t="s">
        <v>14</v>
      </c>
      <c r="AA174" s="177" t="s">
        <v>14</v>
      </c>
      <c r="AB174" s="178" t="s">
        <v>14</v>
      </c>
      <c r="AC174" s="177">
        <v>21</v>
      </c>
      <c r="AD174" s="177">
        <v>0</v>
      </c>
      <c r="AE174" s="178">
        <v>0</v>
      </c>
    </row>
    <row r="175" spans="1:31" ht="14.65" thickBot="1" x14ac:dyDescent="0.5">
      <c r="A175" s="153">
        <v>38579</v>
      </c>
      <c r="B175" s="154">
        <v>1090</v>
      </c>
      <c r="C175" s="155">
        <v>19</v>
      </c>
      <c r="D175" s="156" t="s">
        <v>14</v>
      </c>
      <c r="E175" s="157" t="s">
        <v>14</v>
      </c>
      <c r="F175" s="158" t="s">
        <v>14</v>
      </c>
      <c r="G175" s="159"/>
      <c r="H175" s="156" t="s">
        <v>14</v>
      </c>
      <c r="I175" s="157" t="s">
        <v>14</v>
      </c>
      <c r="J175" s="158" t="s">
        <v>14</v>
      </c>
      <c r="K175" s="159">
        <v>0</v>
      </c>
      <c r="L175" s="156">
        <v>24.25</v>
      </c>
      <c r="M175" s="158">
        <f>N175/L175</f>
        <v>0</v>
      </c>
      <c r="N175" s="160">
        <v>0</v>
      </c>
      <c r="O175" s="161">
        <f t="shared" si="28"/>
        <v>0</v>
      </c>
      <c r="R175" s="179">
        <v>38579</v>
      </c>
      <c r="S175">
        <v>1090</v>
      </c>
      <c r="T175">
        <v>19</v>
      </c>
      <c r="U175" s="177" t="s">
        <v>14</v>
      </c>
      <c r="V175" t="s">
        <v>14</v>
      </c>
      <c r="W175" s="177" t="s">
        <v>14</v>
      </c>
      <c r="X175" s="178" t="s">
        <v>14</v>
      </c>
      <c r="Y175" s="177" t="s">
        <v>14</v>
      </c>
      <c r="Z175" t="s">
        <v>14</v>
      </c>
      <c r="AA175" s="177" t="s">
        <v>14</v>
      </c>
      <c r="AB175" s="178" t="s">
        <v>14</v>
      </c>
      <c r="AC175" s="177">
        <v>24.25</v>
      </c>
      <c r="AD175" s="177">
        <v>0</v>
      </c>
      <c r="AE175" s="178">
        <v>0</v>
      </c>
    </row>
  </sheetData>
  <conditionalFormatting sqref="H9:H95 D10:D39 L25:L95 D41:D95 D100:D145 H100:H145 L107:L145 D155 H155">
    <cfRule type="cellIs" dxfId="0" priority="1" stopIfTrue="1" operator="equal">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467AF-5C12-42E1-8A02-5C6DE680DCBB}">
  <dimension ref="A2:AI167"/>
  <sheetViews>
    <sheetView topLeftCell="A104" workbookViewId="0">
      <selection activeCell="F144" sqref="F144"/>
    </sheetView>
  </sheetViews>
  <sheetFormatPr defaultRowHeight="14.25" x14ac:dyDescent="0.45"/>
  <cols>
    <col min="19" max="19" width="9.73046875" bestFit="1" customWidth="1"/>
  </cols>
  <sheetData>
    <row r="2" spans="1:34" ht="14.65" thickBot="1" x14ac:dyDescent="0.5">
      <c r="A2" s="294" t="s">
        <v>36</v>
      </c>
      <c r="B2" s="294"/>
      <c r="C2" s="294"/>
      <c r="D2" s="294"/>
      <c r="E2" s="294"/>
      <c r="F2" s="294"/>
      <c r="G2" s="294"/>
      <c r="H2" s="294"/>
      <c r="I2" s="294"/>
      <c r="J2" s="294"/>
      <c r="K2" s="294"/>
      <c r="L2" s="294"/>
      <c r="M2" s="294"/>
      <c r="N2" s="294"/>
      <c r="O2" s="294"/>
      <c r="P2" s="180"/>
      <c r="S2" t="s">
        <v>41</v>
      </c>
    </row>
    <row r="3" spans="1:34" ht="51.4" thickBot="1" x14ac:dyDescent="0.5">
      <c r="A3" s="181" t="s">
        <v>1</v>
      </c>
      <c r="B3" s="182" t="s">
        <v>2</v>
      </c>
      <c r="C3" s="182" t="s">
        <v>23</v>
      </c>
      <c r="D3" s="182" t="s">
        <v>37</v>
      </c>
      <c r="E3" s="182" t="s">
        <v>24</v>
      </c>
      <c r="F3" s="183" t="s">
        <v>6</v>
      </c>
      <c r="G3" s="184" t="s">
        <v>25</v>
      </c>
      <c r="H3" s="184" t="s">
        <v>18</v>
      </c>
      <c r="I3" s="182" t="s">
        <v>38</v>
      </c>
      <c r="J3" s="182" t="s">
        <v>26</v>
      </c>
      <c r="K3" s="183" t="s">
        <v>19</v>
      </c>
      <c r="L3" s="184" t="s">
        <v>27</v>
      </c>
      <c r="M3" s="183" t="s">
        <v>21</v>
      </c>
      <c r="N3" s="183" t="s">
        <v>39</v>
      </c>
      <c r="O3" s="184" t="s">
        <v>20</v>
      </c>
      <c r="P3" s="185" t="s">
        <v>29</v>
      </c>
      <c r="S3" t="s">
        <v>1</v>
      </c>
      <c r="T3" t="s">
        <v>2</v>
      </c>
      <c r="U3" t="s">
        <v>33</v>
      </c>
      <c r="V3" t="s">
        <v>37</v>
      </c>
      <c r="W3" t="s">
        <v>24</v>
      </c>
      <c r="X3" t="s">
        <v>6</v>
      </c>
      <c r="Y3" t="s">
        <v>25</v>
      </c>
      <c r="Z3" t="s">
        <v>34</v>
      </c>
      <c r="AA3" t="s">
        <v>38</v>
      </c>
      <c r="AB3" t="s">
        <v>26</v>
      </c>
      <c r="AC3" t="s">
        <v>19</v>
      </c>
      <c r="AD3" t="s">
        <v>27</v>
      </c>
      <c r="AE3" t="s">
        <v>21</v>
      </c>
      <c r="AF3" t="s">
        <v>28</v>
      </c>
      <c r="AG3" t="s">
        <v>20</v>
      </c>
      <c r="AH3" t="s">
        <v>29</v>
      </c>
    </row>
    <row r="4" spans="1:34" x14ac:dyDescent="0.45">
      <c r="A4" s="186">
        <v>38772</v>
      </c>
      <c r="B4" s="187">
        <v>1590</v>
      </c>
      <c r="C4" s="187" t="s">
        <v>14</v>
      </c>
      <c r="D4" s="187" t="s">
        <v>14</v>
      </c>
      <c r="E4" s="188" t="s">
        <v>14</v>
      </c>
      <c r="F4" s="162" t="s">
        <v>14</v>
      </c>
      <c r="G4" s="188">
        <v>0</v>
      </c>
      <c r="H4" s="187">
        <v>15</v>
      </c>
      <c r="I4" s="187">
        <v>145</v>
      </c>
      <c r="J4" s="188">
        <v>1</v>
      </c>
      <c r="K4" s="189">
        <f>J4/H4</f>
        <v>6.6666666666666666E-2</v>
      </c>
      <c r="L4" s="188">
        <f>J4/0.02014</f>
        <v>49.652432969215489</v>
      </c>
      <c r="M4" s="189">
        <v>15</v>
      </c>
      <c r="N4" s="188">
        <v>1</v>
      </c>
      <c r="O4" s="189">
        <f>N4/M4</f>
        <v>6.6666666666666666E-2</v>
      </c>
      <c r="P4" s="190">
        <f>L4+G4</f>
        <v>49.652432969215489</v>
      </c>
      <c r="S4" s="290">
        <v>38772</v>
      </c>
      <c r="T4">
        <v>1590</v>
      </c>
      <c r="U4" t="s">
        <v>14</v>
      </c>
      <c r="V4" t="s">
        <v>14</v>
      </c>
      <c r="W4" t="s">
        <v>14</v>
      </c>
      <c r="X4" t="s">
        <v>14</v>
      </c>
      <c r="Y4">
        <v>0</v>
      </c>
      <c r="Z4" t="s">
        <v>14</v>
      </c>
      <c r="AA4">
        <v>145</v>
      </c>
      <c r="AB4">
        <v>0</v>
      </c>
      <c r="AC4">
        <v>15</v>
      </c>
      <c r="AD4">
        <v>0</v>
      </c>
      <c r="AE4">
        <v>15</v>
      </c>
      <c r="AF4">
        <v>0</v>
      </c>
      <c r="AG4">
        <v>0</v>
      </c>
      <c r="AH4">
        <v>0</v>
      </c>
    </row>
    <row r="5" spans="1:34" x14ac:dyDescent="0.45">
      <c r="A5" s="191">
        <v>38773</v>
      </c>
      <c r="B5" s="192">
        <v>1370</v>
      </c>
      <c r="C5" s="192" t="s">
        <v>14</v>
      </c>
      <c r="D5" s="193">
        <v>109</v>
      </c>
      <c r="E5" s="190" t="s">
        <v>14</v>
      </c>
      <c r="F5" s="194" t="s">
        <v>14</v>
      </c>
      <c r="G5" s="190">
        <v>0</v>
      </c>
      <c r="H5" s="192" t="s">
        <v>14</v>
      </c>
      <c r="I5" s="193">
        <v>109</v>
      </c>
      <c r="J5" s="190" t="s">
        <v>14</v>
      </c>
      <c r="K5" s="194" t="s">
        <v>14</v>
      </c>
      <c r="L5" s="190">
        <v>0</v>
      </c>
      <c r="M5" s="195">
        <v>12</v>
      </c>
      <c r="N5" s="190">
        <v>0</v>
      </c>
      <c r="O5" s="195">
        <f t="shared" ref="O5:O67" si="0">N5/M5</f>
        <v>0</v>
      </c>
      <c r="P5" s="190">
        <f t="shared" ref="P5:P68" si="1">L5+G5</f>
        <v>0</v>
      </c>
      <c r="S5" s="290">
        <v>38773</v>
      </c>
      <c r="T5">
        <v>1370</v>
      </c>
      <c r="U5" t="s">
        <v>14</v>
      </c>
      <c r="V5">
        <v>109</v>
      </c>
      <c r="W5" t="s">
        <v>14</v>
      </c>
      <c r="X5" t="s">
        <v>14</v>
      </c>
      <c r="Y5">
        <v>0</v>
      </c>
      <c r="Z5" t="s">
        <v>14</v>
      </c>
      <c r="AA5">
        <v>109</v>
      </c>
      <c r="AB5" t="s">
        <v>14</v>
      </c>
      <c r="AC5" t="s">
        <v>14</v>
      </c>
      <c r="AD5">
        <v>0</v>
      </c>
      <c r="AE5">
        <v>12</v>
      </c>
      <c r="AF5">
        <v>0</v>
      </c>
      <c r="AG5">
        <v>0</v>
      </c>
      <c r="AH5">
        <v>0</v>
      </c>
    </row>
    <row r="6" spans="1:34" x14ac:dyDescent="0.45">
      <c r="A6" s="191">
        <v>38774</v>
      </c>
      <c r="B6" s="196">
        <v>1330</v>
      </c>
      <c r="C6" s="192">
        <v>8.5</v>
      </c>
      <c r="D6" s="197">
        <v>101</v>
      </c>
      <c r="E6" s="198">
        <v>0</v>
      </c>
      <c r="F6" s="163">
        <f>E6/C6</f>
        <v>0</v>
      </c>
      <c r="G6" s="190">
        <f t="shared" ref="G6:G33" si="2">E6/0.00607</f>
        <v>0</v>
      </c>
      <c r="H6" s="199">
        <v>14.5</v>
      </c>
      <c r="I6" s="200">
        <v>101</v>
      </c>
      <c r="J6" s="198">
        <v>0</v>
      </c>
      <c r="K6" s="163">
        <f>J6/H6</f>
        <v>0</v>
      </c>
      <c r="L6" s="190">
        <f t="shared" ref="L6:L33" si="3">J6/0.02014</f>
        <v>0</v>
      </c>
      <c r="M6" s="163">
        <f>H6+C6</f>
        <v>23</v>
      </c>
      <c r="N6" s="201">
        <f>J6+E6</f>
        <v>0</v>
      </c>
      <c r="O6" s="195">
        <f t="shared" si="0"/>
        <v>0</v>
      </c>
      <c r="P6" s="190">
        <f t="shared" si="1"/>
        <v>0</v>
      </c>
      <c r="S6" s="290">
        <v>38774</v>
      </c>
      <c r="T6">
        <v>1330</v>
      </c>
      <c r="U6">
        <v>8.5</v>
      </c>
      <c r="V6">
        <v>101</v>
      </c>
      <c r="W6">
        <v>0</v>
      </c>
      <c r="X6">
        <v>0</v>
      </c>
      <c r="Y6">
        <v>0</v>
      </c>
      <c r="Z6">
        <v>14.5</v>
      </c>
      <c r="AA6">
        <v>101</v>
      </c>
      <c r="AB6">
        <v>0</v>
      </c>
      <c r="AC6">
        <v>0</v>
      </c>
      <c r="AD6">
        <v>0</v>
      </c>
      <c r="AE6">
        <v>23</v>
      </c>
      <c r="AF6">
        <v>0</v>
      </c>
      <c r="AG6">
        <v>0</v>
      </c>
      <c r="AH6">
        <v>0</v>
      </c>
    </row>
    <row r="7" spans="1:34" x14ac:dyDescent="0.45">
      <c r="A7" s="191">
        <v>38775</v>
      </c>
      <c r="B7" s="196">
        <v>1640</v>
      </c>
      <c r="C7" s="192">
        <v>10</v>
      </c>
      <c r="D7" s="192">
        <v>115</v>
      </c>
      <c r="E7" s="198">
        <v>0</v>
      </c>
      <c r="F7" s="163">
        <f>E7/C7</f>
        <v>0</v>
      </c>
      <c r="G7" s="190">
        <f t="shared" si="2"/>
        <v>0</v>
      </c>
      <c r="H7" s="199">
        <v>13.25</v>
      </c>
      <c r="I7" s="200">
        <v>107</v>
      </c>
      <c r="J7" s="198">
        <v>2</v>
      </c>
      <c r="K7" s="163">
        <f>J7/H7</f>
        <v>0.15094339622641509</v>
      </c>
      <c r="L7" s="190">
        <f t="shared" si="3"/>
        <v>99.304865938430979</v>
      </c>
      <c r="M7" s="163">
        <f>H7+C7</f>
        <v>23.25</v>
      </c>
      <c r="N7" s="201">
        <f>J7+E7</f>
        <v>2</v>
      </c>
      <c r="O7" s="195">
        <f t="shared" si="0"/>
        <v>8.6021505376344093E-2</v>
      </c>
      <c r="P7" s="190">
        <f t="shared" si="1"/>
        <v>99.304865938430979</v>
      </c>
      <c r="S7" s="290">
        <v>38775</v>
      </c>
      <c r="T7">
        <v>1640</v>
      </c>
      <c r="U7">
        <v>10</v>
      </c>
      <c r="V7">
        <v>115</v>
      </c>
      <c r="W7">
        <v>0</v>
      </c>
      <c r="X7">
        <v>0</v>
      </c>
      <c r="Y7">
        <v>0</v>
      </c>
      <c r="Z7">
        <v>13.25</v>
      </c>
      <c r="AA7">
        <v>107</v>
      </c>
      <c r="AB7">
        <v>0</v>
      </c>
      <c r="AC7">
        <v>0</v>
      </c>
      <c r="AD7">
        <v>0</v>
      </c>
      <c r="AE7">
        <v>23.25</v>
      </c>
      <c r="AF7">
        <v>0</v>
      </c>
      <c r="AG7">
        <v>0</v>
      </c>
      <c r="AH7">
        <v>0</v>
      </c>
    </row>
    <row r="8" spans="1:34" x14ac:dyDescent="0.45">
      <c r="A8" s="191">
        <v>38776</v>
      </c>
      <c r="B8" s="196">
        <v>2220</v>
      </c>
      <c r="C8" s="192">
        <v>8.75</v>
      </c>
      <c r="D8" s="170">
        <v>91</v>
      </c>
      <c r="E8" s="198">
        <v>2</v>
      </c>
      <c r="F8" s="163">
        <f>E8/C8</f>
        <v>0.22857142857142856</v>
      </c>
      <c r="G8" s="190">
        <f t="shared" si="2"/>
        <v>329.48929159802304</v>
      </c>
      <c r="H8" s="199">
        <v>12.5</v>
      </c>
      <c r="I8" s="202">
        <f>AVERAGE(D8,D9)</f>
        <v>129.5</v>
      </c>
      <c r="J8" s="198">
        <v>4</v>
      </c>
      <c r="K8" s="163">
        <f>J8/H8</f>
        <v>0.32</v>
      </c>
      <c r="L8" s="190">
        <f t="shared" si="3"/>
        <v>198.60973187686196</v>
      </c>
      <c r="M8" s="163">
        <f>H8+C8</f>
        <v>21.25</v>
      </c>
      <c r="N8" s="201">
        <f>J8+E8</f>
        <v>6</v>
      </c>
      <c r="O8" s="195">
        <f t="shared" si="0"/>
        <v>0.28235294117647058</v>
      </c>
      <c r="P8" s="190">
        <f t="shared" si="1"/>
        <v>528.09902347488503</v>
      </c>
      <c r="S8" s="290">
        <v>38776</v>
      </c>
      <c r="T8">
        <v>2220</v>
      </c>
      <c r="U8">
        <v>8.75</v>
      </c>
      <c r="V8">
        <v>91</v>
      </c>
      <c r="W8">
        <v>0</v>
      </c>
      <c r="X8">
        <v>0</v>
      </c>
      <c r="Y8">
        <v>0</v>
      </c>
      <c r="Z8">
        <v>12.5</v>
      </c>
      <c r="AA8">
        <v>129.5</v>
      </c>
      <c r="AB8">
        <v>0</v>
      </c>
      <c r="AC8">
        <v>0</v>
      </c>
      <c r="AD8">
        <v>0</v>
      </c>
      <c r="AE8">
        <v>21.25</v>
      </c>
      <c r="AF8">
        <v>0</v>
      </c>
      <c r="AG8">
        <v>0</v>
      </c>
      <c r="AH8">
        <v>0</v>
      </c>
    </row>
    <row r="9" spans="1:34" x14ac:dyDescent="0.45">
      <c r="A9" s="191">
        <v>38777</v>
      </c>
      <c r="B9" s="196">
        <v>2000</v>
      </c>
      <c r="C9" s="192">
        <v>9</v>
      </c>
      <c r="D9" s="170">
        <v>168</v>
      </c>
      <c r="E9" s="198">
        <v>0</v>
      </c>
      <c r="F9" s="163">
        <f>E9/C9</f>
        <v>0</v>
      </c>
      <c r="G9" s="190">
        <f t="shared" si="2"/>
        <v>0</v>
      </c>
      <c r="H9" s="199">
        <v>13.75</v>
      </c>
      <c r="I9" s="200">
        <v>191</v>
      </c>
      <c r="J9" s="198">
        <v>1</v>
      </c>
      <c r="K9" s="163">
        <f>J9/H9</f>
        <v>7.2727272727272724E-2</v>
      </c>
      <c r="L9" s="190">
        <f t="shared" si="3"/>
        <v>49.652432969215489</v>
      </c>
      <c r="M9" s="163">
        <f>H9+C9</f>
        <v>22.75</v>
      </c>
      <c r="N9" s="201">
        <f>J9+E9</f>
        <v>1</v>
      </c>
      <c r="O9" s="195">
        <f t="shared" si="0"/>
        <v>4.3956043956043959E-2</v>
      </c>
      <c r="P9" s="190">
        <f t="shared" si="1"/>
        <v>49.652432969215489</v>
      </c>
      <c r="S9" s="290">
        <v>38777</v>
      </c>
      <c r="T9">
        <v>2000</v>
      </c>
      <c r="U9">
        <v>9</v>
      </c>
      <c r="V9">
        <v>168</v>
      </c>
      <c r="W9">
        <v>0</v>
      </c>
      <c r="X9">
        <v>0</v>
      </c>
      <c r="Y9">
        <v>0</v>
      </c>
      <c r="Z9">
        <v>13.75</v>
      </c>
      <c r="AA9">
        <v>191</v>
      </c>
      <c r="AB9">
        <v>0</v>
      </c>
      <c r="AC9">
        <v>0</v>
      </c>
      <c r="AD9">
        <v>0</v>
      </c>
      <c r="AE9">
        <v>22.75</v>
      </c>
      <c r="AF9">
        <v>0</v>
      </c>
      <c r="AG9">
        <v>0</v>
      </c>
      <c r="AH9">
        <v>0</v>
      </c>
    </row>
    <row r="10" spans="1:34" x14ac:dyDescent="0.45">
      <c r="A10" s="191">
        <v>38778</v>
      </c>
      <c r="B10" s="196">
        <v>1830</v>
      </c>
      <c r="C10" s="192">
        <v>9</v>
      </c>
      <c r="D10" s="170">
        <v>195</v>
      </c>
      <c r="E10" s="198">
        <v>0</v>
      </c>
      <c r="F10" s="163">
        <f>E10/C10</f>
        <v>0</v>
      </c>
      <c r="G10" s="190">
        <f t="shared" si="2"/>
        <v>0</v>
      </c>
      <c r="H10" s="199">
        <v>14.75</v>
      </c>
      <c r="I10" s="200">
        <v>131</v>
      </c>
      <c r="J10" s="198">
        <v>1</v>
      </c>
      <c r="K10" s="163">
        <f>J10/H10</f>
        <v>6.7796610169491525E-2</v>
      </c>
      <c r="L10" s="190">
        <f t="shared" si="3"/>
        <v>49.652432969215489</v>
      </c>
      <c r="M10" s="163">
        <f>H10+C10</f>
        <v>23.75</v>
      </c>
      <c r="N10" s="201">
        <f>J10+E10</f>
        <v>1</v>
      </c>
      <c r="O10" s="195">
        <f t="shared" si="0"/>
        <v>4.2105263157894736E-2</v>
      </c>
      <c r="P10" s="190">
        <f t="shared" si="1"/>
        <v>49.652432969215489</v>
      </c>
      <c r="S10" s="290">
        <v>38778</v>
      </c>
      <c r="T10">
        <v>1830</v>
      </c>
      <c r="U10">
        <v>9</v>
      </c>
      <c r="V10">
        <v>195</v>
      </c>
      <c r="W10">
        <v>0</v>
      </c>
      <c r="X10">
        <v>0</v>
      </c>
      <c r="Y10">
        <v>0</v>
      </c>
      <c r="Z10">
        <v>14.75</v>
      </c>
      <c r="AA10">
        <v>131</v>
      </c>
      <c r="AB10">
        <v>0</v>
      </c>
      <c r="AC10">
        <v>0</v>
      </c>
      <c r="AD10">
        <v>0</v>
      </c>
      <c r="AE10">
        <v>23.75</v>
      </c>
      <c r="AF10">
        <v>0</v>
      </c>
      <c r="AG10">
        <v>0</v>
      </c>
      <c r="AH10">
        <v>0</v>
      </c>
    </row>
    <row r="11" spans="1:34" x14ac:dyDescent="0.45">
      <c r="A11" s="191">
        <v>38779</v>
      </c>
      <c r="B11" s="196">
        <v>1650</v>
      </c>
      <c r="C11" s="192" t="s">
        <v>14</v>
      </c>
      <c r="D11" s="203">
        <v>210</v>
      </c>
      <c r="E11" s="198" t="s">
        <v>14</v>
      </c>
      <c r="F11" s="163" t="s">
        <v>14</v>
      </c>
      <c r="G11" s="190">
        <v>0</v>
      </c>
      <c r="H11" s="199" t="s">
        <v>14</v>
      </c>
      <c r="I11" s="202">
        <v>210</v>
      </c>
      <c r="J11" s="204">
        <v>1</v>
      </c>
      <c r="K11" s="163" t="s">
        <v>14</v>
      </c>
      <c r="L11" s="190">
        <f t="shared" si="3"/>
        <v>49.652432969215489</v>
      </c>
      <c r="M11" s="199">
        <v>22.75</v>
      </c>
      <c r="N11" s="201">
        <v>1</v>
      </c>
      <c r="O11" s="195">
        <f t="shared" si="0"/>
        <v>4.3956043956043959E-2</v>
      </c>
      <c r="P11" s="190">
        <f t="shared" si="1"/>
        <v>49.652432969215489</v>
      </c>
      <c r="S11" s="290">
        <v>38779</v>
      </c>
      <c r="T11">
        <v>1650</v>
      </c>
      <c r="U11" t="s">
        <v>14</v>
      </c>
      <c r="V11">
        <v>210</v>
      </c>
      <c r="W11">
        <v>0</v>
      </c>
      <c r="X11" t="s">
        <v>14</v>
      </c>
      <c r="Y11">
        <v>0</v>
      </c>
      <c r="Z11" t="s">
        <v>14</v>
      </c>
      <c r="AA11">
        <v>210</v>
      </c>
      <c r="AB11">
        <v>0</v>
      </c>
      <c r="AC11" t="s">
        <v>14</v>
      </c>
      <c r="AD11">
        <v>0</v>
      </c>
      <c r="AE11">
        <v>22.75</v>
      </c>
      <c r="AF11">
        <v>0</v>
      </c>
      <c r="AG11">
        <v>0</v>
      </c>
      <c r="AH11">
        <v>0</v>
      </c>
    </row>
    <row r="12" spans="1:34" x14ac:dyDescent="0.45">
      <c r="A12" s="191">
        <v>38780</v>
      </c>
      <c r="B12" s="196">
        <v>1550</v>
      </c>
      <c r="C12" s="192" t="s">
        <v>14</v>
      </c>
      <c r="D12" s="203">
        <v>113</v>
      </c>
      <c r="E12" s="205" t="s">
        <v>14</v>
      </c>
      <c r="F12" s="192" t="s">
        <v>14</v>
      </c>
      <c r="G12" s="190">
        <v>0</v>
      </c>
      <c r="H12" s="192" t="s">
        <v>14</v>
      </c>
      <c r="I12" s="203">
        <v>113</v>
      </c>
      <c r="J12" s="204">
        <v>2</v>
      </c>
      <c r="K12" s="192" t="s">
        <v>14</v>
      </c>
      <c r="L12" s="190">
        <f t="shared" si="3"/>
        <v>99.304865938430979</v>
      </c>
      <c r="M12" s="199">
        <v>24</v>
      </c>
      <c r="N12" s="201">
        <v>2</v>
      </c>
      <c r="O12" s="195">
        <f t="shared" si="0"/>
        <v>8.3333333333333329E-2</v>
      </c>
      <c r="P12" s="190">
        <f t="shared" si="1"/>
        <v>99.304865938430979</v>
      </c>
      <c r="S12" s="290">
        <v>38780</v>
      </c>
      <c r="T12">
        <v>1550</v>
      </c>
      <c r="U12" t="s">
        <v>14</v>
      </c>
      <c r="V12">
        <v>113</v>
      </c>
      <c r="W12">
        <v>0</v>
      </c>
      <c r="X12" t="s">
        <v>14</v>
      </c>
      <c r="Y12">
        <v>0</v>
      </c>
      <c r="Z12" t="s">
        <v>14</v>
      </c>
      <c r="AA12">
        <v>113</v>
      </c>
      <c r="AB12">
        <v>0</v>
      </c>
      <c r="AC12" t="s">
        <v>14</v>
      </c>
      <c r="AD12">
        <v>0</v>
      </c>
      <c r="AE12">
        <v>24</v>
      </c>
      <c r="AF12">
        <v>0</v>
      </c>
      <c r="AG12">
        <v>0</v>
      </c>
      <c r="AH12">
        <v>0</v>
      </c>
    </row>
    <row r="13" spans="1:34" x14ac:dyDescent="0.45">
      <c r="A13" s="191">
        <v>38781</v>
      </c>
      <c r="B13" s="196">
        <v>1470</v>
      </c>
      <c r="C13" s="192" t="s">
        <v>14</v>
      </c>
      <c r="D13" s="203">
        <v>215</v>
      </c>
      <c r="E13" s="205" t="s">
        <v>14</v>
      </c>
      <c r="F13" s="192" t="s">
        <v>14</v>
      </c>
      <c r="G13" s="190">
        <v>0</v>
      </c>
      <c r="H13" s="192" t="s">
        <v>14</v>
      </c>
      <c r="I13" s="203">
        <v>215</v>
      </c>
      <c r="J13" s="204">
        <v>1</v>
      </c>
      <c r="K13" s="192" t="s">
        <v>14</v>
      </c>
      <c r="L13" s="190">
        <f t="shared" si="3"/>
        <v>49.652432969215489</v>
      </c>
      <c r="M13" s="171">
        <v>22.5</v>
      </c>
      <c r="N13" s="201">
        <v>1</v>
      </c>
      <c r="O13" s="195">
        <f t="shared" si="0"/>
        <v>4.4444444444444446E-2</v>
      </c>
      <c r="P13" s="190">
        <f t="shared" si="1"/>
        <v>49.652432969215489</v>
      </c>
      <c r="S13" s="290">
        <v>38781</v>
      </c>
      <c r="T13">
        <v>1470</v>
      </c>
      <c r="U13" t="s">
        <v>14</v>
      </c>
      <c r="V13">
        <v>215</v>
      </c>
      <c r="W13">
        <v>0</v>
      </c>
      <c r="X13" t="s">
        <v>14</v>
      </c>
      <c r="Y13">
        <v>0</v>
      </c>
      <c r="Z13" t="s">
        <v>14</v>
      </c>
      <c r="AA13">
        <v>215</v>
      </c>
      <c r="AB13">
        <v>0</v>
      </c>
      <c r="AC13" t="s">
        <v>14</v>
      </c>
      <c r="AD13">
        <v>0</v>
      </c>
      <c r="AE13">
        <v>22.5</v>
      </c>
      <c r="AF13">
        <v>0</v>
      </c>
      <c r="AG13">
        <v>0</v>
      </c>
      <c r="AH13">
        <v>0</v>
      </c>
    </row>
    <row r="14" spans="1:34" x14ac:dyDescent="0.45">
      <c r="A14" s="191">
        <v>38782</v>
      </c>
      <c r="B14" s="196">
        <v>1410</v>
      </c>
      <c r="C14" s="192">
        <v>10.25</v>
      </c>
      <c r="D14" s="206">
        <v>204</v>
      </c>
      <c r="E14" s="201">
        <v>0</v>
      </c>
      <c r="F14" s="163">
        <f t="shared" ref="F14:F77" si="4">E14/C14</f>
        <v>0</v>
      </c>
      <c r="G14" s="190">
        <f t="shared" si="2"/>
        <v>0</v>
      </c>
      <c r="H14" s="199">
        <v>13.5</v>
      </c>
      <c r="I14" s="200">
        <v>210</v>
      </c>
      <c r="J14" s="201">
        <v>1</v>
      </c>
      <c r="K14" s="163">
        <f t="shared" ref="K14:K77" si="5">J14/H14</f>
        <v>7.407407407407407E-2</v>
      </c>
      <c r="L14" s="190">
        <f t="shared" si="3"/>
        <v>49.652432969215489</v>
      </c>
      <c r="M14" s="163">
        <f>H14+C14</f>
        <v>23.75</v>
      </c>
      <c r="N14" s="201">
        <f>J14+E14</f>
        <v>1</v>
      </c>
      <c r="O14" s="195">
        <f t="shared" si="0"/>
        <v>4.2105263157894736E-2</v>
      </c>
      <c r="P14" s="190">
        <f t="shared" si="1"/>
        <v>49.652432969215489</v>
      </c>
      <c r="S14" s="290">
        <v>38782</v>
      </c>
      <c r="T14">
        <v>1410</v>
      </c>
      <c r="U14">
        <v>10.25</v>
      </c>
      <c r="V14">
        <v>204</v>
      </c>
      <c r="W14">
        <v>0</v>
      </c>
      <c r="X14">
        <v>0</v>
      </c>
      <c r="Y14">
        <v>0</v>
      </c>
      <c r="Z14">
        <v>13.5</v>
      </c>
      <c r="AA14">
        <v>210</v>
      </c>
      <c r="AB14">
        <v>0</v>
      </c>
      <c r="AC14">
        <v>0</v>
      </c>
      <c r="AD14">
        <v>0</v>
      </c>
      <c r="AE14">
        <v>23.75</v>
      </c>
      <c r="AF14">
        <v>0</v>
      </c>
      <c r="AG14">
        <v>0</v>
      </c>
      <c r="AH14">
        <v>0</v>
      </c>
    </row>
    <row r="15" spans="1:34" x14ac:dyDescent="0.45">
      <c r="A15" s="191">
        <v>38783</v>
      </c>
      <c r="B15" s="196">
        <v>1390</v>
      </c>
      <c r="C15" s="192">
        <v>9.25</v>
      </c>
      <c r="D15" s="170">
        <v>210</v>
      </c>
      <c r="E15" s="201">
        <v>0</v>
      </c>
      <c r="F15" s="163">
        <f t="shared" si="4"/>
        <v>0</v>
      </c>
      <c r="G15" s="190">
        <f t="shared" si="2"/>
        <v>0</v>
      </c>
      <c r="H15" s="199">
        <v>13.25</v>
      </c>
      <c r="I15" s="200">
        <v>208</v>
      </c>
      <c r="J15" s="201">
        <v>1</v>
      </c>
      <c r="K15" s="163">
        <f t="shared" si="5"/>
        <v>7.5471698113207544E-2</v>
      </c>
      <c r="L15" s="190">
        <f t="shared" si="3"/>
        <v>49.652432969215489</v>
      </c>
      <c r="M15" s="163">
        <f>H15+C15</f>
        <v>22.5</v>
      </c>
      <c r="N15" s="201">
        <f>J15+E15</f>
        <v>1</v>
      </c>
      <c r="O15" s="195">
        <f t="shared" si="0"/>
        <v>4.4444444444444446E-2</v>
      </c>
      <c r="P15" s="190">
        <f t="shared" si="1"/>
        <v>49.652432969215489</v>
      </c>
      <c r="S15" s="290">
        <v>38783</v>
      </c>
      <c r="T15">
        <v>1390</v>
      </c>
      <c r="U15">
        <v>9.25</v>
      </c>
      <c r="V15">
        <v>210</v>
      </c>
      <c r="W15">
        <v>0</v>
      </c>
      <c r="X15">
        <v>0</v>
      </c>
      <c r="Y15">
        <v>0</v>
      </c>
      <c r="Z15">
        <v>13.25</v>
      </c>
      <c r="AA15">
        <v>208</v>
      </c>
      <c r="AB15">
        <v>0</v>
      </c>
      <c r="AC15">
        <v>0</v>
      </c>
      <c r="AD15">
        <v>0</v>
      </c>
      <c r="AE15">
        <v>22.5</v>
      </c>
      <c r="AF15">
        <v>0</v>
      </c>
      <c r="AG15">
        <v>0</v>
      </c>
      <c r="AH15">
        <v>0</v>
      </c>
    </row>
    <row r="16" spans="1:34" x14ac:dyDescent="0.45">
      <c r="A16" s="191">
        <v>38784</v>
      </c>
      <c r="B16" s="196">
        <v>1410</v>
      </c>
      <c r="C16" s="192">
        <v>8.75</v>
      </c>
      <c r="D16" s="170">
        <v>89</v>
      </c>
      <c r="E16" s="201">
        <v>0</v>
      </c>
      <c r="F16" s="163">
        <f t="shared" si="4"/>
        <v>0</v>
      </c>
      <c r="G16" s="190">
        <f t="shared" si="2"/>
        <v>0</v>
      </c>
      <c r="H16" s="199">
        <v>14.25</v>
      </c>
      <c r="I16" s="200">
        <v>195</v>
      </c>
      <c r="J16" s="201">
        <v>1</v>
      </c>
      <c r="K16" s="163">
        <f t="shared" si="5"/>
        <v>7.0175438596491224E-2</v>
      </c>
      <c r="L16" s="190">
        <f t="shared" si="3"/>
        <v>49.652432969215489</v>
      </c>
      <c r="M16" s="163">
        <f>H16+C16</f>
        <v>23</v>
      </c>
      <c r="N16" s="201">
        <f>J16+E16</f>
        <v>1</v>
      </c>
      <c r="O16" s="195">
        <f t="shared" si="0"/>
        <v>4.3478260869565216E-2</v>
      </c>
      <c r="P16" s="190">
        <f t="shared" si="1"/>
        <v>49.652432969215489</v>
      </c>
      <c r="S16" s="290">
        <v>38784</v>
      </c>
      <c r="T16">
        <v>1410</v>
      </c>
      <c r="U16">
        <v>8.75</v>
      </c>
      <c r="V16">
        <v>89</v>
      </c>
      <c r="W16">
        <v>0</v>
      </c>
      <c r="X16">
        <v>0</v>
      </c>
      <c r="Y16">
        <v>0</v>
      </c>
      <c r="Z16">
        <v>14.25</v>
      </c>
      <c r="AA16">
        <v>195</v>
      </c>
      <c r="AB16">
        <v>0</v>
      </c>
      <c r="AC16">
        <v>0</v>
      </c>
      <c r="AD16">
        <v>0</v>
      </c>
      <c r="AE16">
        <v>23</v>
      </c>
      <c r="AF16">
        <v>0</v>
      </c>
      <c r="AG16">
        <v>0</v>
      </c>
      <c r="AH16">
        <v>0</v>
      </c>
    </row>
    <row r="17" spans="1:34" x14ac:dyDescent="0.45">
      <c r="A17" s="191">
        <v>38785</v>
      </c>
      <c r="B17" s="196">
        <v>1510</v>
      </c>
      <c r="C17" s="192">
        <v>9.25</v>
      </c>
      <c r="D17" s="170">
        <v>210</v>
      </c>
      <c r="E17" s="201">
        <v>0</v>
      </c>
      <c r="F17" s="163">
        <f t="shared" si="4"/>
        <v>0</v>
      </c>
      <c r="G17" s="190">
        <f t="shared" si="2"/>
        <v>0</v>
      </c>
      <c r="H17" s="199">
        <v>14</v>
      </c>
      <c r="I17" s="200">
        <v>206</v>
      </c>
      <c r="J17" s="201">
        <v>0</v>
      </c>
      <c r="K17" s="163">
        <f t="shared" si="5"/>
        <v>0</v>
      </c>
      <c r="L17" s="190">
        <f t="shared" si="3"/>
        <v>0</v>
      </c>
      <c r="M17" s="163">
        <f>H17+C17</f>
        <v>23.25</v>
      </c>
      <c r="N17" s="201">
        <f>J17+E17</f>
        <v>0</v>
      </c>
      <c r="O17" s="195">
        <f t="shared" si="0"/>
        <v>0</v>
      </c>
      <c r="P17" s="190">
        <f t="shared" si="1"/>
        <v>0</v>
      </c>
      <c r="S17" s="290">
        <v>38785</v>
      </c>
      <c r="T17">
        <v>1510</v>
      </c>
      <c r="U17">
        <v>9.25</v>
      </c>
      <c r="V17">
        <v>210</v>
      </c>
      <c r="W17">
        <v>0</v>
      </c>
      <c r="X17">
        <v>0</v>
      </c>
      <c r="Y17">
        <v>0</v>
      </c>
      <c r="Z17">
        <v>14</v>
      </c>
      <c r="AA17">
        <v>206</v>
      </c>
      <c r="AB17">
        <v>0</v>
      </c>
      <c r="AC17">
        <v>0</v>
      </c>
      <c r="AD17">
        <v>0</v>
      </c>
      <c r="AE17">
        <v>23.25</v>
      </c>
      <c r="AF17">
        <v>0</v>
      </c>
      <c r="AG17">
        <v>0</v>
      </c>
      <c r="AH17">
        <v>0</v>
      </c>
    </row>
    <row r="18" spans="1:34" x14ac:dyDescent="0.45">
      <c r="A18" s="191">
        <v>38786</v>
      </c>
      <c r="B18" s="196">
        <v>1400</v>
      </c>
      <c r="C18" s="192">
        <v>9.5</v>
      </c>
      <c r="D18" s="170">
        <v>206</v>
      </c>
      <c r="E18" s="201">
        <v>0</v>
      </c>
      <c r="F18" s="163">
        <f t="shared" si="4"/>
        <v>0</v>
      </c>
      <c r="G18" s="190">
        <f t="shared" si="2"/>
        <v>0</v>
      </c>
      <c r="H18" s="199">
        <v>15</v>
      </c>
      <c r="I18" s="200">
        <v>205</v>
      </c>
      <c r="J18" s="201">
        <v>2</v>
      </c>
      <c r="K18" s="163">
        <f t="shared" si="5"/>
        <v>0.13333333333333333</v>
      </c>
      <c r="L18" s="190">
        <f t="shared" si="3"/>
        <v>99.304865938430979</v>
      </c>
      <c r="M18" s="163">
        <f>H18+C18</f>
        <v>24.5</v>
      </c>
      <c r="N18" s="201">
        <f>J18+E18</f>
        <v>2</v>
      </c>
      <c r="O18" s="195">
        <f t="shared" si="0"/>
        <v>8.1632653061224483E-2</v>
      </c>
      <c r="P18" s="190">
        <f t="shared" si="1"/>
        <v>99.304865938430979</v>
      </c>
      <c r="S18" s="290">
        <v>38786</v>
      </c>
      <c r="T18">
        <v>1400</v>
      </c>
      <c r="U18">
        <v>9.5</v>
      </c>
      <c r="V18">
        <v>206</v>
      </c>
      <c r="W18">
        <v>0</v>
      </c>
      <c r="X18">
        <v>0</v>
      </c>
      <c r="Y18">
        <v>0</v>
      </c>
      <c r="Z18">
        <v>15</v>
      </c>
      <c r="AA18">
        <v>205</v>
      </c>
      <c r="AB18">
        <v>0</v>
      </c>
      <c r="AC18">
        <v>0</v>
      </c>
      <c r="AD18">
        <v>0</v>
      </c>
      <c r="AE18">
        <v>24.5</v>
      </c>
      <c r="AF18">
        <v>0</v>
      </c>
      <c r="AG18">
        <v>0</v>
      </c>
      <c r="AH18">
        <v>0</v>
      </c>
    </row>
    <row r="19" spans="1:34" x14ac:dyDescent="0.45">
      <c r="A19" s="191">
        <v>38787</v>
      </c>
      <c r="B19" s="207">
        <v>1350</v>
      </c>
      <c r="C19" s="192" t="s">
        <v>14</v>
      </c>
      <c r="D19" s="203">
        <v>201</v>
      </c>
      <c r="E19" s="201" t="s">
        <v>14</v>
      </c>
      <c r="F19" s="163" t="s">
        <v>14</v>
      </c>
      <c r="G19" s="190">
        <v>0</v>
      </c>
      <c r="H19" s="199" t="s">
        <v>14</v>
      </c>
      <c r="I19" s="202">
        <v>201</v>
      </c>
      <c r="J19" s="208">
        <v>2</v>
      </c>
      <c r="K19" s="163" t="s">
        <v>14</v>
      </c>
      <c r="L19" s="190">
        <f t="shared" si="3"/>
        <v>99.304865938430979</v>
      </c>
      <c r="M19" s="163">
        <v>23.5</v>
      </c>
      <c r="N19" s="209">
        <v>2</v>
      </c>
      <c r="O19" s="195">
        <f t="shared" si="0"/>
        <v>8.5106382978723402E-2</v>
      </c>
      <c r="P19" s="190">
        <f t="shared" si="1"/>
        <v>99.304865938430979</v>
      </c>
      <c r="S19" s="290">
        <v>38787</v>
      </c>
      <c r="T19">
        <v>1350</v>
      </c>
      <c r="U19" t="s">
        <v>14</v>
      </c>
      <c r="V19">
        <v>201</v>
      </c>
      <c r="W19">
        <v>0</v>
      </c>
      <c r="X19" t="s">
        <v>14</v>
      </c>
      <c r="Y19">
        <v>0</v>
      </c>
      <c r="Z19" t="s">
        <v>14</v>
      </c>
      <c r="AA19">
        <v>201</v>
      </c>
      <c r="AB19">
        <v>0</v>
      </c>
      <c r="AC19" t="s">
        <v>14</v>
      </c>
      <c r="AD19">
        <v>0</v>
      </c>
      <c r="AE19">
        <v>23.5</v>
      </c>
      <c r="AF19">
        <v>0</v>
      </c>
      <c r="AG19">
        <v>0</v>
      </c>
      <c r="AH19">
        <v>0</v>
      </c>
    </row>
    <row r="20" spans="1:34" x14ac:dyDescent="0.45">
      <c r="A20" s="191">
        <v>38788</v>
      </c>
      <c r="B20" s="207">
        <v>1300</v>
      </c>
      <c r="C20" s="192">
        <v>8.5</v>
      </c>
      <c r="D20" s="206">
        <v>202</v>
      </c>
      <c r="E20" s="201">
        <v>0</v>
      </c>
      <c r="F20" s="163">
        <f t="shared" si="4"/>
        <v>0</v>
      </c>
      <c r="G20" s="190">
        <f t="shared" si="2"/>
        <v>0</v>
      </c>
      <c r="H20" s="199">
        <v>13.75</v>
      </c>
      <c r="I20" s="200">
        <v>200</v>
      </c>
      <c r="J20" s="201">
        <v>0</v>
      </c>
      <c r="K20" s="163">
        <f t="shared" si="5"/>
        <v>0</v>
      </c>
      <c r="L20" s="190">
        <f t="shared" si="3"/>
        <v>0</v>
      </c>
      <c r="M20" s="163">
        <f>H20+C20</f>
        <v>22.25</v>
      </c>
      <c r="N20" s="201">
        <f>J20+E20</f>
        <v>0</v>
      </c>
      <c r="O20" s="195">
        <f t="shared" si="0"/>
        <v>0</v>
      </c>
      <c r="P20" s="190">
        <f t="shared" si="1"/>
        <v>0</v>
      </c>
      <c r="S20" s="290">
        <v>38788</v>
      </c>
      <c r="T20">
        <v>1300</v>
      </c>
      <c r="U20">
        <v>8.5</v>
      </c>
      <c r="V20">
        <v>202</v>
      </c>
      <c r="W20">
        <v>0</v>
      </c>
      <c r="X20">
        <v>0</v>
      </c>
      <c r="Y20">
        <v>0</v>
      </c>
      <c r="Z20">
        <v>13.75</v>
      </c>
      <c r="AA20">
        <v>200</v>
      </c>
      <c r="AB20">
        <v>0</v>
      </c>
      <c r="AC20">
        <v>0</v>
      </c>
      <c r="AD20">
        <v>0</v>
      </c>
      <c r="AE20">
        <v>22.25</v>
      </c>
      <c r="AF20">
        <v>0</v>
      </c>
      <c r="AG20">
        <v>0</v>
      </c>
      <c r="AH20">
        <v>0</v>
      </c>
    </row>
    <row r="21" spans="1:34" x14ac:dyDescent="0.45">
      <c r="A21" s="191">
        <v>38789</v>
      </c>
      <c r="B21" s="207">
        <v>1270</v>
      </c>
      <c r="C21" s="192">
        <v>9.5</v>
      </c>
      <c r="D21" s="170">
        <v>192</v>
      </c>
      <c r="E21" s="201">
        <v>0</v>
      </c>
      <c r="F21" s="164">
        <f t="shared" si="4"/>
        <v>0</v>
      </c>
      <c r="G21" s="190">
        <f t="shared" si="2"/>
        <v>0</v>
      </c>
      <c r="H21" s="174">
        <v>13.5</v>
      </c>
      <c r="I21" s="174">
        <v>198</v>
      </c>
      <c r="J21" s="201">
        <v>0</v>
      </c>
      <c r="K21" s="164">
        <f t="shared" si="5"/>
        <v>0</v>
      </c>
      <c r="L21" s="190">
        <f t="shared" si="3"/>
        <v>0</v>
      </c>
      <c r="M21" s="163">
        <f>H21+C21</f>
        <v>23</v>
      </c>
      <c r="N21" s="201">
        <f>J21+E21</f>
        <v>0</v>
      </c>
      <c r="O21" s="195">
        <f t="shared" si="0"/>
        <v>0</v>
      </c>
      <c r="P21" s="190">
        <f t="shared" si="1"/>
        <v>0</v>
      </c>
      <c r="S21" s="290">
        <v>38789</v>
      </c>
      <c r="T21">
        <v>1270</v>
      </c>
      <c r="U21">
        <v>9.5</v>
      </c>
      <c r="V21">
        <v>192</v>
      </c>
      <c r="W21">
        <v>0</v>
      </c>
      <c r="X21">
        <v>0</v>
      </c>
      <c r="Y21">
        <v>0</v>
      </c>
      <c r="Z21">
        <v>13.5</v>
      </c>
      <c r="AA21">
        <v>198</v>
      </c>
      <c r="AB21">
        <v>0</v>
      </c>
      <c r="AC21">
        <v>0</v>
      </c>
      <c r="AD21">
        <v>0</v>
      </c>
      <c r="AE21">
        <v>23</v>
      </c>
      <c r="AF21">
        <v>0</v>
      </c>
      <c r="AG21">
        <v>0</v>
      </c>
      <c r="AH21">
        <v>0</v>
      </c>
    </row>
    <row r="22" spans="1:34" x14ac:dyDescent="0.45">
      <c r="A22" s="210">
        <v>38790</v>
      </c>
      <c r="B22" s="207">
        <v>1260</v>
      </c>
      <c r="C22" s="211" t="s">
        <v>14</v>
      </c>
      <c r="D22" s="202">
        <v>192</v>
      </c>
      <c r="E22" s="212" t="s">
        <v>14</v>
      </c>
      <c r="F22" s="171" t="s">
        <v>14</v>
      </c>
      <c r="G22" s="190">
        <v>0</v>
      </c>
      <c r="H22" s="199" t="s">
        <v>14</v>
      </c>
      <c r="I22" s="202">
        <v>192</v>
      </c>
      <c r="J22" s="212" t="s">
        <v>14</v>
      </c>
      <c r="K22" s="171" t="s">
        <v>14</v>
      </c>
      <c r="L22" s="190">
        <v>0</v>
      </c>
      <c r="M22" s="163">
        <v>22.5</v>
      </c>
      <c r="N22" s="212">
        <v>0</v>
      </c>
      <c r="O22" s="195">
        <f t="shared" si="0"/>
        <v>0</v>
      </c>
      <c r="P22" s="190">
        <f t="shared" si="1"/>
        <v>0</v>
      </c>
      <c r="S22" s="290">
        <v>38790</v>
      </c>
      <c r="T22">
        <v>1260</v>
      </c>
      <c r="U22" t="s">
        <v>14</v>
      </c>
      <c r="V22">
        <v>192</v>
      </c>
      <c r="W22">
        <v>0</v>
      </c>
      <c r="X22" t="s">
        <v>14</v>
      </c>
      <c r="Y22">
        <v>0</v>
      </c>
      <c r="Z22" t="s">
        <v>14</v>
      </c>
      <c r="AA22">
        <v>192</v>
      </c>
      <c r="AB22">
        <v>0</v>
      </c>
      <c r="AC22" t="s">
        <v>14</v>
      </c>
      <c r="AD22">
        <v>0</v>
      </c>
      <c r="AE22">
        <v>22.5</v>
      </c>
      <c r="AF22">
        <v>0</v>
      </c>
      <c r="AG22">
        <v>0</v>
      </c>
      <c r="AH22">
        <v>0</v>
      </c>
    </row>
    <row r="23" spans="1:34" x14ac:dyDescent="0.45">
      <c r="A23" s="191">
        <v>38791</v>
      </c>
      <c r="B23" s="213">
        <v>1230</v>
      </c>
      <c r="C23" s="192">
        <v>9.25</v>
      </c>
      <c r="D23" s="206">
        <v>201</v>
      </c>
      <c r="E23" s="201">
        <v>0</v>
      </c>
      <c r="F23" s="164">
        <f t="shared" si="4"/>
        <v>0</v>
      </c>
      <c r="G23" s="190">
        <f t="shared" si="2"/>
        <v>0</v>
      </c>
      <c r="H23" s="163">
        <v>14</v>
      </c>
      <c r="I23" s="170">
        <v>192</v>
      </c>
      <c r="J23" s="201">
        <v>0</v>
      </c>
      <c r="K23" s="164">
        <f t="shared" si="5"/>
        <v>0</v>
      </c>
      <c r="L23" s="190">
        <f t="shared" si="3"/>
        <v>0</v>
      </c>
      <c r="M23" s="163">
        <f>H23+C23</f>
        <v>23.25</v>
      </c>
      <c r="N23" s="201">
        <f>J23+E23</f>
        <v>0</v>
      </c>
      <c r="O23" s="195">
        <f t="shared" si="0"/>
        <v>0</v>
      </c>
      <c r="P23" s="190">
        <f t="shared" si="1"/>
        <v>0</v>
      </c>
      <c r="S23" s="290">
        <v>38791</v>
      </c>
      <c r="T23">
        <v>1230</v>
      </c>
      <c r="U23">
        <v>9.25</v>
      </c>
      <c r="V23">
        <v>201</v>
      </c>
      <c r="W23">
        <v>0</v>
      </c>
      <c r="X23">
        <v>0</v>
      </c>
      <c r="Y23">
        <v>0</v>
      </c>
      <c r="Z23">
        <v>14</v>
      </c>
      <c r="AA23">
        <v>192</v>
      </c>
      <c r="AB23">
        <v>0</v>
      </c>
      <c r="AC23">
        <v>0</v>
      </c>
      <c r="AD23">
        <v>0</v>
      </c>
      <c r="AE23">
        <v>23.25</v>
      </c>
      <c r="AF23">
        <v>0</v>
      </c>
      <c r="AG23">
        <v>0</v>
      </c>
      <c r="AH23">
        <v>0</v>
      </c>
    </row>
    <row r="24" spans="1:34" x14ac:dyDescent="0.45">
      <c r="A24" s="191">
        <v>38792</v>
      </c>
      <c r="B24" s="214">
        <v>1220</v>
      </c>
      <c r="C24" s="192">
        <v>9.75</v>
      </c>
      <c r="D24" s="170">
        <v>195</v>
      </c>
      <c r="E24" s="201">
        <v>0</v>
      </c>
      <c r="F24" s="164">
        <f t="shared" si="4"/>
        <v>0</v>
      </c>
      <c r="G24" s="190">
        <f t="shared" si="2"/>
        <v>0</v>
      </c>
      <c r="H24" s="199">
        <v>13.75</v>
      </c>
      <c r="I24" s="200">
        <v>190</v>
      </c>
      <c r="J24" s="201">
        <v>0</v>
      </c>
      <c r="K24" s="164">
        <f t="shared" si="5"/>
        <v>0</v>
      </c>
      <c r="L24" s="190">
        <f t="shared" si="3"/>
        <v>0</v>
      </c>
      <c r="M24" s="163">
        <f>H24+C24</f>
        <v>23.5</v>
      </c>
      <c r="N24" s="201">
        <v>0</v>
      </c>
      <c r="O24" s="195">
        <f t="shared" si="0"/>
        <v>0</v>
      </c>
      <c r="P24" s="190">
        <f t="shared" si="1"/>
        <v>0</v>
      </c>
      <c r="S24" s="290">
        <v>38792</v>
      </c>
      <c r="T24">
        <v>1220</v>
      </c>
      <c r="U24">
        <v>9.75</v>
      </c>
      <c r="V24">
        <v>195</v>
      </c>
      <c r="W24">
        <v>0</v>
      </c>
      <c r="X24">
        <v>0</v>
      </c>
      <c r="Y24">
        <v>0</v>
      </c>
      <c r="Z24">
        <v>13.75</v>
      </c>
      <c r="AA24">
        <v>190</v>
      </c>
      <c r="AB24">
        <v>0</v>
      </c>
      <c r="AC24">
        <v>0</v>
      </c>
      <c r="AD24">
        <v>0</v>
      </c>
      <c r="AE24">
        <v>23.5</v>
      </c>
      <c r="AF24">
        <v>0</v>
      </c>
      <c r="AG24">
        <v>0</v>
      </c>
      <c r="AH24">
        <v>0</v>
      </c>
    </row>
    <row r="25" spans="1:34" x14ac:dyDescent="0.45">
      <c r="A25" s="191">
        <v>38793</v>
      </c>
      <c r="B25" s="196">
        <v>1210</v>
      </c>
      <c r="C25" s="192">
        <v>10</v>
      </c>
      <c r="D25" s="170">
        <v>196</v>
      </c>
      <c r="E25" s="201">
        <v>0</v>
      </c>
      <c r="F25" s="164">
        <f t="shared" si="4"/>
        <v>0</v>
      </c>
      <c r="G25" s="190">
        <f t="shared" si="2"/>
        <v>0</v>
      </c>
      <c r="H25" s="199">
        <v>15.25</v>
      </c>
      <c r="I25" s="200">
        <v>199</v>
      </c>
      <c r="J25" s="201">
        <v>0</v>
      </c>
      <c r="K25" s="164">
        <f t="shared" si="5"/>
        <v>0</v>
      </c>
      <c r="L25" s="190">
        <f t="shared" si="3"/>
        <v>0</v>
      </c>
      <c r="M25" s="163">
        <f>H25+C25</f>
        <v>25.25</v>
      </c>
      <c r="N25" s="201">
        <v>0</v>
      </c>
      <c r="O25" s="195">
        <f t="shared" si="0"/>
        <v>0</v>
      </c>
      <c r="P25" s="190">
        <f t="shared" si="1"/>
        <v>0</v>
      </c>
      <c r="S25" s="290">
        <v>38793</v>
      </c>
      <c r="T25">
        <v>1210</v>
      </c>
      <c r="U25">
        <v>10</v>
      </c>
      <c r="V25">
        <v>196</v>
      </c>
      <c r="W25">
        <v>0</v>
      </c>
      <c r="X25">
        <v>0</v>
      </c>
      <c r="Y25">
        <v>0</v>
      </c>
      <c r="Z25">
        <v>15.25</v>
      </c>
      <c r="AA25">
        <v>199</v>
      </c>
      <c r="AB25">
        <v>0</v>
      </c>
      <c r="AC25">
        <v>0</v>
      </c>
      <c r="AD25">
        <v>0</v>
      </c>
      <c r="AE25">
        <v>25.25</v>
      </c>
      <c r="AF25">
        <v>0</v>
      </c>
      <c r="AG25">
        <v>0</v>
      </c>
      <c r="AH25">
        <v>0</v>
      </c>
    </row>
    <row r="26" spans="1:34" x14ac:dyDescent="0.45">
      <c r="A26" s="191">
        <v>38794</v>
      </c>
      <c r="B26" s="196">
        <v>1290</v>
      </c>
      <c r="C26" s="192">
        <v>8.25</v>
      </c>
      <c r="D26" s="170">
        <v>205</v>
      </c>
      <c r="E26" s="201">
        <v>0</v>
      </c>
      <c r="F26" s="164">
        <f t="shared" si="4"/>
        <v>0</v>
      </c>
      <c r="G26" s="190">
        <f t="shared" si="2"/>
        <v>0</v>
      </c>
      <c r="H26" s="171">
        <v>12.25</v>
      </c>
      <c r="I26" s="215">
        <v>195</v>
      </c>
      <c r="J26" s="201">
        <v>1</v>
      </c>
      <c r="K26" s="164">
        <f t="shared" si="5"/>
        <v>8.1632653061224483E-2</v>
      </c>
      <c r="L26" s="190">
        <f t="shared" si="3"/>
        <v>49.652432969215489</v>
      </c>
      <c r="M26" s="163">
        <f>H26+C26</f>
        <v>20.5</v>
      </c>
      <c r="N26" s="201">
        <v>1</v>
      </c>
      <c r="O26" s="195">
        <f t="shared" si="0"/>
        <v>4.878048780487805E-2</v>
      </c>
      <c r="P26" s="190">
        <f t="shared" si="1"/>
        <v>49.652432969215489</v>
      </c>
      <c r="S26" s="290">
        <v>38794</v>
      </c>
      <c r="T26">
        <v>1290</v>
      </c>
      <c r="U26">
        <v>8.25</v>
      </c>
      <c r="V26">
        <v>205</v>
      </c>
      <c r="W26">
        <v>0</v>
      </c>
      <c r="X26">
        <v>0</v>
      </c>
      <c r="Y26">
        <v>0</v>
      </c>
      <c r="Z26">
        <v>12.25</v>
      </c>
      <c r="AA26">
        <v>195</v>
      </c>
      <c r="AB26">
        <v>0</v>
      </c>
      <c r="AC26">
        <v>0</v>
      </c>
      <c r="AD26">
        <v>0</v>
      </c>
      <c r="AE26">
        <v>20.5</v>
      </c>
      <c r="AF26">
        <v>0</v>
      </c>
      <c r="AG26">
        <v>0</v>
      </c>
      <c r="AH26">
        <v>0</v>
      </c>
    </row>
    <row r="27" spans="1:34" x14ac:dyDescent="0.45">
      <c r="A27" s="191">
        <v>38795</v>
      </c>
      <c r="B27" s="196">
        <v>1270</v>
      </c>
      <c r="C27" s="192" t="s">
        <v>14</v>
      </c>
      <c r="D27" s="203">
        <v>185</v>
      </c>
      <c r="E27" s="201" t="s">
        <v>14</v>
      </c>
      <c r="F27" s="164" t="s">
        <v>14</v>
      </c>
      <c r="G27" s="190">
        <v>0</v>
      </c>
      <c r="H27" s="216" t="s">
        <v>14</v>
      </c>
      <c r="I27" s="217">
        <v>185</v>
      </c>
      <c r="J27" s="201" t="s">
        <v>14</v>
      </c>
      <c r="K27" s="164" t="s">
        <v>14</v>
      </c>
      <c r="L27" s="190">
        <v>0</v>
      </c>
      <c r="M27" s="163">
        <v>24.25</v>
      </c>
      <c r="N27" s="201">
        <v>0</v>
      </c>
      <c r="O27" s="195">
        <f t="shared" si="0"/>
        <v>0</v>
      </c>
      <c r="P27" s="190">
        <f t="shared" si="1"/>
        <v>0</v>
      </c>
      <c r="S27" s="290">
        <v>38795</v>
      </c>
      <c r="T27">
        <v>1270</v>
      </c>
      <c r="U27" t="s">
        <v>14</v>
      </c>
      <c r="V27">
        <v>185</v>
      </c>
      <c r="W27" t="s">
        <v>14</v>
      </c>
      <c r="X27" t="s">
        <v>14</v>
      </c>
      <c r="Y27">
        <v>0</v>
      </c>
      <c r="Z27" t="s">
        <v>14</v>
      </c>
      <c r="AA27">
        <v>185</v>
      </c>
      <c r="AB27" t="s">
        <v>14</v>
      </c>
      <c r="AC27" t="s">
        <v>14</v>
      </c>
      <c r="AD27">
        <v>0</v>
      </c>
      <c r="AE27" t="s">
        <v>14</v>
      </c>
      <c r="AF27">
        <v>0</v>
      </c>
      <c r="AG27" t="s">
        <v>14</v>
      </c>
      <c r="AH27">
        <v>0</v>
      </c>
    </row>
    <row r="28" spans="1:34" x14ac:dyDescent="0.45">
      <c r="A28" s="191">
        <v>38796</v>
      </c>
      <c r="B28" s="196">
        <v>1230</v>
      </c>
      <c r="C28" s="192">
        <v>10.5</v>
      </c>
      <c r="D28" s="170">
        <v>198</v>
      </c>
      <c r="E28" s="201">
        <v>1</v>
      </c>
      <c r="F28" s="164">
        <f t="shared" si="4"/>
        <v>9.5238095238095233E-2</v>
      </c>
      <c r="G28" s="190">
        <f t="shared" si="2"/>
        <v>164.74464579901152</v>
      </c>
      <c r="H28" s="216">
        <v>13</v>
      </c>
      <c r="I28" s="218">
        <v>195</v>
      </c>
      <c r="J28" s="201">
        <v>0</v>
      </c>
      <c r="K28" s="164">
        <f t="shared" si="5"/>
        <v>0</v>
      </c>
      <c r="L28" s="190">
        <f t="shared" si="3"/>
        <v>0</v>
      </c>
      <c r="M28" s="163">
        <f>H28+C28</f>
        <v>23.5</v>
      </c>
      <c r="N28" s="201">
        <v>1</v>
      </c>
      <c r="O28" s="195">
        <f t="shared" si="0"/>
        <v>4.2553191489361701E-2</v>
      </c>
      <c r="P28" s="190">
        <f t="shared" si="1"/>
        <v>164.74464579901152</v>
      </c>
      <c r="S28" s="290">
        <v>38796</v>
      </c>
      <c r="T28">
        <v>1230</v>
      </c>
      <c r="U28">
        <v>10.5</v>
      </c>
      <c r="V28">
        <v>198</v>
      </c>
      <c r="W28">
        <v>0</v>
      </c>
      <c r="X28">
        <v>0</v>
      </c>
      <c r="Y28">
        <v>0</v>
      </c>
      <c r="Z28">
        <v>13</v>
      </c>
      <c r="AA28">
        <v>195</v>
      </c>
      <c r="AB28">
        <v>0</v>
      </c>
      <c r="AC28">
        <v>0</v>
      </c>
      <c r="AD28">
        <v>0</v>
      </c>
      <c r="AE28">
        <v>23.5</v>
      </c>
      <c r="AF28">
        <v>0</v>
      </c>
      <c r="AG28">
        <v>0</v>
      </c>
      <c r="AH28">
        <v>0</v>
      </c>
    </row>
    <row r="29" spans="1:34" x14ac:dyDescent="0.45">
      <c r="A29" s="191">
        <v>38797</v>
      </c>
      <c r="B29" s="196">
        <v>1210</v>
      </c>
      <c r="C29" s="192">
        <v>7.5</v>
      </c>
      <c r="D29" s="170">
        <v>192</v>
      </c>
      <c r="E29" s="201">
        <v>0</v>
      </c>
      <c r="F29" s="164">
        <f t="shared" si="4"/>
        <v>0</v>
      </c>
      <c r="G29" s="190">
        <f t="shared" si="2"/>
        <v>0</v>
      </c>
      <c r="H29" s="171">
        <v>15</v>
      </c>
      <c r="I29" s="215">
        <v>194</v>
      </c>
      <c r="J29" s="201">
        <v>0</v>
      </c>
      <c r="K29" s="164">
        <f t="shared" si="5"/>
        <v>0</v>
      </c>
      <c r="L29" s="190">
        <f t="shared" si="3"/>
        <v>0</v>
      </c>
      <c r="M29" s="163">
        <f>H29+C29</f>
        <v>22.5</v>
      </c>
      <c r="N29" s="201">
        <v>0</v>
      </c>
      <c r="O29" s="195">
        <f t="shared" si="0"/>
        <v>0</v>
      </c>
      <c r="P29" s="190">
        <f t="shared" si="1"/>
        <v>0</v>
      </c>
      <c r="S29" s="290">
        <v>38797</v>
      </c>
      <c r="T29">
        <v>1210</v>
      </c>
      <c r="U29">
        <v>7.5</v>
      </c>
      <c r="V29">
        <v>192</v>
      </c>
      <c r="W29">
        <v>0</v>
      </c>
      <c r="X29">
        <v>0</v>
      </c>
      <c r="Y29">
        <v>0</v>
      </c>
      <c r="Z29">
        <v>15</v>
      </c>
      <c r="AA29">
        <v>194</v>
      </c>
      <c r="AB29">
        <v>0</v>
      </c>
      <c r="AC29">
        <v>0</v>
      </c>
      <c r="AD29">
        <v>0</v>
      </c>
      <c r="AE29">
        <v>22.5</v>
      </c>
      <c r="AF29">
        <v>0</v>
      </c>
      <c r="AG29">
        <v>0</v>
      </c>
      <c r="AH29">
        <v>0</v>
      </c>
    </row>
    <row r="30" spans="1:34" x14ac:dyDescent="0.45">
      <c r="A30" s="191">
        <v>38798</v>
      </c>
      <c r="B30" s="196">
        <v>1190</v>
      </c>
      <c r="C30" s="192">
        <v>10.25</v>
      </c>
      <c r="D30" s="170">
        <v>190</v>
      </c>
      <c r="E30" s="201">
        <v>0</v>
      </c>
      <c r="F30" s="164">
        <f t="shared" si="4"/>
        <v>0</v>
      </c>
      <c r="G30" s="190">
        <f t="shared" si="2"/>
        <v>0</v>
      </c>
      <c r="H30" s="171">
        <v>15</v>
      </c>
      <c r="I30" s="215">
        <v>190</v>
      </c>
      <c r="J30" s="201">
        <v>0</v>
      </c>
      <c r="K30" s="164">
        <f t="shared" si="5"/>
        <v>0</v>
      </c>
      <c r="L30" s="190">
        <f t="shared" si="3"/>
        <v>0</v>
      </c>
      <c r="M30" s="163">
        <f t="shared" ref="M30:M88" si="6">H30+C30</f>
        <v>25.25</v>
      </c>
      <c r="N30" s="201">
        <v>0</v>
      </c>
      <c r="O30" s="195">
        <f t="shared" si="0"/>
        <v>0</v>
      </c>
      <c r="P30" s="190">
        <f t="shared" si="1"/>
        <v>0</v>
      </c>
      <c r="S30" s="290">
        <v>38798</v>
      </c>
      <c r="T30">
        <v>1190</v>
      </c>
      <c r="U30">
        <v>10.25</v>
      </c>
      <c r="V30">
        <v>190</v>
      </c>
      <c r="W30">
        <v>0</v>
      </c>
      <c r="X30">
        <v>0</v>
      </c>
      <c r="Y30">
        <v>0</v>
      </c>
      <c r="Z30">
        <v>15</v>
      </c>
      <c r="AA30">
        <v>190</v>
      </c>
      <c r="AB30">
        <v>0</v>
      </c>
      <c r="AC30">
        <v>0</v>
      </c>
      <c r="AD30">
        <v>0</v>
      </c>
      <c r="AE30">
        <v>25.25</v>
      </c>
      <c r="AF30">
        <v>0</v>
      </c>
      <c r="AG30">
        <v>0</v>
      </c>
      <c r="AH30">
        <v>0</v>
      </c>
    </row>
    <row r="31" spans="1:34" x14ac:dyDescent="0.45">
      <c r="A31" s="191">
        <v>38799</v>
      </c>
      <c r="B31" s="196">
        <v>1180</v>
      </c>
      <c r="C31" s="192">
        <v>10.5</v>
      </c>
      <c r="D31" s="170">
        <v>187</v>
      </c>
      <c r="E31" s="201">
        <v>0</v>
      </c>
      <c r="F31" s="164">
        <f t="shared" si="4"/>
        <v>0</v>
      </c>
      <c r="G31" s="190">
        <f t="shared" si="2"/>
        <v>0</v>
      </c>
      <c r="H31" s="171">
        <v>13</v>
      </c>
      <c r="I31" s="215">
        <v>190</v>
      </c>
      <c r="J31" s="201">
        <v>0</v>
      </c>
      <c r="K31" s="164">
        <f t="shared" si="5"/>
        <v>0</v>
      </c>
      <c r="L31" s="190">
        <f t="shared" si="3"/>
        <v>0</v>
      </c>
      <c r="M31" s="163">
        <f t="shared" si="6"/>
        <v>23.5</v>
      </c>
      <c r="N31" s="201">
        <v>0</v>
      </c>
      <c r="O31" s="195">
        <f t="shared" si="0"/>
        <v>0</v>
      </c>
      <c r="P31" s="190">
        <f t="shared" si="1"/>
        <v>0</v>
      </c>
      <c r="S31" s="290">
        <v>38799</v>
      </c>
      <c r="T31">
        <v>1180</v>
      </c>
      <c r="U31">
        <v>10.5</v>
      </c>
      <c r="V31">
        <v>187</v>
      </c>
      <c r="W31">
        <v>0</v>
      </c>
      <c r="X31">
        <v>0</v>
      </c>
      <c r="Y31">
        <v>0</v>
      </c>
      <c r="Z31">
        <v>13</v>
      </c>
      <c r="AA31">
        <v>190</v>
      </c>
      <c r="AB31">
        <v>0</v>
      </c>
      <c r="AC31">
        <v>0</v>
      </c>
      <c r="AD31">
        <v>0</v>
      </c>
      <c r="AE31">
        <v>23.5</v>
      </c>
      <c r="AF31">
        <v>0</v>
      </c>
      <c r="AG31">
        <v>0</v>
      </c>
      <c r="AH31">
        <v>0</v>
      </c>
    </row>
    <row r="32" spans="1:34" x14ac:dyDescent="0.45">
      <c r="A32" s="191">
        <v>38800</v>
      </c>
      <c r="B32" s="196">
        <v>1230</v>
      </c>
      <c r="C32" s="192">
        <v>9.5</v>
      </c>
      <c r="D32" s="170">
        <v>190</v>
      </c>
      <c r="E32" s="201">
        <v>0</v>
      </c>
      <c r="F32" s="164">
        <f t="shared" si="4"/>
        <v>0</v>
      </c>
      <c r="G32" s="190">
        <f t="shared" si="2"/>
        <v>0</v>
      </c>
      <c r="H32" s="171">
        <v>13.5</v>
      </c>
      <c r="I32" s="215">
        <v>190</v>
      </c>
      <c r="J32" s="201">
        <v>2</v>
      </c>
      <c r="K32" s="164">
        <f t="shared" si="5"/>
        <v>0.14814814814814814</v>
      </c>
      <c r="L32" s="190">
        <f t="shared" si="3"/>
        <v>99.304865938430979</v>
      </c>
      <c r="M32" s="163">
        <f t="shared" si="6"/>
        <v>23</v>
      </c>
      <c r="N32" s="201">
        <v>2</v>
      </c>
      <c r="O32" s="195">
        <f t="shared" si="0"/>
        <v>8.6956521739130432E-2</v>
      </c>
      <c r="P32" s="190">
        <f t="shared" si="1"/>
        <v>99.304865938430979</v>
      </c>
      <c r="S32" s="290">
        <v>38800</v>
      </c>
      <c r="T32">
        <v>1230</v>
      </c>
      <c r="U32">
        <v>9.5</v>
      </c>
      <c r="V32">
        <v>190</v>
      </c>
      <c r="W32">
        <v>0</v>
      </c>
      <c r="X32">
        <v>0</v>
      </c>
      <c r="Y32">
        <v>0</v>
      </c>
      <c r="Z32">
        <v>13.5</v>
      </c>
      <c r="AA32">
        <v>190</v>
      </c>
      <c r="AB32">
        <v>0</v>
      </c>
      <c r="AC32">
        <v>0</v>
      </c>
      <c r="AD32">
        <v>0</v>
      </c>
      <c r="AE32">
        <v>23</v>
      </c>
      <c r="AF32">
        <v>0</v>
      </c>
      <c r="AG32">
        <v>0</v>
      </c>
      <c r="AH32">
        <v>0</v>
      </c>
    </row>
    <row r="33" spans="1:34" x14ac:dyDescent="0.45">
      <c r="A33" s="191">
        <v>38801</v>
      </c>
      <c r="B33" s="196">
        <v>1240</v>
      </c>
      <c r="C33" s="192">
        <v>7.5</v>
      </c>
      <c r="D33" s="170">
        <v>190</v>
      </c>
      <c r="E33" s="201">
        <v>1</v>
      </c>
      <c r="F33" s="164">
        <f t="shared" si="4"/>
        <v>0.13333333333333333</v>
      </c>
      <c r="G33" s="190">
        <f t="shared" si="2"/>
        <v>164.74464579901152</v>
      </c>
      <c r="H33" s="171">
        <v>14.25</v>
      </c>
      <c r="I33" s="215">
        <v>191</v>
      </c>
      <c r="J33" s="201">
        <v>1</v>
      </c>
      <c r="K33" s="164">
        <f t="shared" si="5"/>
        <v>7.0175438596491224E-2</v>
      </c>
      <c r="L33" s="190">
        <f t="shared" si="3"/>
        <v>49.652432969215489</v>
      </c>
      <c r="M33" s="163">
        <f t="shared" si="6"/>
        <v>21.75</v>
      </c>
      <c r="N33" s="201">
        <v>2</v>
      </c>
      <c r="O33" s="195">
        <f t="shared" si="0"/>
        <v>9.1954022988505746E-2</v>
      </c>
      <c r="P33" s="190">
        <f t="shared" si="1"/>
        <v>214.397078768227</v>
      </c>
      <c r="S33" s="290">
        <v>38801</v>
      </c>
      <c r="T33">
        <v>1240</v>
      </c>
      <c r="U33">
        <v>7.5</v>
      </c>
      <c r="V33">
        <v>190</v>
      </c>
      <c r="W33">
        <v>0</v>
      </c>
      <c r="X33">
        <v>0</v>
      </c>
      <c r="Y33">
        <v>0</v>
      </c>
      <c r="Z33">
        <v>14.25</v>
      </c>
      <c r="AA33">
        <v>191</v>
      </c>
      <c r="AB33">
        <v>0</v>
      </c>
      <c r="AC33">
        <v>0</v>
      </c>
      <c r="AD33">
        <v>0</v>
      </c>
      <c r="AE33">
        <v>21.75</v>
      </c>
      <c r="AF33">
        <v>0</v>
      </c>
      <c r="AG33">
        <v>0</v>
      </c>
      <c r="AH33">
        <v>0</v>
      </c>
    </row>
    <row r="34" spans="1:34" x14ac:dyDescent="0.45">
      <c r="A34" s="191">
        <v>38802</v>
      </c>
      <c r="B34" s="196">
        <v>1200</v>
      </c>
      <c r="C34" s="219">
        <v>8</v>
      </c>
      <c r="D34" s="174">
        <v>192</v>
      </c>
      <c r="E34" s="212">
        <v>0</v>
      </c>
      <c r="F34" s="164">
        <f t="shared" si="4"/>
        <v>0</v>
      </c>
      <c r="G34" s="220">
        <f>E34/0.00607</f>
        <v>0</v>
      </c>
      <c r="H34" s="171">
        <v>15</v>
      </c>
      <c r="I34" s="215">
        <v>187</v>
      </c>
      <c r="J34" s="212">
        <v>1</v>
      </c>
      <c r="K34" s="164">
        <f t="shared" si="5"/>
        <v>6.6666666666666666E-2</v>
      </c>
      <c r="L34" s="201">
        <f>J34/0.02014</f>
        <v>49.652432969215489</v>
      </c>
      <c r="M34" s="163">
        <f t="shared" si="6"/>
        <v>23</v>
      </c>
      <c r="N34" s="201">
        <v>1</v>
      </c>
      <c r="O34" s="195">
        <f t="shared" si="0"/>
        <v>4.3478260869565216E-2</v>
      </c>
      <c r="P34" s="190">
        <f t="shared" si="1"/>
        <v>49.652432969215489</v>
      </c>
      <c r="S34" s="290">
        <v>38802</v>
      </c>
      <c r="T34">
        <v>1200</v>
      </c>
      <c r="U34">
        <v>8</v>
      </c>
      <c r="V34">
        <v>192</v>
      </c>
      <c r="W34">
        <v>0</v>
      </c>
      <c r="X34">
        <v>0</v>
      </c>
      <c r="Y34">
        <v>0</v>
      </c>
      <c r="Z34">
        <v>15</v>
      </c>
      <c r="AA34">
        <v>187</v>
      </c>
      <c r="AB34">
        <v>0</v>
      </c>
      <c r="AC34">
        <v>0</v>
      </c>
      <c r="AD34">
        <v>0</v>
      </c>
      <c r="AE34">
        <v>23</v>
      </c>
      <c r="AF34">
        <v>0</v>
      </c>
      <c r="AG34">
        <v>0</v>
      </c>
      <c r="AH34">
        <v>0</v>
      </c>
    </row>
    <row r="35" spans="1:34" x14ac:dyDescent="0.45">
      <c r="A35" s="191">
        <v>38803</v>
      </c>
      <c r="B35" s="207">
        <v>1180</v>
      </c>
      <c r="C35" s="221">
        <v>11</v>
      </c>
      <c r="D35" s="215">
        <v>188</v>
      </c>
      <c r="E35" s="201">
        <v>0</v>
      </c>
      <c r="F35" s="164">
        <f t="shared" si="4"/>
        <v>0</v>
      </c>
      <c r="G35" s="220">
        <f>E35/0.00607</f>
        <v>0</v>
      </c>
      <c r="H35" s="221">
        <v>12.5</v>
      </c>
      <c r="I35" s="215">
        <v>188</v>
      </c>
      <c r="J35" s="212">
        <v>0</v>
      </c>
      <c r="K35" s="164">
        <f t="shared" si="5"/>
        <v>0</v>
      </c>
      <c r="L35" s="201">
        <f>J35/0.02014</f>
        <v>0</v>
      </c>
      <c r="M35" s="163">
        <f t="shared" si="6"/>
        <v>23.5</v>
      </c>
      <c r="N35" s="201">
        <f>J35+E35</f>
        <v>0</v>
      </c>
      <c r="O35" s="195">
        <f t="shared" si="0"/>
        <v>0</v>
      </c>
      <c r="P35" s="190">
        <f t="shared" si="1"/>
        <v>0</v>
      </c>
      <c r="S35" s="290">
        <v>38803</v>
      </c>
      <c r="T35">
        <v>1180</v>
      </c>
      <c r="U35">
        <v>11</v>
      </c>
      <c r="V35">
        <v>188</v>
      </c>
      <c r="W35">
        <v>0</v>
      </c>
      <c r="X35">
        <v>0</v>
      </c>
      <c r="Y35">
        <v>0</v>
      </c>
      <c r="Z35">
        <v>12.5</v>
      </c>
      <c r="AA35">
        <v>188</v>
      </c>
      <c r="AB35">
        <v>0</v>
      </c>
      <c r="AC35">
        <v>0</v>
      </c>
      <c r="AD35">
        <v>0</v>
      </c>
      <c r="AE35">
        <v>23.5</v>
      </c>
      <c r="AF35">
        <v>0</v>
      </c>
      <c r="AG35">
        <v>0</v>
      </c>
      <c r="AH35">
        <v>0</v>
      </c>
    </row>
    <row r="36" spans="1:34" x14ac:dyDescent="0.45">
      <c r="A36" s="222">
        <v>38804</v>
      </c>
      <c r="B36" s="223">
        <v>1190</v>
      </c>
      <c r="C36" s="224">
        <v>10.25</v>
      </c>
      <c r="D36" s="225">
        <v>190</v>
      </c>
      <c r="E36" s="226">
        <v>0</v>
      </c>
      <c r="F36" s="227">
        <f t="shared" si="4"/>
        <v>0</v>
      </c>
      <c r="G36" s="220">
        <f t="shared" ref="G36:G67" si="7">E36/0.00607</f>
        <v>0</v>
      </c>
      <c r="H36" s="221">
        <v>13</v>
      </c>
      <c r="I36" s="215">
        <v>188</v>
      </c>
      <c r="J36" s="201">
        <v>0</v>
      </c>
      <c r="K36" s="164">
        <f t="shared" si="5"/>
        <v>0</v>
      </c>
      <c r="L36" s="201">
        <f t="shared" ref="L36:L84" si="8">J36/0.02014</f>
        <v>0</v>
      </c>
      <c r="M36" s="163">
        <f t="shared" si="6"/>
        <v>23.25</v>
      </c>
      <c r="N36" s="201">
        <f>J36+E36</f>
        <v>0</v>
      </c>
      <c r="O36" s="195">
        <f t="shared" si="0"/>
        <v>0</v>
      </c>
      <c r="P36" s="190">
        <f t="shared" si="1"/>
        <v>0</v>
      </c>
      <c r="S36" s="290">
        <v>38804</v>
      </c>
      <c r="T36">
        <v>1190</v>
      </c>
      <c r="U36">
        <v>10.25</v>
      </c>
      <c r="V36">
        <v>190</v>
      </c>
      <c r="W36">
        <v>0</v>
      </c>
      <c r="X36">
        <v>0</v>
      </c>
      <c r="Y36">
        <v>0</v>
      </c>
      <c r="Z36">
        <v>13</v>
      </c>
      <c r="AA36">
        <v>188</v>
      </c>
      <c r="AB36">
        <v>0</v>
      </c>
      <c r="AC36">
        <v>0</v>
      </c>
      <c r="AD36">
        <v>0</v>
      </c>
      <c r="AE36">
        <v>23.25</v>
      </c>
      <c r="AF36">
        <v>0</v>
      </c>
      <c r="AG36">
        <v>0</v>
      </c>
      <c r="AH36">
        <v>0</v>
      </c>
    </row>
    <row r="37" spans="1:34" x14ac:dyDescent="0.45">
      <c r="A37" s="167">
        <v>38805</v>
      </c>
      <c r="B37" s="228">
        <v>1210</v>
      </c>
      <c r="C37" s="229">
        <v>9.5</v>
      </c>
      <c r="D37" s="229">
        <v>190</v>
      </c>
      <c r="E37" s="230">
        <v>0</v>
      </c>
      <c r="F37" s="169">
        <f t="shared" si="4"/>
        <v>0</v>
      </c>
      <c r="G37" s="220">
        <f t="shared" si="7"/>
        <v>0</v>
      </c>
      <c r="H37" s="221">
        <v>14</v>
      </c>
      <c r="I37" s="221">
        <v>189</v>
      </c>
      <c r="J37" s="201">
        <v>1</v>
      </c>
      <c r="K37" s="164">
        <f t="shared" si="5"/>
        <v>7.1428571428571425E-2</v>
      </c>
      <c r="L37" s="201">
        <f t="shared" si="8"/>
        <v>49.652432969215489</v>
      </c>
      <c r="M37" s="163">
        <f t="shared" si="6"/>
        <v>23.5</v>
      </c>
      <c r="N37" s="201">
        <f>J37+E37</f>
        <v>1</v>
      </c>
      <c r="O37" s="195">
        <f t="shared" si="0"/>
        <v>4.2553191489361701E-2</v>
      </c>
      <c r="P37" s="190">
        <f t="shared" si="1"/>
        <v>49.652432969215489</v>
      </c>
      <c r="S37" s="290">
        <v>38805</v>
      </c>
      <c r="T37">
        <v>1210</v>
      </c>
      <c r="U37">
        <v>9.5</v>
      </c>
      <c r="V37">
        <v>190</v>
      </c>
      <c r="W37">
        <v>0</v>
      </c>
      <c r="X37">
        <v>0</v>
      </c>
      <c r="Y37">
        <v>0</v>
      </c>
      <c r="Z37">
        <v>14</v>
      </c>
      <c r="AA37">
        <v>189</v>
      </c>
      <c r="AB37">
        <v>0</v>
      </c>
      <c r="AC37">
        <v>0</v>
      </c>
      <c r="AD37">
        <v>0</v>
      </c>
      <c r="AE37">
        <v>23.5</v>
      </c>
      <c r="AF37">
        <v>0</v>
      </c>
      <c r="AG37">
        <v>0</v>
      </c>
      <c r="AH37">
        <v>0</v>
      </c>
    </row>
    <row r="38" spans="1:34" x14ac:dyDescent="0.45">
      <c r="A38" s="167">
        <v>38806</v>
      </c>
      <c r="B38" s="207">
        <v>1210</v>
      </c>
      <c r="C38" s="221">
        <v>10</v>
      </c>
      <c r="D38" s="221">
        <v>190</v>
      </c>
      <c r="E38" s="201">
        <v>0</v>
      </c>
      <c r="F38" s="164">
        <f t="shared" si="4"/>
        <v>0</v>
      </c>
      <c r="G38" s="220">
        <f t="shared" si="7"/>
        <v>0</v>
      </c>
      <c r="H38" s="221">
        <v>13.25</v>
      </c>
      <c r="I38" s="221">
        <v>184</v>
      </c>
      <c r="J38" s="201">
        <v>0</v>
      </c>
      <c r="K38" s="164">
        <f t="shared" si="5"/>
        <v>0</v>
      </c>
      <c r="L38" s="201">
        <f t="shared" si="8"/>
        <v>0</v>
      </c>
      <c r="M38" s="163">
        <f t="shared" si="6"/>
        <v>23.25</v>
      </c>
      <c r="N38" s="201">
        <f t="shared" ref="N38:N87" si="9">J38+E38</f>
        <v>0</v>
      </c>
      <c r="O38" s="195">
        <f t="shared" si="0"/>
        <v>0</v>
      </c>
      <c r="P38" s="190">
        <f t="shared" si="1"/>
        <v>0</v>
      </c>
      <c r="S38" s="290">
        <v>38806</v>
      </c>
      <c r="T38">
        <v>1210</v>
      </c>
      <c r="U38">
        <v>10</v>
      </c>
      <c r="V38">
        <v>190</v>
      </c>
      <c r="W38">
        <v>0</v>
      </c>
      <c r="X38">
        <v>0</v>
      </c>
      <c r="Y38">
        <v>0</v>
      </c>
      <c r="Z38">
        <v>13.25</v>
      </c>
      <c r="AA38">
        <v>184</v>
      </c>
      <c r="AB38">
        <v>0</v>
      </c>
      <c r="AC38">
        <v>0</v>
      </c>
      <c r="AD38">
        <v>0</v>
      </c>
      <c r="AE38">
        <v>23.25</v>
      </c>
      <c r="AF38">
        <v>0</v>
      </c>
      <c r="AG38">
        <v>0</v>
      </c>
      <c r="AH38">
        <v>0</v>
      </c>
    </row>
    <row r="39" spans="1:34" x14ac:dyDescent="0.45">
      <c r="A39" s="167">
        <v>38807</v>
      </c>
      <c r="B39" s="207">
        <v>1210</v>
      </c>
      <c r="C39" s="221">
        <v>9.5</v>
      </c>
      <c r="D39" s="231">
        <f>AVERAGE(I38,I39)</f>
        <v>191.5</v>
      </c>
      <c r="E39" s="201">
        <v>0</v>
      </c>
      <c r="F39" s="164">
        <f t="shared" si="4"/>
        <v>0</v>
      </c>
      <c r="G39" s="220">
        <f t="shared" si="7"/>
        <v>0</v>
      </c>
      <c r="H39" s="221">
        <v>14.25</v>
      </c>
      <c r="I39" s="221">
        <v>199</v>
      </c>
      <c r="J39" s="201">
        <v>1</v>
      </c>
      <c r="K39" s="164">
        <f t="shared" si="5"/>
        <v>7.0175438596491224E-2</v>
      </c>
      <c r="L39" s="201">
        <f t="shared" si="8"/>
        <v>49.652432969215489</v>
      </c>
      <c r="M39" s="163">
        <f t="shared" si="6"/>
        <v>23.75</v>
      </c>
      <c r="N39" s="201">
        <f t="shared" si="9"/>
        <v>1</v>
      </c>
      <c r="O39" s="195">
        <f t="shared" si="0"/>
        <v>4.2105263157894736E-2</v>
      </c>
      <c r="P39" s="190">
        <f t="shared" si="1"/>
        <v>49.652432969215489</v>
      </c>
      <c r="S39" s="290">
        <v>38807</v>
      </c>
      <c r="T39">
        <v>1210</v>
      </c>
      <c r="U39">
        <v>9.5</v>
      </c>
      <c r="V39">
        <v>191.5</v>
      </c>
      <c r="W39">
        <v>0</v>
      </c>
      <c r="X39">
        <v>0</v>
      </c>
      <c r="Y39">
        <v>0</v>
      </c>
      <c r="Z39">
        <v>14.25</v>
      </c>
      <c r="AA39">
        <v>199</v>
      </c>
      <c r="AB39">
        <v>0</v>
      </c>
      <c r="AC39">
        <v>0</v>
      </c>
      <c r="AD39">
        <v>0</v>
      </c>
      <c r="AE39">
        <v>23.75</v>
      </c>
      <c r="AF39">
        <v>0</v>
      </c>
      <c r="AG39">
        <v>0</v>
      </c>
      <c r="AH39">
        <v>0</v>
      </c>
    </row>
    <row r="40" spans="1:34" x14ac:dyDescent="0.45">
      <c r="A40" s="167">
        <v>38808</v>
      </c>
      <c r="B40" s="207">
        <v>1370</v>
      </c>
      <c r="C40" s="221" t="s">
        <v>14</v>
      </c>
      <c r="D40" s="232">
        <v>200</v>
      </c>
      <c r="E40" s="201" t="s">
        <v>14</v>
      </c>
      <c r="F40" s="164" t="s">
        <v>14</v>
      </c>
      <c r="G40" s="220">
        <v>0</v>
      </c>
      <c r="H40" s="221" t="s">
        <v>14</v>
      </c>
      <c r="I40" s="232">
        <v>200</v>
      </c>
      <c r="J40" s="208">
        <v>2</v>
      </c>
      <c r="K40" s="164" t="s">
        <v>14</v>
      </c>
      <c r="L40" s="201">
        <f t="shared" si="8"/>
        <v>99.304865938430979</v>
      </c>
      <c r="M40" s="163">
        <v>26.25</v>
      </c>
      <c r="N40" s="201">
        <v>2</v>
      </c>
      <c r="O40" s="195">
        <f t="shared" si="0"/>
        <v>7.6190476190476197E-2</v>
      </c>
      <c r="P40" s="190">
        <f t="shared" si="1"/>
        <v>99.304865938430979</v>
      </c>
      <c r="S40" s="290">
        <v>38808</v>
      </c>
      <c r="T40">
        <v>1370</v>
      </c>
      <c r="U40" t="s">
        <v>14</v>
      </c>
      <c r="V40">
        <v>200</v>
      </c>
      <c r="W40" t="s">
        <v>14</v>
      </c>
      <c r="X40" t="s">
        <v>14</v>
      </c>
      <c r="Y40">
        <v>0</v>
      </c>
      <c r="Z40" t="s">
        <v>14</v>
      </c>
      <c r="AA40">
        <v>200</v>
      </c>
      <c r="AB40" t="s">
        <v>14</v>
      </c>
      <c r="AC40" t="s">
        <v>14</v>
      </c>
      <c r="AD40">
        <v>0</v>
      </c>
      <c r="AE40" t="s">
        <v>14</v>
      </c>
      <c r="AF40">
        <v>0</v>
      </c>
      <c r="AG40" t="s">
        <v>14</v>
      </c>
      <c r="AH40">
        <v>0</v>
      </c>
    </row>
    <row r="41" spans="1:34" x14ac:dyDescent="0.45">
      <c r="A41" s="167">
        <v>38809</v>
      </c>
      <c r="B41" s="207">
        <v>1350</v>
      </c>
      <c r="C41" s="221">
        <v>8.5</v>
      </c>
      <c r="D41" s="233">
        <v>190</v>
      </c>
      <c r="E41" s="212">
        <v>0</v>
      </c>
      <c r="F41" s="164">
        <f t="shared" si="4"/>
        <v>0</v>
      </c>
      <c r="G41" s="220">
        <f t="shared" si="7"/>
        <v>0</v>
      </c>
      <c r="H41" s="221">
        <v>11.25</v>
      </c>
      <c r="I41" s="221">
        <v>195</v>
      </c>
      <c r="J41" s="201">
        <v>0</v>
      </c>
      <c r="K41" s="164">
        <f t="shared" si="5"/>
        <v>0</v>
      </c>
      <c r="L41" s="201">
        <f t="shared" si="8"/>
        <v>0</v>
      </c>
      <c r="M41" s="163">
        <f t="shared" si="6"/>
        <v>19.75</v>
      </c>
      <c r="N41" s="201">
        <f t="shared" si="9"/>
        <v>0</v>
      </c>
      <c r="O41" s="195">
        <f t="shared" si="0"/>
        <v>0</v>
      </c>
      <c r="P41" s="190">
        <f t="shared" si="1"/>
        <v>0</v>
      </c>
      <c r="S41" s="290">
        <v>38809</v>
      </c>
      <c r="T41">
        <v>1350</v>
      </c>
      <c r="U41">
        <v>8.5</v>
      </c>
      <c r="V41">
        <v>190</v>
      </c>
      <c r="W41">
        <v>0</v>
      </c>
      <c r="X41">
        <v>0</v>
      </c>
      <c r="Y41">
        <v>0</v>
      </c>
      <c r="Z41">
        <v>11.25</v>
      </c>
      <c r="AA41">
        <v>195</v>
      </c>
      <c r="AB41">
        <v>0</v>
      </c>
      <c r="AC41">
        <v>0</v>
      </c>
      <c r="AD41">
        <v>0</v>
      </c>
      <c r="AE41">
        <v>19.75</v>
      </c>
      <c r="AF41">
        <v>0</v>
      </c>
      <c r="AG41">
        <v>0</v>
      </c>
      <c r="AH41">
        <v>0</v>
      </c>
    </row>
    <row r="42" spans="1:34" x14ac:dyDescent="0.45">
      <c r="A42" s="167">
        <v>38810</v>
      </c>
      <c r="B42" s="207">
        <v>1290</v>
      </c>
      <c r="C42" s="221">
        <v>12</v>
      </c>
      <c r="D42" s="221">
        <v>197</v>
      </c>
      <c r="E42" s="212">
        <v>0</v>
      </c>
      <c r="F42" s="164">
        <f t="shared" si="4"/>
        <v>0</v>
      </c>
      <c r="G42" s="220">
        <f t="shared" si="7"/>
        <v>0</v>
      </c>
      <c r="H42" s="221">
        <v>10.25</v>
      </c>
      <c r="I42" s="221">
        <v>198</v>
      </c>
      <c r="J42" s="201">
        <v>2</v>
      </c>
      <c r="K42" s="164">
        <f t="shared" si="5"/>
        <v>0.1951219512195122</v>
      </c>
      <c r="L42" s="201">
        <f t="shared" si="8"/>
        <v>99.304865938430979</v>
      </c>
      <c r="M42" s="163">
        <f t="shared" si="6"/>
        <v>22.25</v>
      </c>
      <c r="N42" s="201">
        <f t="shared" si="9"/>
        <v>2</v>
      </c>
      <c r="O42" s="195">
        <f t="shared" si="0"/>
        <v>8.98876404494382E-2</v>
      </c>
      <c r="P42" s="190">
        <f t="shared" si="1"/>
        <v>99.304865938430979</v>
      </c>
      <c r="S42" s="290">
        <v>38810</v>
      </c>
      <c r="T42">
        <v>1290</v>
      </c>
      <c r="U42">
        <v>12</v>
      </c>
      <c r="V42">
        <v>197</v>
      </c>
      <c r="W42">
        <v>0</v>
      </c>
      <c r="X42">
        <v>0</v>
      </c>
      <c r="Y42">
        <v>0</v>
      </c>
      <c r="Z42">
        <v>10.25</v>
      </c>
      <c r="AA42">
        <v>198</v>
      </c>
      <c r="AB42">
        <v>0</v>
      </c>
      <c r="AC42">
        <v>0</v>
      </c>
      <c r="AD42">
        <v>0</v>
      </c>
      <c r="AE42">
        <v>22.25</v>
      </c>
      <c r="AF42">
        <v>0</v>
      </c>
      <c r="AG42">
        <v>0</v>
      </c>
      <c r="AH42">
        <v>0</v>
      </c>
    </row>
    <row r="43" spans="1:34" x14ac:dyDescent="0.45">
      <c r="A43" s="167">
        <v>38811</v>
      </c>
      <c r="B43" s="207">
        <v>1350</v>
      </c>
      <c r="C43" s="221">
        <v>13</v>
      </c>
      <c r="D43" s="221">
        <v>202</v>
      </c>
      <c r="E43" s="212">
        <v>0</v>
      </c>
      <c r="F43" s="164">
        <f t="shared" si="4"/>
        <v>0</v>
      </c>
      <c r="G43" s="220">
        <f t="shared" si="7"/>
        <v>0</v>
      </c>
      <c r="H43" s="221">
        <v>13</v>
      </c>
      <c r="I43" s="221">
        <v>197</v>
      </c>
      <c r="J43" s="201">
        <v>0</v>
      </c>
      <c r="K43" s="164">
        <f t="shared" si="5"/>
        <v>0</v>
      </c>
      <c r="L43" s="201">
        <f t="shared" si="8"/>
        <v>0</v>
      </c>
      <c r="M43" s="163">
        <f t="shared" si="6"/>
        <v>26</v>
      </c>
      <c r="N43" s="201">
        <f t="shared" si="9"/>
        <v>0</v>
      </c>
      <c r="O43" s="195">
        <f t="shared" si="0"/>
        <v>0</v>
      </c>
      <c r="P43" s="190">
        <f t="shared" si="1"/>
        <v>0</v>
      </c>
      <c r="S43" s="290">
        <v>38811</v>
      </c>
      <c r="T43">
        <v>1350</v>
      </c>
      <c r="U43">
        <v>13</v>
      </c>
      <c r="V43">
        <v>202</v>
      </c>
      <c r="W43">
        <v>0</v>
      </c>
      <c r="X43">
        <v>0</v>
      </c>
      <c r="Y43">
        <v>0</v>
      </c>
      <c r="Z43">
        <v>13</v>
      </c>
      <c r="AA43">
        <v>197</v>
      </c>
      <c r="AB43">
        <v>0</v>
      </c>
      <c r="AC43">
        <v>0</v>
      </c>
      <c r="AD43">
        <v>0</v>
      </c>
      <c r="AE43">
        <v>26</v>
      </c>
      <c r="AF43">
        <v>0</v>
      </c>
      <c r="AG43">
        <v>0</v>
      </c>
      <c r="AH43">
        <v>0</v>
      </c>
    </row>
    <row r="44" spans="1:34" x14ac:dyDescent="0.45">
      <c r="A44" s="167">
        <v>38812</v>
      </c>
      <c r="B44" s="214">
        <v>1302</v>
      </c>
      <c r="C44" s="219">
        <v>10.5</v>
      </c>
      <c r="D44" s="219">
        <v>198</v>
      </c>
      <c r="E44" s="201">
        <v>0</v>
      </c>
      <c r="F44" s="164">
        <f t="shared" si="4"/>
        <v>0</v>
      </c>
      <c r="G44" s="220">
        <f t="shared" si="7"/>
        <v>0</v>
      </c>
      <c r="H44" s="171">
        <v>12.5</v>
      </c>
      <c r="I44" s="215">
        <v>195</v>
      </c>
      <c r="J44" s="201">
        <v>1</v>
      </c>
      <c r="K44" s="164">
        <f t="shared" si="5"/>
        <v>0.08</v>
      </c>
      <c r="L44" s="201">
        <f t="shared" si="8"/>
        <v>49.652432969215489</v>
      </c>
      <c r="M44" s="163">
        <f t="shared" si="6"/>
        <v>23</v>
      </c>
      <c r="N44" s="201">
        <f t="shared" si="9"/>
        <v>1</v>
      </c>
      <c r="O44" s="195">
        <f t="shared" si="0"/>
        <v>4.3478260869565216E-2</v>
      </c>
      <c r="P44" s="190">
        <f t="shared" si="1"/>
        <v>49.652432969215489</v>
      </c>
      <c r="S44" s="290">
        <v>38812</v>
      </c>
      <c r="T44">
        <v>1302</v>
      </c>
      <c r="U44">
        <v>10.5</v>
      </c>
      <c r="V44">
        <v>198</v>
      </c>
      <c r="W44">
        <v>0</v>
      </c>
      <c r="X44">
        <v>0</v>
      </c>
      <c r="Y44">
        <v>0</v>
      </c>
      <c r="Z44">
        <v>12.5</v>
      </c>
      <c r="AA44">
        <v>195</v>
      </c>
      <c r="AB44">
        <v>0</v>
      </c>
      <c r="AC44">
        <v>0</v>
      </c>
      <c r="AD44">
        <v>0</v>
      </c>
      <c r="AE44">
        <v>23</v>
      </c>
      <c r="AF44">
        <v>0</v>
      </c>
      <c r="AG44">
        <v>0</v>
      </c>
      <c r="AH44">
        <v>0</v>
      </c>
    </row>
    <row r="45" spans="1:34" x14ac:dyDescent="0.45">
      <c r="A45" s="167">
        <v>38813</v>
      </c>
      <c r="B45" s="214">
        <v>1274</v>
      </c>
      <c r="C45" s="219">
        <v>10.5</v>
      </c>
      <c r="D45" s="219">
        <v>195</v>
      </c>
      <c r="E45" s="201">
        <v>0</v>
      </c>
      <c r="F45" s="164">
        <f t="shared" si="4"/>
        <v>0</v>
      </c>
      <c r="G45" s="220">
        <f t="shared" si="7"/>
        <v>0</v>
      </c>
      <c r="H45" s="171">
        <v>13</v>
      </c>
      <c r="I45" s="215">
        <v>195</v>
      </c>
      <c r="J45" s="201">
        <v>0</v>
      </c>
      <c r="K45" s="164">
        <f t="shared" si="5"/>
        <v>0</v>
      </c>
      <c r="L45" s="201">
        <f t="shared" si="8"/>
        <v>0</v>
      </c>
      <c r="M45" s="163">
        <f t="shared" si="6"/>
        <v>23.5</v>
      </c>
      <c r="N45" s="201">
        <f t="shared" si="9"/>
        <v>0</v>
      </c>
      <c r="O45" s="195">
        <f t="shared" si="0"/>
        <v>0</v>
      </c>
      <c r="P45" s="190">
        <f t="shared" si="1"/>
        <v>0</v>
      </c>
      <c r="S45" s="290">
        <v>38813</v>
      </c>
      <c r="T45">
        <v>1274</v>
      </c>
      <c r="U45">
        <v>10.5</v>
      </c>
      <c r="V45">
        <v>195</v>
      </c>
      <c r="W45">
        <v>0</v>
      </c>
      <c r="X45">
        <v>0</v>
      </c>
      <c r="Y45">
        <v>0</v>
      </c>
      <c r="Z45">
        <v>13</v>
      </c>
      <c r="AA45">
        <v>195</v>
      </c>
      <c r="AB45">
        <v>0</v>
      </c>
      <c r="AC45">
        <v>0</v>
      </c>
      <c r="AD45">
        <v>0</v>
      </c>
      <c r="AE45">
        <v>23.5</v>
      </c>
      <c r="AF45">
        <v>0</v>
      </c>
      <c r="AG45">
        <v>0</v>
      </c>
      <c r="AH45">
        <v>0</v>
      </c>
    </row>
    <row r="46" spans="1:34" x14ac:dyDescent="0.45">
      <c r="A46" s="167">
        <v>38814</v>
      </c>
      <c r="B46" s="214">
        <v>1254</v>
      </c>
      <c r="C46" s="219">
        <v>10.75</v>
      </c>
      <c r="D46" s="174">
        <v>195</v>
      </c>
      <c r="E46" s="212">
        <v>0</v>
      </c>
      <c r="F46" s="164">
        <f t="shared" si="4"/>
        <v>0</v>
      </c>
      <c r="G46" s="220">
        <f t="shared" si="7"/>
        <v>0</v>
      </c>
      <c r="H46" s="171">
        <v>12.75</v>
      </c>
      <c r="I46" s="215">
        <v>195</v>
      </c>
      <c r="J46" s="201">
        <v>0</v>
      </c>
      <c r="K46" s="164">
        <f t="shared" si="5"/>
        <v>0</v>
      </c>
      <c r="L46" s="201">
        <f t="shared" si="8"/>
        <v>0</v>
      </c>
      <c r="M46" s="163">
        <f t="shared" si="6"/>
        <v>23.5</v>
      </c>
      <c r="N46" s="201">
        <f t="shared" si="9"/>
        <v>0</v>
      </c>
      <c r="O46" s="195">
        <f t="shared" si="0"/>
        <v>0</v>
      </c>
      <c r="P46" s="190">
        <f t="shared" si="1"/>
        <v>0</v>
      </c>
      <c r="S46" s="290">
        <v>38814</v>
      </c>
      <c r="T46">
        <v>1254</v>
      </c>
      <c r="U46">
        <v>10.75</v>
      </c>
      <c r="V46">
        <v>195</v>
      </c>
      <c r="W46">
        <v>0</v>
      </c>
      <c r="X46">
        <v>0</v>
      </c>
      <c r="Y46">
        <v>0</v>
      </c>
      <c r="Z46">
        <v>12.75</v>
      </c>
      <c r="AA46">
        <v>195</v>
      </c>
      <c r="AB46">
        <v>0</v>
      </c>
      <c r="AC46">
        <v>0</v>
      </c>
      <c r="AD46">
        <v>0</v>
      </c>
      <c r="AE46">
        <v>23.5</v>
      </c>
      <c r="AF46">
        <v>0</v>
      </c>
      <c r="AG46">
        <v>0</v>
      </c>
      <c r="AH46">
        <v>0</v>
      </c>
    </row>
    <row r="47" spans="1:34" x14ac:dyDescent="0.45">
      <c r="A47" s="167">
        <v>38815</v>
      </c>
      <c r="B47" s="214">
        <v>1299</v>
      </c>
      <c r="C47" s="219">
        <v>10.5</v>
      </c>
      <c r="D47" s="234">
        <f>AVERAGE(I46,I47)</f>
        <v>196.5</v>
      </c>
      <c r="E47" s="201">
        <v>0</v>
      </c>
      <c r="F47" s="164">
        <f t="shared" si="4"/>
        <v>0</v>
      </c>
      <c r="G47" s="220">
        <f t="shared" si="7"/>
        <v>0</v>
      </c>
      <c r="H47" s="171">
        <v>15</v>
      </c>
      <c r="I47" s="215">
        <v>198</v>
      </c>
      <c r="J47" s="201">
        <v>0</v>
      </c>
      <c r="K47" s="164">
        <f t="shared" si="5"/>
        <v>0</v>
      </c>
      <c r="L47" s="201">
        <f t="shared" si="8"/>
        <v>0</v>
      </c>
      <c r="M47" s="163">
        <f t="shared" si="6"/>
        <v>25.5</v>
      </c>
      <c r="N47" s="201">
        <f t="shared" si="9"/>
        <v>0</v>
      </c>
      <c r="O47" s="195">
        <f t="shared" si="0"/>
        <v>0</v>
      </c>
      <c r="P47" s="190">
        <f t="shared" si="1"/>
        <v>0</v>
      </c>
      <c r="S47" s="290">
        <v>38815</v>
      </c>
      <c r="T47">
        <v>1299</v>
      </c>
      <c r="U47">
        <v>10.5</v>
      </c>
      <c r="V47">
        <v>196.5</v>
      </c>
      <c r="W47">
        <v>0</v>
      </c>
      <c r="X47">
        <v>0</v>
      </c>
      <c r="Y47">
        <v>0</v>
      </c>
      <c r="Z47">
        <v>15</v>
      </c>
      <c r="AA47">
        <v>198</v>
      </c>
      <c r="AB47">
        <v>0</v>
      </c>
      <c r="AC47">
        <v>0</v>
      </c>
      <c r="AD47">
        <v>0</v>
      </c>
      <c r="AE47">
        <v>25.5</v>
      </c>
      <c r="AF47">
        <v>0</v>
      </c>
      <c r="AG47">
        <v>0</v>
      </c>
      <c r="AH47">
        <v>0</v>
      </c>
    </row>
    <row r="48" spans="1:34" x14ac:dyDescent="0.45">
      <c r="A48" s="167">
        <v>38816</v>
      </c>
      <c r="B48" s="214">
        <v>1501</v>
      </c>
      <c r="C48" s="219">
        <v>11.75</v>
      </c>
      <c r="D48" s="234">
        <f>AVERAGE(I47,I48)</f>
        <v>200</v>
      </c>
      <c r="E48" s="201">
        <v>0</v>
      </c>
      <c r="F48" s="164">
        <f t="shared" si="4"/>
        <v>0</v>
      </c>
      <c r="G48" s="220">
        <f t="shared" si="7"/>
        <v>0</v>
      </c>
      <c r="H48" s="171">
        <v>13</v>
      </c>
      <c r="I48" s="215">
        <v>202</v>
      </c>
      <c r="J48" s="201">
        <v>0</v>
      </c>
      <c r="K48" s="164">
        <f t="shared" si="5"/>
        <v>0</v>
      </c>
      <c r="L48" s="201">
        <f t="shared" si="8"/>
        <v>0</v>
      </c>
      <c r="M48" s="163">
        <f t="shared" si="6"/>
        <v>24.75</v>
      </c>
      <c r="N48" s="201">
        <f t="shared" si="9"/>
        <v>0</v>
      </c>
      <c r="O48" s="195">
        <f t="shared" si="0"/>
        <v>0</v>
      </c>
      <c r="P48" s="190">
        <f t="shared" si="1"/>
        <v>0</v>
      </c>
      <c r="S48" s="290">
        <v>38816</v>
      </c>
      <c r="T48">
        <v>1501</v>
      </c>
      <c r="U48">
        <v>11.75</v>
      </c>
      <c r="V48">
        <v>200</v>
      </c>
      <c r="W48">
        <v>0</v>
      </c>
      <c r="X48">
        <v>0</v>
      </c>
      <c r="Y48">
        <v>0</v>
      </c>
      <c r="Z48">
        <v>13</v>
      </c>
      <c r="AA48">
        <v>202</v>
      </c>
      <c r="AB48">
        <v>0</v>
      </c>
      <c r="AC48">
        <v>0</v>
      </c>
      <c r="AD48">
        <v>0</v>
      </c>
      <c r="AE48">
        <v>24.75</v>
      </c>
      <c r="AF48">
        <v>0</v>
      </c>
      <c r="AG48">
        <v>0</v>
      </c>
      <c r="AH48">
        <v>0</v>
      </c>
    </row>
    <row r="49" spans="1:34" x14ac:dyDescent="0.45">
      <c r="A49" s="167">
        <v>38817</v>
      </c>
      <c r="B49" s="214">
        <v>1399</v>
      </c>
      <c r="C49" s="219">
        <v>11</v>
      </c>
      <c r="D49" s="235">
        <v>198</v>
      </c>
      <c r="E49" s="201">
        <v>0</v>
      </c>
      <c r="F49" s="164">
        <f t="shared" si="4"/>
        <v>0</v>
      </c>
      <c r="G49" s="220">
        <f t="shared" si="7"/>
        <v>0</v>
      </c>
      <c r="H49" s="171">
        <v>11.25</v>
      </c>
      <c r="I49" s="215">
        <v>200</v>
      </c>
      <c r="J49" s="201">
        <v>1</v>
      </c>
      <c r="K49" s="164">
        <f t="shared" si="5"/>
        <v>8.8888888888888892E-2</v>
      </c>
      <c r="L49" s="201">
        <f t="shared" si="8"/>
        <v>49.652432969215489</v>
      </c>
      <c r="M49" s="163">
        <f t="shared" si="6"/>
        <v>22.25</v>
      </c>
      <c r="N49" s="201">
        <f t="shared" si="9"/>
        <v>1</v>
      </c>
      <c r="O49" s="195">
        <f t="shared" si="0"/>
        <v>4.49438202247191E-2</v>
      </c>
      <c r="P49" s="190">
        <f t="shared" si="1"/>
        <v>49.652432969215489</v>
      </c>
      <c r="S49" s="290">
        <v>38817</v>
      </c>
      <c r="T49">
        <v>1399</v>
      </c>
      <c r="U49">
        <v>11</v>
      </c>
      <c r="V49">
        <v>198</v>
      </c>
      <c r="W49">
        <v>0</v>
      </c>
      <c r="X49">
        <v>0</v>
      </c>
      <c r="Y49">
        <v>0</v>
      </c>
      <c r="Z49">
        <v>11.25</v>
      </c>
      <c r="AA49">
        <v>200</v>
      </c>
      <c r="AB49">
        <v>0</v>
      </c>
      <c r="AC49">
        <v>0</v>
      </c>
      <c r="AD49">
        <v>0</v>
      </c>
      <c r="AE49">
        <v>22.25</v>
      </c>
      <c r="AF49">
        <v>0</v>
      </c>
      <c r="AG49">
        <v>0</v>
      </c>
      <c r="AH49">
        <v>0</v>
      </c>
    </row>
    <row r="50" spans="1:34" x14ac:dyDescent="0.45">
      <c r="A50" s="167">
        <v>38818</v>
      </c>
      <c r="B50" s="214">
        <v>1340</v>
      </c>
      <c r="C50" s="219">
        <v>11.75</v>
      </c>
      <c r="D50" s="174">
        <v>195</v>
      </c>
      <c r="E50" s="201">
        <v>2</v>
      </c>
      <c r="F50" s="164">
        <f t="shared" si="4"/>
        <v>0.1702127659574468</v>
      </c>
      <c r="G50" s="220">
        <f t="shared" si="7"/>
        <v>329.48929159802304</v>
      </c>
      <c r="H50" s="171">
        <v>12</v>
      </c>
      <c r="I50" s="215">
        <v>201</v>
      </c>
      <c r="J50" s="201">
        <v>1</v>
      </c>
      <c r="K50" s="164">
        <f t="shared" si="5"/>
        <v>8.3333333333333329E-2</v>
      </c>
      <c r="L50" s="201">
        <f t="shared" si="8"/>
        <v>49.652432969215489</v>
      </c>
      <c r="M50" s="163">
        <f t="shared" si="6"/>
        <v>23.75</v>
      </c>
      <c r="N50" s="201">
        <f t="shared" si="9"/>
        <v>3</v>
      </c>
      <c r="O50" s="195">
        <f t="shared" si="0"/>
        <v>0.12631578947368421</v>
      </c>
      <c r="P50" s="190">
        <f t="shared" si="1"/>
        <v>379.14172456723855</v>
      </c>
      <c r="S50" s="290">
        <v>38818</v>
      </c>
      <c r="T50">
        <v>1340</v>
      </c>
      <c r="U50">
        <v>11.75</v>
      </c>
      <c r="V50">
        <v>195</v>
      </c>
      <c r="W50">
        <v>0</v>
      </c>
      <c r="X50">
        <v>0</v>
      </c>
      <c r="Y50">
        <v>0</v>
      </c>
      <c r="Z50">
        <v>12</v>
      </c>
      <c r="AA50">
        <v>201</v>
      </c>
      <c r="AB50">
        <v>0</v>
      </c>
      <c r="AC50">
        <v>0</v>
      </c>
      <c r="AD50">
        <v>0</v>
      </c>
      <c r="AE50">
        <v>23.75</v>
      </c>
      <c r="AF50">
        <v>0</v>
      </c>
      <c r="AG50">
        <v>0</v>
      </c>
      <c r="AH50">
        <v>0</v>
      </c>
    </row>
    <row r="51" spans="1:34" x14ac:dyDescent="0.45">
      <c r="A51" s="167">
        <v>38819</v>
      </c>
      <c r="B51" s="214">
        <v>1361</v>
      </c>
      <c r="C51" s="219">
        <v>12.25</v>
      </c>
      <c r="D51" s="234">
        <f>AVERAGE(I50,I51)</f>
        <v>201</v>
      </c>
      <c r="E51" s="201">
        <v>1</v>
      </c>
      <c r="F51" s="164">
        <f t="shared" si="4"/>
        <v>8.1632653061224483E-2</v>
      </c>
      <c r="G51" s="220">
        <f t="shared" si="7"/>
        <v>164.74464579901152</v>
      </c>
      <c r="H51" s="171">
        <v>11</v>
      </c>
      <c r="I51" s="215">
        <v>201</v>
      </c>
      <c r="J51" s="201">
        <v>0</v>
      </c>
      <c r="K51" s="164">
        <f t="shared" si="5"/>
        <v>0</v>
      </c>
      <c r="L51" s="201">
        <f t="shared" si="8"/>
        <v>0</v>
      </c>
      <c r="M51" s="163">
        <f t="shared" si="6"/>
        <v>23.25</v>
      </c>
      <c r="N51" s="201">
        <f t="shared" si="9"/>
        <v>1</v>
      </c>
      <c r="O51" s="195">
        <f t="shared" si="0"/>
        <v>4.3010752688172046E-2</v>
      </c>
      <c r="P51" s="190">
        <f t="shared" si="1"/>
        <v>164.74464579901152</v>
      </c>
      <c r="S51" s="290">
        <v>38819</v>
      </c>
      <c r="T51">
        <v>1361</v>
      </c>
      <c r="U51">
        <v>12.25</v>
      </c>
      <c r="V51">
        <v>201</v>
      </c>
      <c r="W51">
        <v>0</v>
      </c>
      <c r="X51">
        <v>0</v>
      </c>
      <c r="Y51">
        <v>0</v>
      </c>
      <c r="Z51">
        <v>11</v>
      </c>
      <c r="AA51">
        <v>201</v>
      </c>
      <c r="AB51">
        <v>0</v>
      </c>
      <c r="AC51">
        <v>0</v>
      </c>
      <c r="AD51">
        <v>0</v>
      </c>
      <c r="AE51">
        <v>23.25</v>
      </c>
      <c r="AF51">
        <v>0</v>
      </c>
      <c r="AG51">
        <v>0</v>
      </c>
      <c r="AH51">
        <v>0</v>
      </c>
    </row>
    <row r="52" spans="1:34" x14ac:dyDescent="0.45">
      <c r="A52" s="167">
        <v>38820</v>
      </c>
      <c r="B52" s="214">
        <v>1431</v>
      </c>
      <c r="C52" s="219">
        <v>11.25</v>
      </c>
      <c r="D52" s="234">
        <f>AVERAGE(I51,I52)</f>
        <v>146</v>
      </c>
      <c r="E52" s="201">
        <v>1</v>
      </c>
      <c r="F52" s="164">
        <f t="shared" si="4"/>
        <v>8.8888888888888892E-2</v>
      </c>
      <c r="G52" s="220">
        <f t="shared" si="7"/>
        <v>164.74464579901152</v>
      </c>
      <c r="H52" s="171">
        <v>13</v>
      </c>
      <c r="I52" s="215">
        <v>91</v>
      </c>
      <c r="J52" s="201">
        <v>0</v>
      </c>
      <c r="K52" s="164">
        <f t="shared" si="5"/>
        <v>0</v>
      </c>
      <c r="L52" s="201">
        <f t="shared" si="8"/>
        <v>0</v>
      </c>
      <c r="M52" s="163">
        <f t="shared" si="6"/>
        <v>24.25</v>
      </c>
      <c r="N52" s="201">
        <f t="shared" si="9"/>
        <v>1</v>
      </c>
      <c r="O52" s="195">
        <f t="shared" si="0"/>
        <v>4.1237113402061855E-2</v>
      </c>
      <c r="P52" s="190">
        <f t="shared" si="1"/>
        <v>164.74464579901152</v>
      </c>
      <c r="S52" s="290">
        <v>38820</v>
      </c>
      <c r="T52">
        <v>1431</v>
      </c>
      <c r="U52">
        <v>11.25</v>
      </c>
      <c r="V52">
        <v>146</v>
      </c>
      <c r="W52">
        <v>0</v>
      </c>
      <c r="X52">
        <v>0</v>
      </c>
      <c r="Y52">
        <v>0</v>
      </c>
      <c r="Z52">
        <v>13</v>
      </c>
      <c r="AA52">
        <v>91</v>
      </c>
      <c r="AB52">
        <v>0</v>
      </c>
      <c r="AC52">
        <v>0</v>
      </c>
      <c r="AD52">
        <v>0</v>
      </c>
      <c r="AE52">
        <v>24.25</v>
      </c>
      <c r="AF52">
        <v>0</v>
      </c>
      <c r="AG52">
        <v>0</v>
      </c>
      <c r="AH52">
        <v>0</v>
      </c>
    </row>
    <row r="53" spans="1:34" x14ac:dyDescent="0.45">
      <c r="A53" s="236">
        <v>38821</v>
      </c>
      <c r="B53" s="237">
        <v>2251</v>
      </c>
      <c r="C53" s="221">
        <v>9.5</v>
      </c>
      <c r="D53" s="231">
        <f>AVERAGE(I52,110)</f>
        <v>100.5</v>
      </c>
      <c r="E53" s="212">
        <v>0</v>
      </c>
      <c r="F53" s="171">
        <f t="shared" si="4"/>
        <v>0</v>
      </c>
      <c r="G53" s="220">
        <f t="shared" si="7"/>
        <v>0</v>
      </c>
      <c r="H53" s="171" t="s">
        <v>40</v>
      </c>
      <c r="I53" s="231">
        <v>101</v>
      </c>
      <c r="J53" s="238">
        <v>1</v>
      </c>
      <c r="K53" s="171" t="s">
        <v>14</v>
      </c>
      <c r="L53" s="201">
        <f t="shared" si="8"/>
        <v>49.652432969215489</v>
      </c>
      <c r="M53" s="163" t="s">
        <v>14</v>
      </c>
      <c r="N53" s="238">
        <v>1</v>
      </c>
      <c r="O53" s="195" t="s">
        <v>14</v>
      </c>
      <c r="P53" s="190">
        <f t="shared" si="1"/>
        <v>49.652432969215489</v>
      </c>
      <c r="S53" s="290">
        <v>38821</v>
      </c>
      <c r="T53">
        <v>2251</v>
      </c>
      <c r="U53">
        <v>9.5</v>
      </c>
      <c r="V53">
        <v>100.5</v>
      </c>
      <c r="W53">
        <v>0</v>
      </c>
      <c r="X53">
        <v>0</v>
      </c>
      <c r="Y53">
        <v>0</v>
      </c>
      <c r="Z53" t="s">
        <v>40</v>
      </c>
      <c r="AA53">
        <v>101</v>
      </c>
      <c r="AB53" t="s">
        <v>14</v>
      </c>
      <c r="AC53" t="s">
        <v>14</v>
      </c>
      <c r="AD53">
        <v>0</v>
      </c>
      <c r="AE53" t="s">
        <v>14</v>
      </c>
      <c r="AF53">
        <v>0</v>
      </c>
      <c r="AG53" t="s">
        <v>14</v>
      </c>
      <c r="AH53">
        <v>0</v>
      </c>
    </row>
    <row r="54" spans="1:34" x14ac:dyDescent="0.45">
      <c r="A54" s="236">
        <v>38822</v>
      </c>
      <c r="B54" s="239">
        <v>2547</v>
      </c>
      <c r="C54" s="221">
        <v>7.5</v>
      </c>
      <c r="D54" s="215">
        <v>110</v>
      </c>
      <c r="E54" s="212">
        <v>0</v>
      </c>
      <c r="F54" s="171">
        <f t="shared" si="4"/>
        <v>0</v>
      </c>
      <c r="G54" s="220">
        <f t="shared" si="7"/>
        <v>0</v>
      </c>
      <c r="H54" s="171">
        <v>12.75</v>
      </c>
      <c r="I54" s="215">
        <v>158</v>
      </c>
      <c r="J54" s="212">
        <v>2</v>
      </c>
      <c r="K54" s="171">
        <f t="shared" si="5"/>
        <v>0.15686274509803921</v>
      </c>
      <c r="L54" s="201">
        <f t="shared" si="8"/>
        <v>99.304865938430979</v>
      </c>
      <c r="M54" s="163">
        <f t="shared" si="6"/>
        <v>20.25</v>
      </c>
      <c r="N54" s="212">
        <f t="shared" si="9"/>
        <v>2</v>
      </c>
      <c r="O54" s="195">
        <f t="shared" si="0"/>
        <v>9.8765432098765427E-2</v>
      </c>
      <c r="P54" s="190">
        <f t="shared" si="1"/>
        <v>99.304865938430979</v>
      </c>
      <c r="S54" s="290">
        <v>38822</v>
      </c>
      <c r="T54">
        <v>2547</v>
      </c>
      <c r="U54">
        <v>7.5</v>
      </c>
      <c r="V54">
        <v>110</v>
      </c>
      <c r="W54">
        <v>0</v>
      </c>
      <c r="X54">
        <v>0</v>
      </c>
      <c r="Y54">
        <v>0</v>
      </c>
      <c r="Z54">
        <v>12.75</v>
      </c>
      <c r="AA54">
        <v>158</v>
      </c>
      <c r="AB54">
        <v>0</v>
      </c>
      <c r="AC54">
        <v>0</v>
      </c>
      <c r="AD54">
        <v>0</v>
      </c>
      <c r="AE54">
        <v>20.25</v>
      </c>
      <c r="AF54">
        <v>0</v>
      </c>
      <c r="AG54">
        <v>0</v>
      </c>
      <c r="AH54">
        <v>0</v>
      </c>
    </row>
    <row r="55" spans="1:34" x14ac:dyDescent="0.45">
      <c r="A55" s="167">
        <v>38823</v>
      </c>
      <c r="B55" s="240">
        <v>2126</v>
      </c>
      <c r="C55" s="221">
        <v>10.25</v>
      </c>
      <c r="D55" s="241">
        <v>181</v>
      </c>
      <c r="E55" s="212">
        <v>0</v>
      </c>
      <c r="F55" s="171">
        <f t="shared" si="4"/>
        <v>0</v>
      </c>
      <c r="G55" s="220">
        <f t="shared" si="7"/>
        <v>0</v>
      </c>
      <c r="H55" s="171">
        <v>10</v>
      </c>
      <c r="I55" s="215">
        <v>200</v>
      </c>
      <c r="J55" s="212">
        <v>1</v>
      </c>
      <c r="K55" s="171">
        <f t="shared" si="5"/>
        <v>0.1</v>
      </c>
      <c r="L55" s="201">
        <f t="shared" si="8"/>
        <v>49.652432969215489</v>
      </c>
      <c r="M55" s="163">
        <f t="shared" si="6"/>
        <v>20.25</v>
      </c>
      <c r="N55" s="201">
        <f t="shared" si="9"/>
        <v>1</v>
      </c>
      <c r="O55" s="195">
        <f t="shared" si="0"/>
        <v>4.9382716049382713E-2</v>
      </c>
      <c r="P55" s="190">
        <f t="shared" si="1"/>
        <v>49.652432969215489</v>
      </c>
      <c r="S55" s="290">
        <v>38823</v>
      </c>
      <c r="T55">
        <v>2126</v>
      </c>
      <c r="U55">
        <v>10.25</v>
      </c>
      <c r="V55">
        <v>181</v>
      </c>
      <c r="W55">
        <v>0</v>
      </c>
      <c r="X55">
        <v>0</v>
      </c>
      <c r="Y55">
        <v>0</v>
      </c>
      <c r="Z55">
        <v>10</v>
      </c>
      <c r="AA55">
        <v>200</v>
      </c>
      <c r="AB55">
        <v>0</v>
      </c>
      <c r="AC55">
        <v>0</v>
      </c>
      <c r="AD55">
        <v>0</v>
      </c>
      <c r="AE55">
        <v>20.25</v>
      </c>
      <c r="AF55">
        <v>0</v>
      </c>
      <c r="AG55">
        <v>0</v>
      </c>
      <c r="AH55">
        <v>0</v>
      </c>
    </row>
    <row r="56" spans="1:34" x14ac:dyDescent="0.45">
      <c r="A56" s="167">
        <v>38824</v>
      </c>
      <c r="B56" s="240">
        <v>1843</v>
      </c>
      <c r="C56" s="221">
        <v>10.75</v>
      </c>
      <c r="D56" s="215">
        <v>200</v>
      </c>
      <c r="E56" s="212">
        <v>0</v>
      </c>
      <c r="F56" s="171">
        <f t="shared" si="4"/>
        <v>0</v>
      </c>
      <c r="G56" s="220">
        <f t="shared" si="7"/>
        <v>0</v>
      </c>
      <c r="H56" s="171">
        <v>12.5</v>
      </c>
      <c r="I56" s="215">
        <v>200</v>
      </c>
      <c r="J56" s="212">
        <v>1</v>
      </c>
      <c r="K56" s="171">
        <f t="shared" si="5"/>
        <v>0.08</v>
      </c>
      <c r="L56" s="201">
        <f t="shared" si="8"/>
        <v>49.652432969215489</v>
      </c>
      <c r="M56" s="163">
        <f t="shared" si="6"/>
        <v>23.25</v>
      </c>
      <c r="N56" s="201">
        <f t="shared" si="9"/>
        <v>1</v>
      </c>
      <c r="O56" s="195">
        <f t="shared" si="0"/>
        <v>4.3010752688172046E-2</v>
      </c>
      <c r="P56" s="190">
        <f t="shared" si="1"/>
        <v>49.652432969215489</v>
      </c>
      <c r="S56" s="290">
        <v>38824</v>
      </c>
      <c r="T56">
        <v>1843</v>
      </c>
      <c r="U56">
        <v>10.75</v>
      </c>
      <c r="V56">
        <v>200</v>
      </c>
      <c r="W56">
        <v>0</v>
      </c>
      <c r="X56">
        <v>0</v>
      </c>
      <c r="Y56">
        <v>0</v>
      </c>
      <c r="Z56">
        <v>12.5</v>
      </c>
      <c r="AA56">
        <v>200</v>
      </c>
      <c r="AB56">
        <v>0</v>
      </c>
      <c r="AC56">
        <v>0</v>
      </c>
      <c r="AD56">
        <v>0</v>
      </c>
      <c r="AE56">
        <v>23.25</v>
      </c>
      <c r="AF56">
        <v>0</v>
      </c>
      <c r="AG56">
        <v>0</v>
      </c>
      <c r="AH56">
        <v>0</v>
      </c>
    </row>
    <row r="57" spans="1:34" x14ac:dyDescent="0.45">
      <c r="A57" s="167">
        <v>38825</v>
      </c>
      <c r="B57" s="240">
        <v>1680</v>
      </c>
      <c r="C57" s="219">
        <v>10.5</v>
      </c>
      <c r="D57" s="174">
        <v>206</v>
      </c>
      <c r="E57" s="201">
        <v>0</v>
      </c>
      <c r="F57" s="164">
        <f t="shared" si="4"/>
        <v>0</v>
      </c>
      <c r="G57" s="220">
        <f t="shared" si="7"/>
        <v>0</v>
      </c>
      <c r="H57" s="171">
        <v>12</v>
      </c>
      <c r="I57" s="215">
        <v>206</v>
      </c>
      <c r="J57" s="201">
        <v>2</v>
      </c>
      <c r="K57" s="164">
        <f t="shared" si="5"/>
        <v>0.16666666666666666</v>
      </c>
      <c r="L57" s="201">
        <f t="shared" si="8"/>
        <v>99.304865938430979</v>
      </c>
      <c r="M57" s="163">
        <f t="shared" si="6"/>
        <v>22.5</v>
      </c>
      <c r="N57" s="201">
        <f t="shared" si="9"/>
        <v>2</v>
      </c>
      <c r="O57" s="195">
        <f t="shared" si="0"/>
        <v>8.8888888888888892E-2</v>
      </c>
      <c r="P57" s="190">
        <f t="shared" si="1"/>
        <v>99.304865938430979</v>
      </c>
      <c r="S57" s="290">
        <v>38825</v>
      </c>
      <c r="T57">
        <v>1680</v>
      </c>
      <c r="U57">
        <v>10.5</v>
      </c>
      <c r="V57">
        <v>206</v>
      </c>
      <c r="W57">
        <v>0</v>
      </c>
      <c r="X57">
        <v>0</v>
      </c>
      <c r="Y57">
        <v>0</v>
      </c>
      <c r="Z57">
        <v>12</v>
      </c>
      <c r="AA57">
        <v>206</v>
      </c>
      <c r="AB57">
        <v>0</v>
      </c>
      <c r="AC57">
        <v>0</v>
      </c>
      <c r="AD57">
        <v>0</v>
      </c>
      <c r="AE57">
        <v>22.5</v>
      </c>
      <c r="AF57">
        <v>0</v>
      </c>
      <c r="AG57">
        <v>0</v>
      </c>
      <c r="AH57">
        <v>0</v>
      </c>
    </row>
    <row r="58" spans="1:34" x14ac:dyDescent="0.45">
      <c r="A58" s="167">
        <v>38826</v>
      </c>
      <c r="B58" s="240">
        <v>1538</v>
      </c>
      <c r="C58" s="219">
        <v>10</v>
      </c>
      <c r="D58" s="234">
        <f>AVERAGE(I57,I58)</f>
        <v>202</v>
      </c>
      <c r="E58" s="201">
        <v>0</v>
      </c>
      <c r="F58" s="164">
        <f t="shared" si="4"/>
        <v>0</v>
      </c>
      <c r="G58" s="220">
        <f t="shared" si="7"/>
        <v>0</v>
      </c>
      <c r="H58" s="171">
        <v>12.25</v>
      </c>
      <c r="I58" s="215">
        <v>198</v>
      </c>
      <c r="J58" s="201">
        <v>0</v>
      </c>
      <c r="K58" s="164">
        <f t="shared" si="5"/>
        <v>0</v>
      </c>
      <c r="L58" s="201">
        <f t="shared" si="8"/>
        <v>0</v>
      </c>
      <c r="M58" s="163">
        <f t="shared" si="6"/>
        <v>22.25</v>
      </c>
      <c r="N58" s="201">
        <f t="shared" si="9"/>
        <v>0</v>
      </c>
      <c r="O58" s="195">
        <f t="shared" si="0"/>
        <v>0</v>
      </c>
      <c r="P58" s="190">
        <f t="shared" si="1"/>
        <v>0</v>
      </c>
      <c r="S58" s="290">
        <v>38826</v>
      </c>
      <c r="T58">
        <v>1538</v>
      </c>
      <c r="U58">
        <v>10</v>
      </c>
      <c r="V58">
        <v>202</v>
      </c>
      <c r="W58">
        <v>0</v>
      </c>
      <c r="X58">
        <v>0</v>
      </c>
      <c r="Y58">
        <v>0</v>
      </c>
      <c r="Z58">
        <v>12.25</v>
      </c>
      <c r="AA58">
        <v>198</v>
      </c>
      <c r="AB58">
        <v>0</v>
      </c>
      <c r="AC58">
        <v>0</v>
      </c>
      <c r="AD58">
        <v>0</v>
      </c>
      <c r="AE58">
        <v>22.25</v>
      </c>
      <c r="AF58">
        <v>0</v>
      </c>
      <c r="AG58">
        <v>0</v>
      </c>
      <c r="AH58">
        <v>0</v>
      </c>
    </row>
    <row r="59" spans="1:34" x14ac:dyDescent="0.45">
      <c r="A59" s="167">
        <v>38827</v>
      </c>
      <c r="B59" s="242">
        <v>1476</v>
      </c>
      <c r="C59" s="219">
        <v>9</v>
      </c>
      <c r="D59" s="235">
        <v>195</v>
      </c>
      <c r="E59" s="201">
        <v>0</v>
      </c>
      <c r="F59" s="164">
        <f t="shared" si="4"/>
        <v>0</v>
      </c>
      <c r="G59" s="220">
        <f t="shared" si="7"/>
        <v>0</v>
      </c>
      <c r="H59" s="171">
        <v>14</v>
      </c>
      <c r="I59" s="215">
        <v>201</v>
      </c>
      <c r="J59" s="201">
        <v>0</v>
      </c>
      <c r="K59" s="164">
        <f t="shared" si="5"/>
        <v>0</v>
      </c>
      <c r="L59" s="201">
        <f t="shared" si="8"/>
        <v>0</v>
      </c>
      <c r="M59" s="163">
        <f t="shared" si="6"/>
        <v>23</v>
      </c>
      <c r="N59" s="201">
        <f t="shared" si="9"/>
        <v>0</v>
      </c>
      <c r="O59" s="195">
        <f t="shared" si="0"/>
        <v>0</v>
      </c>
      <c r="P59" s="190">
        <f t="shared" si="1"/>
        <v>0</v>
      </c>
      <c r="S59" s="290">
        <v>38827</v>
      </c>
      <c r="T59">
        <v>1476</v>
      </c>
      <c r="U59">
        <v>9</v>
      </c>
      <c r="V59">
        <v>195</v>
      </c>
      <c r="W59">
        <v>0</v>
      </c>
      <c r="X59">
        <v>0</v>
      </c>
      <c r="Y59">
        <v>0</v>
      </c>
      <c r="Z59">
        <v>14</v>
      </c>
      <c r="AA59">
        <v>201</v>
      </c>
      <c r="AB59">
        <v>0</v>
      </c>
      <c r="AC59">
        <v>0</v>
      </c>
      <c r="AD59">
        <v>0</v>
      </c>
      <c r="AE59">
        <v>23</v>
      </c>
      <c r="AF59">
        <v>0</v>
      </c>
      <c r="AG59">
        <v>0</v>
      </c>
      <c r="AH59">
        <v>0</v>
      </c>
    </row>
    <row r="60" spans="1:34" x14ac:dyDescent="0.45">
      <c r="A60" s="167">
        <v>38828</v>
      </c>
      <c r="B60" s="242">
        <v>1623</v>
      </c>
      <c r="C60" s="219">
        <v>13</v>
      </c>
      <c r="D60" s="174">
        <v>202</v>
      </c>
      <c r="E60" s="201">
        <v>0</v>
      </c>
      <c r="F60" s="164">
        <f t="shared" si="4"/>
        <v>0</v>
      </c>
      <c r="G60" s="220">
        <f t="shared" si="7"/>
        <v>0</v>
      </c>
      <c r="H60" s="171">
        <v>12</v>
      </c>
      <c r="I60" s="215">
        <v>200</v>
      </c>
      <c r="J60" s="201">
        <v>0</v>
      </c>
      <c r="K60" s="164">
        <f t="shared" si="5"/>
        <v>0</v>
      </c>
      <c r="L60" s="201">
        <f t="shared" si="8"/>
        <v>0</v>
      </c>
      <c r="M60" s="163">
        <f t="shared" si="6"/>
        <v>25</v>
      </c>
      <c r="N60" s="201">
        <f t="shared" si="9"/>
        <v>0</v>
      </c>
      <c r="O60" s="195">
        <f t="shared" si="0"/>
        <v>0</v>
      </c>
      <c r="P60" s="190">
        <f t="shared" si="1"/>
        <v>0</v>
      </c>
      <c r="S60" s="290">
        <v>38828</v>
      </c>
      <c r="T60">
        <v>1623</v>
      </c>
      <c r="U60">
        <v>13</v>
      </c>
      <c r="V60">
        <v>202</v>
      </c>
      <c r="W60">
        <v>0</v>
      </c>
      <c r="X60">
        <v>0</v>
      </c>
      <c r="Y60">
        <v>0</v>
      </c>
      <c r="Z60">
        <v>12</v>
      </c>
      <c r="AA60">
        <v>200</v>
      </c>
      <c r="AB60">
        <v>0</v>
      </c>
      <c r="AC60">
        <v>0</v>
      </c>
      <c r="AD60">
        <v>0</v>
      </c>
      <c r="AE60">
        <v>25</v>
      </c>
      <c r="AF60">
        <v>0</v>
      </c>
      <c r="AG60">
        <v>0</v>
      </c>
      <c r="AH60">
        <v>0</v>
      </c>
    </row>
    <row r="61" spans="1:34" x14ac:dyDescent="0.45">
      <c r="A61" s="167">
        <v>38829</v>
      </c>
      <c r="B61" s="242">
        <v>1549</v>
      </c>
      <c r="C61" s="219">
        <v>9.75</v>
      </c>
      <c r="D61" s="174">
        <v>190</v>
      </c>
      <c r="E61" s="201">
        <v>0</v>
      </c>
      <c r="F61" s="164">
        <f t="shared" si="4"/>
        <v>0</v>
      </c>
      <c r="G61" s="220">
        <f t="shared" si="7"/>
        <v>0</v>
      </c>
      <c r="H61" s="171">
        <v>11.25</v>
      </c>
      <c r="I61" s="215">
        <v>190</v>
      </c>
      <c r="J61" s="201">
        <v>0</v>
      </c>
      <c r="K61" s="164">
        <f t="shared" si="5"/>
        <v>0</v>
      </c>
      <c r="L61" s="201">
        <f t="shared" si="8"/>
        <v>0</v>
      </c>
      <c r="M61" s="163">
        <f t="shared" si="6"/>
        <v>21</v>
      </c>
      <c r="N61" s="201">
        <f t="shared" si="9"/>
        <v>0</v>
      </c>
      <c r="O61" s="195">
        <f t="shared" si="0"/>
        <v>0</v>
      </c>
      <c r="P61" s="190">
        <f t="shared" si="1"/>
        <v>0</v>
      </c>
      <c r="S61" s="290">
        <v>38829</v>
      </c>
      <c r="T61">
        <v>1549</v>
      </c>
      <c r="U61">
        <v>9.75</v>
      </c>
      <c r="V61">
        <v>190</v>
      </c>
      <c r="W61">
        <v>0</v>
      </c>
      <c r="X61">
        <v>0</v>
      </c>
      <c r="Y61">
        <v>0</v>
      </c>
      <c r="Z61">
        <v>11.25</v>
      </c>
      <c r="AA61">
        <v>190</v>
      </c>
      <c r="AB61">
        <v>0</v>
      </c>
      <c r="AC61">
        <v>0</v>
      </c>
      <c r="AD61">
        <v>0</v>
      </c>
      <c r="AE61">
        <v>21</v>
      </c>
      <c r="AF61">
        <v>0</v>
      </c>
      <c r="AG61">
        <v>0</v>
      </c>
      <c r="AH61">
        <v>0</v>
      </c>
    </row>
    <row r="62" spans="1:34" x14ac:dyDescent="0.45">
      <c r="A62" s="167">
        <v>38830</v>
      </c>
      <c r="B62" s="242">
        <v>1467</v>
      </c>
      <c r="C62" s="219">
        <v>11.75</v>
      </c>
      <c r="D62" s="234">
        <f>AVERAGE(I61,I62)</f>
        <v>192.5</v>
      </c>
      <c r="E62" s="201">
        <v>0</v>
      </c>
      <c r="F62" s="164">
        <f t="shared" si="4"/>
        <v>0</v>
      </c>
      <c r="G62" s="220">
        <f t="shared" si="7"/>
        <v>0</v>
      </c>
      <c r="H62" s="171">
        <v>10.75</v>
      </c>
      <c r="I62" s="215">
        <v>195</v>
      </c>
      <c r="J62" s="201">
        <v>0</v>
      </c>
      <c r="K62" s="164">
        <f t="shared" si="5"/>
        <v>0</v>
      </c>
      <c r="L62" s="201">
        <f t="shared" si="8"/>
        <v>0</v>
      </c>
      <c r="M62" s="163">
        <f t="shared" si="6"/>
        <v>22.5</v>
      </c>
      <c r="N62" s="201">
        <f t="shared" si="9"/>
        <v>0</v>
      </c>
      <c r="O62" s="195">
        <f t="shared" si="0"/>
        <v>0</v>
      </c>
      <c r="P62" s="190">
        <f t="shared" si="1"/>
        <v>0</v>
      </c>
      <c r="S62" s="290">
        <v>38830</v>
      </c>
      <c r="T62">
        <v>1467</v>
      </c>
      <c r="U62">
        <v>11.75</v>
      </c>
      <c r="V62">
        <v>192.5</v>
      </c>
      <c r="W62">
        <v>0</v>
      </c>
      <c r="X62">
        <v>0</v>
      </c>
      <c r="Y62">
        <v>0</v>
      </c>
      <c r="Z62">
        <v>10.75</v>
      </c>
      <c r="AA62">
        <v>195</v>
      </c>
      <c r="AB62">
        <v>0</v>
      </c>
      <c r="AC62">
        <v>0</v>
      </c>
      <c r="AD62">
        <v>0</v>
      </c>
      <c r="AE62">
        <v>22.5</v>
      </c>
      <c r="AF62">
        <v>0</v>
      </c>
      <c r="AG62">
        <v>0</v>
      </c>
      <c r="AH62">
        <v>0</v>
      </c>
    </row>
    <row r="63" spans="1:34" x14ac:dyDescent="0.45">
      <c r="A63" s="167">
        <v>38831</v>
      </c>
      <c r="B63" s="242">
        <v>1435</v>
      </c>
      <c r="C63" s="219">
        <v>11</v>
      </c>
      <c r="D63" s="235">
        <v>193</v>
      </c>
      <c r="E63" s="201">
        <v>0</v>
      </c>
      <c r="F63" s="164">
        <f t="shared" si="4"/>
        <v>0</v>
      </c>
      <c r="G63" s="220">
        <f t="shared" si="7"/>
        <v>0</v>
      </c>
      <c r="H63" s="171">
        <v>11.5</v>
      </c>
      <c r="I63" s="215">
        <v>190</v>
      </c>
      <c r="J63" s="201">
        <v>0</v>
      </c>
      <c r="K63" s="164">
        <f t="shared" si="5"/>
        <v>0</v>
      </c>
      <c r="L63" s="201">
        <f t="shared" si="8"/>
        <v>0</v>
      </c>
      <c r="M63" s="163">
        <f t="shared" si="6"/>
        <v>22.5</v>
      </c>
      <c r="N63" s="201">
        <f t="shared" si="9"/>
        <v>0</v>
      </c>
      <c r="O63" s="195">
        <f t="shared" si="0"/>
        <v>0</v>
      </c>
      <c r="P63" s="190">
        <f t="shared" si="1"/>
        <v>0</v>
      </c>
      <c r="S63" s="290">
        <v>38831</v>
      </c>
      <c r="T63">
        <v>1435</v>
      </c>
      <c r="U63">
        <v>11</v>
      </c>
      <c r="V63">
        <v>193</v>
      </c>
      <c r="W63">
        <v>0</v>
      </c>
      <c r="X63">
        <v>0</v>
      </c>
      <c r="Y63">
        <v>0</v>
      </c>
      <c r="Z63">
        <v>11.5</v>
      </c>
      <c r="AA63">
        <v>190</v>
      </c>
      <c r="AB63">
        <v>0</v>
      </c>
      <c r="AC63">
        <v>0</v>
      </c>
      <c r="AD63">
        <v>0</v>
      </c>
      <c r="AE63">
        <v>22.5</v>
      </c>
      <c r="AF63">
        <v>0</v>
      </c>
      <c r="AG63">
        <v>0</v>
      </c>
      <c r="AH63">
        <v>0</v>
      </c>
    </row>
    <row r="64" spans="1:34" x14ac:dyDescent="0.45">
      <c r="A64" s="167">
        <v>38832</v>
      </c>
      <c r="B64" s="243">
        <v>1429</v>
      </c>
      <c r="C64" s="219">
        <v>11.25</v>
      </c>
      <c r="D64" s="174">
        <v>194</v>
      </c>
      <c r="E64" s="201">
        <v>0</v>
      </c>
      <c r="F64" s="164">
        <f t="shared" si="4"/>
        <v>0</v>
      </c>
      <c r="G64" s="220">
        <f t="shared" si="7"/>
        <v>0</v>
      </c>
      <c r="H64" s="171">
        <v>11.75</v>
      </c>
      <c r="I64" s="215">
        <v>190</v>
      </c>
      <c r="J64" s="201">
        <v>0</v>
      </c>
      <c r="K64" s="164">
        <f t="shared" si="5"/>
        <v>0</v>
      </c>
      <c r="L64" s="201">
        <f t="shared" si="8"/>
        <v>0</v>
      </c>
      <c r="M64" s="163">
        <f t="shared" si="6"/>
        <v>23</v>
      </c>
      <c r="N64" s="201">
        <f t="shared" si="9"/>
        <v>0</v>
      </c>
      <c r="O64" s="195">
        <f t="shared" si="0"/>
        <v>0</v>
      </c>
      <c r="P64" s="190">
        <f t="shared" si="1"/>
        <v>0</v>
      </c>
      <c r="S64" s="290">
        <v>38832</v>
      </c>
      <c r="T64">
        <v>1429</v>
      </c>
      <c r="U64">
        <v>11.25</v>
      </c>
      <c r="V64">
        <v>194</v>
      </c>
      <c r="W64">
        <v>0</v>
      </c>
      <c r="X64">
        <v>0</v>
      </c>
      <c r="Y64">
        <v>0</v>
      </c>
      <c r="Z64">
        <v>11.75</v>
      </c>
      <c r="AA64">
        <v>190</v>
      </c>
      <c r="AB64">
        <v>0</v>
      </c>
      <c r="AC64">
        <v>0</v>
      </c>
      <c r="AD64">
        <v>0</v>
      </c>
      <c r="AE64">
        <v>23</v>
      </c>
      <c r="AF64">
        <v>0</v>
      </c>
      <c r="AG64">
        <v>0</v>
      </c>
      <c r="AH64">
        <v>0</v>
      </c>
    </row>
    <row r="65" spans="1:34" x14ac:dyDescent="0.45">
      <c r="A65" s="167">
        <v>38833</v>
      </c>
      <c r="B65" s="243">
        <v>1445</v>
      </c>
      <c r="C65" s="219">
        <v>11.25</v>
      </c>
      <c r="D65" s="174">
        <v>190</v>
      </c>
      <c r="E65" s="201">
        <v>0</v>
      </c>
      <c r="F65" s="164">
        <f t="shared" si="4"/>
        <v>0</v>
      </c>
      <c r="G65" s="220">
        <f t="shared" si="7"/>
        <v>0</v>
      </c>
      <c r="H65" s="171">
        <v>12</v>
      </c>
      <c r="I65" s="215">
        <v>190</v>
      </c>
      <c r="J65" s="201">
        <v>1</v>
      </c>
      <c r="K65" s="164">
        <f t="shared" si="5"/>
        <v>8.3333333333333329E-2</v>
      </c>
      <c r="L65" s="201">
        <f t="shared" si="8"/>
        <v>49.652432969215489</v>
      </c>
      <c r="M65" s="163">
        <f t="shared" si="6"/>
        <v>23.25</v>
      </c>
      <c r="N65" s="201">
        <f t="shared" si="9"/>
        <v>1</v>
      </c>
      <c r="O65" s="195">
        <f t="shared" si="0"/>
        <v>4.3010752688172046E-2</v>
      </c>
      <c r="P65" s="190">
        <f t="shared" si="1"/>
        <v>49.652432969215489</v>
      </c>
      <c r="S65" s="290">
        <v>38833</v>
      </c>
      <c r="T65">
        <v>1445</v>
      </c>
      <c r="U65">
        <v>11.25</v>
      </c>
      <c r="V65">
        <v>190</v>
      </c>
      <c r="W65">
        <v>0</v>
      </c>
      <c r="X65">
        <v>0</v>
      </c>
      <c r="Y65">
        <v>0</v>
      </c>
      <c r="Z65">
        <v>12</v>
      </c>
      <c r="AA65">
        <v>190</v>
      </c>
      <c r="AB65">
        <v>0</v>
      </c>
      <c r="AC65">
        <v>0</v>
      </c>
      <c r="AD65">
        <v>0</v>
      </c>
      <c r="AE65">
        <v>23.25</v>
      </c>
      <c r="AF65">
        <v>0</v>
      </c>
      <c r="AG65">
        <v>0</v>
      </c>
      <c r="AH65">
        <v>0</v>
      </c>
    </row>
    <row r="66" spans="1:34" x14ac:dyDescent="0.45">
      <c r="A66" s="167">
        <v>38834</v>
      </c>
      <c r="B66" s="243">
        <v>1416</v>
      </c>
      <c r="C66" s="219">
        <v>12</v>
      </c>
      <c r="D66" s="174">
        <v>188</v>
      </c>
      <c r="E66" s="201">
        <v>0</v>
      </c>
      <c r="F66" s="164">
        <f t="shared" si="4"/>
        <v>0</v>
      </c>
      <c r="G66" s="220">
        <f t="shared" si="7"/>
        <v>0</v>
      </c>
      <c r="H66" s="171">
        <v>13</v>
      </c>
      <c r="I66" s="215">
        <v>175</v>
      </c>
      <c r="J66" s="212">
        <v>0</v>
      </c>
      <c r="K66" s="164">
        <f t="shared" si="5"/>
        <v>0</v>
      </c>
      <c r="L66" s="201">
        <f t="shared" si="8"/>
        <v>0</v>
      </c>
      <c r="M66" s="163">
        <f t="shared" si="6"/>
        <v>25</v>
      </c>
      <c r="N66" s="201">
        <f t="shared" si="9"/>
        <v>0</v>
      </c>
      <c r="O66" s="195">
        <f t="shared" si="0"/>
        <v>0</v>
      </c>
      <c r="P66" s="190">
        <f t="shared" si="1"/>
        <v>0</v>
      </c>
      <c r="S66" s="290">
        <v>38834</v>
      </c>
      <c r="T66">
        <v>1416</v>
      </c>
      <c r="U66">
        <v>12</v>
      </c>
      <c r="V66">
        <v>188</v>
      </c>
      <c r="W66">
        <v>0</v>
      </c>
      <c r="X66">
        <v>0</v>
      </c>
      <c r="Y66">
        <v>0</v>
      </c>
      <c r="Z66">
        <v>13</v>
      </c>
      <c r="AA66">
        <v>175</v>
      </c>
      <c r="AB66">
        <v>0</v>
      </c>
      <c r="AC66">
        <v>0</v>
      </c>
      <c r="AD66">
        <v>0</v>
      </c>
      <c r="AE66">
        <v>25</v>
      </c>
      <c r="AF66">
        <v>0</v>
      </c>
      <c r="AG66">
        <v>0</v>
      </c>
      <c r="AH66">
        <v>0</v>
      </c>
    </row>
    <row r="67" spans="1:34" x14ac:dyDescent="0.45">
      <c r="A67" s="167">
        <v>38835</v>
      </c>
      <c r="B67" s="243">
        <v>1529</v>
      </c>
      <c r="C67" s="219">
        <v>11.25</v>
      </c>
      <c r="D67" s="174">
        <v>203</v>
      </c>
      <c r="E67" s="201">
        <v>0</v>
      </c>
      <c r="F67" s="164">
        <f t="shared" si="4"/>
        <v>0</v>
      </c>
      <c r="G67" s="220">
        <f t="shared" si="7"/>
        <v>0</v>
      </c>
      <c r="H67" s="171">
        <v>17</v>
      </c>
      <c r="I67" s="215">
        <v>125</v>
      </c>
      <c r="J67" s="201">
        <v>4</v>
      </c>
      <c r="K67" s="164">
        <f t="shared" si="5"/>
        <v>0.23529411764705882</v>
      </c>
      <c r="L67" s="201">
        <f t="shared" si="8"/>
        <v>198.60973187686196</v>
      </c>
      <c r="M67" s="163">
        <f t="shared" si="6"/>
        <v>28.25</v>
      </c>
      <c r="N67" s="201">
        <f t="shared" si="9"/>
        <v>4</v>
      </c>
      <c r="O67" s="195">
        <f t="shared" si="0"/>
        <v>0.1415929203539823</v>
      </c>
      <c r="P67" s="190">
        <f t="shared" si="1"/>
        <v>198.60973187686196</v>
      </c>
      <c r="S67" s="290">
        <v>38835</v>
      </c>
      <c r="T67">
        <v>1529</v>
      </c>
      <c r="U67">
        <v>11.25</v>
      </c>
      <c r="V67">
        <v>203</v>
      </c>
      <c r="W67">
        <v>0</v>
      </c>
      <c r="X67">
        <v>0</v>
      </c>
      <c r="Y67">
        <v>0</v>
      </c>
      <c r="Z67">
        <v>17</v>
      </c>
      <c r="AA67">
        <v>125</v>
      </c>
      <c r="AB67">
        <v>0</v>
      </c>
      <c r="AC67">
        <v>0</v>
      </c>
      <c r="AD67">
        <v>0</v>
      </c>
      <c r="AE67">
        <v>28.25</v>
      </c>
      <c r="AF67">
        <v>0</v>
      </c>
      <c r="AG67">
        <v>0</v>
      </c>
      <c r="AH67">
        <v>0</v>
      </c>
    </row>
    <row r="68" spans="1:34" x14ac:dyDescent="0.45">
      <c r="A68" s="222">
        <v>38836</v>
      </c>
      <c r="B68" s="244">
        <v>2078</v>
      </c>
      <c r="C68" s="245">
        <v>7.75</v>
      </c>
      <c r="D68" s="175">
        <v>124</v>
      </c>
      <c r="E68" s="246">
        <v>0</v>
      </c>
      <c r="F68" s="166">
        <f t="shared" si="4"/>
        <v>0</v>
      </c>
      <c r="G68" s="247">
        <f>E68/0.00607</f>
        <v>0</v>
      </c>
      <c r="H68" s="166">
        <v>4.25</v>
      </c>
      <c r="I68" s="175">
        <v>131</v>
      </c>
      <c r="J68" s="248">
        <v>2</v>
      </c>
      <c r="K68" s="166">
        <f t="shared" si="5"/>
        <v>0.47058823529411764</v>
      </c>
      <c r="L68" s="246">
        <f t="shared" si="8"/>
        <v>99.304865938430979</v>
      </c>
      <c r="M68" s="165">
        <f t="shared" si="6"/>
        <v>12</v>
      </c>
      <c r="N68" s="248">
        <f t="shared" si="9"/>
        <v>2</v>
      </c>
      <c r="O68" s="249">
        <f>N68/M68</f>
        <v>0.16666666666666666</v>
      </c>
      <c r="P68" s="190">
        <f t="shared" si="1"/>
        <v>99.304865938430979</v>
      </c>
      <c r="S68" s="290">
        <v>38836</v>
      </c>
      <c r="T68">
        <v>2078</v>
      </c>
      <c r="U68">
        <v>7.75</v>
      </c>
      <c r="V68">
        <v>124</v>
      </c>
      <c r="W68">
        <v>0</v>
      </c>
      <c r="X68">
        <v>0</v>
      </c>
      <c r="Y68">
        <v>0</v>
      </c>
      <c r="Z68">
        <v>4.25</v>
      </c>
      <c r="AA68">
        <v>131</v>
      </c>
      <c r="AB68">
        <v>0</v>
      </c>
      <c r="AC68">
        <v>0</v>
      </c>
      <c r="AD68">
        <v>0</v>
      </c>
      <c r="AE68">
        <v>12</v>
      </c>
      <c r="AF68">
        <v>0</v>
      </c>
      <c r="AG68">
        <v>0</v>
      </c>
      <c r="AH68">
        <v>0</v>
      </c>
    </row>
    <row r="69" spans="1:34" x14ac:dyDescent="0.45">
      <c r="A69" s="191">
        <v>38837</v>
      </c>
      <c r="B69" s="214">
        <v>2254</v>
      </c>
      <c r="C69" s="219">
        <v>10</v>
      </c>
      <c r="D69" s="174">
        <v>250</v>
      </c>
      <c r="E69" s="201">
        <v>1</v>
      </c>
      <c r="F69" s="164">
        <f t="shared" si="4"/>
        <v>0.1</v>
      </c>
      <c r="G69" s="220">
        <f>E69/0.00607</f>
        <v>164.74464579901152</v>
      </c>
      <c r="H69" s="164">
        <v>10.25</v>
      </c>
      <c r="I69" s="174">
        <v>165</v>
      </c>
      <c r="J69" s="201">
        <v>0</v>
      </c>
      <c r="K69" s="164">
        <f t="shared" si="5"/>
        <v>0</v>
      </c>
      <c r="L69" s="201">
        <f t="shared" si="8"/>
        <v>0</v>
      </c>
      <c r="M69" s="163">
        <f t="shared" si="6"/>
        <v>20.25</v>
      </c>
      <c r="N69" s="201">
        <f t="shared" si="9"/>
        <v>1</v>
      </c>
      <c r="O69" s="195">
        <f>N69/M69</f>
        <v>4.9382716049382713E-2</v>
      </c>
      <c r="P69" s="190">
        <f t="shared" ref="P69:P132" si="10">L69+G69</f>
        <v>164.74464579901152</v>
      </c>
      <c r="S69" s="290">
        <v>38837</v>
      </c>
      <c r="T69">
        <v>2254</v>
      </c>
      <c r="U69">
        <v>10</v>
      </c>
      <c r="V69">
        <v>250</v>
      </c>
      <c r="W69">
        <v>0</v>
      </c>
      <c r="X69">
        <v>0</v>
      </c>
      <c r="Y69">
        <v>0</v>
      </c>
      <c r="Z69">
        <v>10.25</v>
      </c>
      <c r="AA69">
        <v>165</v>
      </c>
      <c r="AB69">
        <v>0</v>
      </c>
      <c r="AC69">
        <v>0</v>
      </c>
      <c r="AD69">
        <v>0</v>
      </c>
      <c r="AE69">
        <v>20.25</v>
      </c>
      <c r="AF69">
        <v>0</v>
      </c>
      <c r="AG69">
        <v>0</v>
      </c>
      <c r="AH69">
        <v>0</v>
      </c>
    </row>
    <row r="70" spans="1:34" x14ac:dyDescent="0.45">
      <c r="A70" s="191">
        <v>38838</v>
      </c>
      <c r="B70" s="214">
        <v>1806</v>
      </c>
      <c r="C70" s="219">
        <v>12.25</v>
      </c>
      <c r="D70" s="174">
        <v>198</v>
      </c>
      <c r="E70" s="201">
        <v>0</v>
      </c>
      <c r="F70" s="164">
        <f t="shared" si="4"/>
        <v>0</v>
      </c>
      <c r="G70" s="220">
        <f t="shared" ref="G70:G85" si="11">E70/0.00607</f>
        <v>0</v>
      </c>
      <c r="H70" s="171">
        <v>11</v>
      </c>
      <c r="I70" s="215">
        <v>185</v>
      </c>
      <c r="J70" s="201">
        <v>0</v>
      </c>
      <c r="K70" s="164">
        <f t="shared" si="5"/>
        <v>0</v>
      </c>
      <c r="L70" s="201">
        <f t="shared" si="8"/>
        <v>0</v>
      </c>
      <c r="M70" s="163">
        <f t="shared" si="6"/>
        <v>23.25</v>
      </c>
      <c r="N70" s="201">
        <f t="shared" si="9"/>
        <v>0</v>
      </c>
      <c r="O70" s="195">
        <f t="shared" ref="O70:O100" si="12">N70/M70</f>
        <v>0</v>
      </c>
      <c r="P70" s="190">
        <f t="shared" si="10"/>
        <v>0</v>
      </c>
      <c r="S70" s="290">
        <v>38838</v>
      </c>
      <c r="T70">
        <v>1806</v>
      </c>
      <c r="U70">
        <v>12.25</v>
      </c>
      <c r="V70">
        <v>198</v>
      </c>
      <c r="W70">
        <v>0</v>
      </c>
      <c r="X70">
        <v>0</v>
      </c>
      <c r="Y70">
        <v>0</v>
      </c>
      <c r="Z70">
        <v>11</v>
      </c>
      <c r="AA70">
        <v>185</v>
      </c>
      <c r="AB70">
        <v>0</v>
      </c>
      <c r="AC70">
        <v>0</v>
      </c>
      <c r="AD70">
        <v>0</v>
      </c>
      <c r="AE70">
        <v>23.25</v>
      </c>
      <c r="AF70">
        <v>0</v>
      </c>
      <c r="AG70">
        <v>0</v>
      </c>
      <c r="AH70">
        <v>0</v>
      </c>
    </row>
    <row r="71" spans="1:34" x14ac:dyDescent="0.45">
      <c r="A71" s="167">
        <v>38839</v>
      </c>
      <c r="B71" s="250">
        <v>1541</v>
      </c>
      <c r="C71" s="251">
        <v>11</v>
      </c>
      <c r="D71" s="176">
        <v>190</v>
      </c>
      <c r="E71" s="230">
        <v>0</v>
      </c>
      <c r="F71" s="169">
        <f t="shared" si="4"/>
        <v>0</v>
      </c>
      <c r="G71" s="252">
        <f t="shared" si="11"/>
        <v>0</v>
      </c>
      <c r="H71" s="173">
        <v>12</v>
      </c>
      <c r="I71" s="253">
        <v>190</v>
      </c>
      <c r="J71" s="230">
        <v>8</v>
      </c>
      <c r="K71" s="169">
        <f t="shared" si="5"/>
        <v>0.66666666666666663</v>
      </c>
      <c r="L71" s="230">
        <f t="shared" si="8"/>
        <v>397.21946375372391</v>
      </c>
      <c r="M71" s="168">
        <f t="shared" si="6"/>
        <v>23</v>
      </c>
      <c r="N71" s="230">
        <f t="shared" si="9"/>
        <v>8</v>
      </c>
      <c r="O71" s="254">
        <f t="shared" si="12"/>
        <v>0.34782608695652173</v>
      </c>
      <c r="P71" s="190">
        <f t="shared" si="10"/>
        <v>397.21946375372391</v>
      </c>
      <c r="S71" s="290">
        <v>38839</v>
      </c>
      <c r="T71">
        <v>1541</v>
      </c>
      <c r="U71">
        <v>11</v>
      </c>
      <c r="V71">
        <v>190</v>
      </c>
      <c r="W71">
        <v>0</v>
      </c>
      <c r="X71">
        <v>0</v>
      </c>
      <c r="Y71">
        <v>0</v>
      </c>
      <c r="Z71">
        <v>12</v>
      </c>
      <c r="AA71">
        <v>190</v>
      </c>
      <c r="AB71">
        <v>2</v>
      </c>
      <c r="AC71">
        <v>0.16666666666666666</v>
      </c>
      <c r="AD71">
        <v>99.304865938430979</v>
      </c>
      <c r="AE71">
        <v>23</v>
      </c>
      <c r="AF71">
        <v>2</v>
      </c>
      <c r="AG71">
        <v>8.6956521739130432E-2</v>
      </c>
      <c r="AH71">
        <v>99.304865938430979</v>
      </c>
    </row>
    <row r="72" spans="1:34" x14ac:dyDescent="0.45">
      <c r="A72" s="167">
        <v>38840</v>
      </c>
      <c r="B72" s="243">
        <v>1406</v>
      </c>
      <c r="C72" s="219">
        <v>11</v>
      </c>
      <c r="D72" s="174">
        <v>190</v>
      </c>
      <c r="E72" s="201">
        <v>0</v>
      </c>
      <c r="F72" s="164">
        <f t="shared" si="4"/>
        <v>0</v>
      </c>
      <c r="G72" s="247">
        <f t="shared" si="11"/>
        <v>0</v>
      </c>
      <c r="H72" s="171">
        <v>12.75</v>
      </c>
      <c r="I72" s="215">
        <v>190</v>
      </c>
      <c r="J72" s="201">
        <v>2</v>
      </c>
      <c r="K72" s="164">
        <f t="shared" si="5"/>
        <v>0.15686274509803921</v>
      </c>
      <c r="L72" s="201">
        <f t="shared" si="8"/>
        <v>99.304865938430979</v>
      </c>
      <c r="M72" s="163">
        <f t="shared" si="6"/>
        <v>23.75</v>
      </c>
      <c r="N72" s="201">
        <f t="shared" si="9"/>
        <v>2</v>
      </c>
      <c r="O72" s="195">
        <f t="shared" si="12"/>
        <v>8.4210526315789472E-2</v>
      </c>
      <c r="P72" s="190">
        <f t="shared" si="10"/>
        <v>99.304865938430979</v>
      </c>
      <c r="S72" s="290">
        <v>38840</v>
      </c>
      <c r="T72">
        <v>1406</v>
      </c>
      <c r="U72">
        <v>11</v>
      </c>
      <c r="V72">
        <v>190</v>
      </c>
      <c r="W72">
        <v>0</v>
      </c>
      <c r="X72">
        <v>0</v>
      </c>
      <c r="Y72">
        <v>0</v>
      </c>
      <c r="Z72">
        <v>12.75</v>
      </c>
      <c r="AA72">
        <v>190</v>
      </c>
      <c r="AB72">
        <v>0</v>
      </c>
      <c r="AC72">
        <v>0</v>
      </c>
      <c r="AD72">
        <v>0</v>
      </c>
      <c r="AE72">
        <v>23.75</v>
      </c>
      <c r="AF72">
        <v>0</v>
      </c>
      <c r="AG72">
        <v>0</v>
      </c>
      <c r="AH72">
        <v>0</v>
      </c>
    </row>
    <row r="73" spans="1:34" x14ac:dyDescent="0.45">
      <c r="A73" s="167">
        <v>38841</v>
      </c>
      <c r="B73" s="255">
        <v>1229.347</v>
      </c>
      <c r="C73" s="219">
        <v>12</v>
      </c>
      <c r="D73" s="174">
        <v>189</v>
      </c>
      <c r="E73" s="201">
        <v>1</v>
      </c>
      <c r="F73" s="164">
        <f t="shared" si="4"/>
        <v>8.3333333333333329E-2</v>
      </c>
      <c r="G73" s="247">
        <f t="shared" si="11"/>
        <v>164.74464579901152</v>
      </c>
      <c r="H73" s="171">
        <v>11.75</v>
      </c>
      <c r="I73" s="215">
        <v>196</v>
      </c>
      <c r="J73" s="201">
        <v>0</v>
      </c>
      <c r="K73" s="164">
        <f t="shared" si="5"/>
        <v>0</v>
      </c>
      <c r="L73" s="201">
        <f t="shared" si="8"/>
        <v>0</v>
      </c>
      <c r="M73" s="163">
        <f t="shared" si="6"/>
        <v>23.75</v>
      </c>
      <c r="N73" s="201">
        <f t="shared" si="9"/>
        <v>1</v>
      </c>
      <c r="O73" s="195">
        <f t="shared" si="12"/>
        <v>4.2105263157894736E-2</v>
      </c>
      <c r="P73" s="190">
        <f t="shared" si="10"/>
        <v>164.74464579901152</v>
      </c>
      <c r="S73" s="290">
        <v>38841</v>
      </c>
      <c r="T73">
        <v>1229.347</v>
      </c>
      <c r="U73">
        <v>12</v>
      </c>
      <c r="V73">
        <v>189</v>
      </c>
      <c r="W73">
        <v>0</v>
      </c>
      <c r="X73">
        <v>0</v>
      </c>
      <c r="Y73">
        <v>0</v>
      </c>
      <c r="Z73">
        <v>11.75</v>
      </c>
      <c r="AA73">
        <v>196</v>
      </c>
      <c r="AB73">
        <v>0</v>
      </c>
      <c r="AC73">
        <v>0</v>
      </c>
      <c r="AD73">
        <v>0</v>
      </c>
      <c r="AE73">
        <v>23.75</v>
      </c>
      <c r="AF73">
        <v>0</v>
      </c>
      <c r="AG73">
        <v>0</v>
      </c>
      <c r="AH73">
        <v>0</v>
      </c>
    </row>
    <row r="74" spans="1:34" x14ac:dyDescent="0.45">
      <c r="A74" s="167">
        <v>38842</v>
      </c>
      <c r="B74" s="255">
        <v>1265.521</v>
      </c>
      <c r="C74" s="219">
        <v>12</v>
      </c>
      <c r="D74" s="174">
        <v>197</v>
      </c>
      <c r="E74" s="201">
        <v>0</v>
      </c>
      <c r="F74" s="164">
        <f t="shared" si="4"/>
        <v>0</v>
      </c>
      <c r="G74" s="247">
        <f t="shared" si="11"/>
        <v>0</v>
      </c>
      <c r="H74" s="171">
        <v>13</v>
      </c>
      <c r="I74" s="215">
        <v>190</v>
      </c>
      <c r="J74" s="201">
        <v>0</v>
      </c>
      <c r="K74" s="164">
        <f t="shared" si="5"/>
        <v>0</v>
      </c>
      <c r="L74" s="201">
        <f t="shared" si="8"/>
        <v>0</v>
      </c>
      <c r="M74" s="163">
        <f t="shared" si="6"/>
        <v>25</v>
      </c>
      <c r="N74" s="201">
        <f t="shared" si="9"/>
        <v>0</v>
      </c>
      <c r="O74" s="195">
        <f t="shared" si="12"/>
        <v>0</v>
      </c>
      <c r="P74" s="190">
        <f t="shared" si="10"/>
        <v>0</v>
      </c>
      <c r="S74" s="290">
        <v>38842</v>
      </c>
      <c r="T74">
        <v>1265.521</v>
      </c>
      <c r="U74">
        <v>12</v>
      </c>
      <c r="V74">
        <v>197</v>
      </c>
      <c r="W74">
        <v>0</v>
      </c>
      <c r="X74">
        <v>0</v>
      </c>
      <c r="Y74">
        <v>0</v>
      </c>
      <c r="Z74">
        <v>13</v>
      </c>
      <c r="AA74">
        <v>190</v>
      </c>
      <c r="AB74">
        <v>0</v>
      </c>
      <c r="AC74">
        <v>0</v>
      </c>
      <c r="AD74">
        <v>0</v>
      </c>
      <c r="AE74">
        <v>25</v>
      </c>
      <c r="AF74">
        <v>0</v>
      </c>
      <c r="AG74">
        <v>0</v>
      </c>
      <c r="AH74">
        <v>0</v>
      </c>
    </row>
    <row r="75" spans="1:34" x14ac:dyDescent="0.45">
      <c r="A75" s="167">
        <v>38843</v>
      </c>
      <c r="B75" s="255">
        <v>1354.7650000000001</v>
      </c>
      <c r="C75" s="219">
        <v>10</v>
      </c>
      <c r="D75" s="174">
        <v>190</v>
      </c>
      <c r="E75" s="201">
        <v>0</v>
      </c>
      <c r="F75" s="164">
        <f t="shared" si="4"/>
        <v>0</v>
      </c>
      <c r="G75" s="247">
        <f t="shared" si="11"/>
        <v>0</v>
      </c>
      <c r="H75" s="171">
        <v>13.25</v>
      </c>
      <c r="I75" s="215">
        <v>190</v>
      </c>
      <c r="J75" s="201">
        <v>0</v>
      </c>
      <c r="K75" s="164">
        <f t="shared" si="5"/>
        <v>0</v>
      </c>
      <c r="L75" s="201">
        <f t="shared" si="8"/>
        <v>0</v>
      </c>
      <c r="M75" s="163">
        <f t="shared" si="6"/>
        <v>23.25</v>
      </c>
      <c r="N75" s="201">
        <f t="shared" si="9"/>
        <v>0</v>
      </c>
      <c r="O75" s="195">
        <f t="shared" si="12"/>
        <v>0</v>
      </c>
      <c r="P75" s="190">
        <f t="shared" si="10"/>
        <v>0</v>
      </c>
      <c r="S75" s="290">
        <v>38843</v>
      </c>
      <c r="T75">
        <v>1354.7650000000001</v>
      </c>
      <c r="U75">
        <v>10</v>
      </c>
      <c r="V75">
        <v>190</v>
      </c>
      <c r="W75">
        <v>0</v>
      </c>
      <c r="X75">
        <v>0</v>
      </c>
      <c r="Y75">
        <v>0</v>
      </c>
      <c r="Z75">
        <v>13.25</v>
      </c>
      <c r="AA75">
        <v>190</v>
      </c>
      <c r="AB75">
        <v>0</v>
      </c>
      <c r="AC75">
        <v>0</v>
      </c>
      <c r="AD75">
        <v>0</v>
      </c>
      <c r="AE75">
        <v>23.25</v>
      </c>
      <c r="AF75">
        <v>0</v>
      </c>
      <c r="AG75">
        <v>0</v>
      </c>
      <c r="AH75">
        <v>0</v>
      </c>
    </row>
    <row r="76" spans="1:34" x14ac:dyDescent="0.45">
      <c r="A76" s="167">
        <v>38844</v>
      </c>
      <c r="B76" s="255">
        <v>1386.8679999999999</v>
      </c>
      <c r="C76" s="219">
        <v>11</v>
      </c>
      <c r="D76" s="174">
        <v>190</v>
      </c>
      <c r="E76" s="201">
        <v>0</v>
      </c>
      <c r="F76" s="164">
        <f t="shared" si="4"/>
        <v>0</v>
      </c>
      <c r="G76" s="247">
        <f t="shared" si="11"/>
        <v>0</v>
      </c>
      <c r="H76" s="171">
        <v>12</v>
      </c>
      <c r="I76" s="215">
        <v>200</v>
      </c>
      <c r="J76" s="201">
        <v>4</v>
      </c>
      <c r="K76" s="164">
        <f t="shared" si="5"/>
        <v>0.33333333333333331</v>
      </c>
      <c r="L76" s="201">
        <f t="shared" si="8"/>
        <v>198.60973187686196</v>
      </c>
      <c r="M76" s="163">
        <f t="shared" si="6"/>
        <v>23</v>
      </c>
      <c r="N76" s="201">
        <f t="shared" si="9"/>
        <v>4</v>
      </c>
      <c r="O76" s="195">
        <f t="shared" si="12"/>
        <v>0.17391304347826086</v>
      </c>
      <c r="P76" s="190">
        <f t="shared" si="10"/>
        <v>198.60973187686196</v>
      </c>
      <c r="S76" s="290">
        <v>38844</v>
      </c>
      <c r="T76">
        <v>1386.8679999999999</v>
      </c>
      <c r="U76">
        <v>11</v>
      </c>
      <c r="V76">
        <v>190</v>
      </c>
      <c r="W76">
        <v>0</v>
      </c>
      <c r="X76">
        <v>0</v>
      </c>
      <c r="Y76">
        <v>0</v>
      </c>
      <c r="Z76">
        <v>12</v>
      </c>
      <c r="AA76">
        <v>200</v>
      </c>
      <c r="AB76">
        <v>0</v>
      </c>
      <c r="AC76">
        <v>0</v>
      </c>
      <c r="AD76">
        <v>0</v>
      </c>
      <c r="AE76">
        <v>23</v>
      </c>
      <c r="AF76">
        <v>0</v>
      </c>
      <c r="AG76">
        <v>0</v>
      </c>
      <c r="AH76">
        <v>0</v>
      </c>
    </row>
    <row r="77" spans="1:34" x14ac:dyDescent="0.45">
      <c r="A77" s="167">
        <v>38845</v>
      </c>
      <c r="B77" s="255">
        <v>1422.203</v>
      </c>
      <c r="C77" s="219">
        <v>11.25</v>
      </c>
      <c r="D77" s="174">
        <v>185</v>
      </c>
      <c r="E77" s="201">
        <v>0</v>
      </c>
      <c r="F77" s="164">
        <f t="shared" si="4"/>
        <v>0</v>
      </c>
      <c r="G77" s="247">
        <f t="shared" si="11"/>
        <v>0</v>
      </c>
      <c r="H77" s="171">
        <v>11.5</v>
      </c>
      <c r="I77" s="215">
        <v>196</v>
      </c>
      <c r="J77" s="201">
        <v>9</v>
      </c>
      <c r="K77" s="164">
        <f t="shared" si="5"/>
        <v>0.78260869565217395</v>
      </c>
      <c r="L77" s="201">
        <f t="shared" si="8"/>
        <v>446.87189672293937</v>
      </c>
      <c r="M77" s="163">
        <f t="shared" si="6"/>
        <v>22.75</v>
      </c>
      <c r="N77" s="201">
        <f t="shared" si="9"/>
        <v>9</v>
      </c>
      <c r="O77" s="195">
        <f t="shared" si="12"/>
        <v>0.39560439560439559</v>
      </c>
      <c r="P77" s="190">
        <f t="shared" si="10"/>
        <v>446.87189672293937</v>
      </c>
      <c r="S77" s="290">
        <v>38845</v>
      </c>
      <c r="T77">
        <v>1422.203</v>
      </c>
      <c r="U77">
        <v>11.25</v>
      </c>
      <c r="V77">
        <v>185</v>
      </c>
      <c r="W77">
        <v>0</v>
      </c>
      <c r="X77">
        <v>0</v>
      </c>
      <c r="Y77">
        <v>0</v>
      </c>
      <c r="Z77">
        <v>11.5</v>
      </c>
      <c r="AA77">
        <v>196</v>
      </c>
      <c r="AB77">
        <v>0</v>
      </c>
      <c r="AC77">
        <v>0</v>
      </c>
      <c r="AD77">
        <v>0</v>
      </c>
      <c r="AE77">
        <v>22.75</v>
      </c>
      <c r="AF77">
        <v>0</v>
      </c>
      <c r="AG77">
        <v>0</v>
      </c>
      <c r="AH77">
        <v>0</v>
      </c>
    </row>
    <row r="78" spans="1:34" x14ac:dyDescent="0.45">
      <c r="A78" s="167">
        <v>38846</v>
      </c>
      <c r="B78" s="255">
        <v>1245.472</v>
      </c>
      <c r="C78" s="219">
        <v>12.5</v>
      </c>
      <c r="D78" s="174">
        <v>192</v>
      </c>
      <c r="E78" s="201">
        <v>0</v>
      </c>
      <c r="F78" s="164">
        <f t="shared" ref="F78:F88" si="13">E78/C78</f>
        <v>0</v>
      </c>
      <c r="G78" s="247">
        <f t="shared" si="11"/>
        <v>0</v>
      </c>
      <c r="H78" s="171">
        <v>11</v>
      </c>
      <c r="I78" s="215">
        <v>191</v>
      </c>
      <c r="J78" s="201">
        <v>1</v>
      </c>
      <c r="K78" s="164">
        <f t="shared" ref="K78:K88" si="14">J78/H78</f>
        <v>9.0909090909090912E-2</v>
      </c>
      <c r="L78" s="201">
        <f t="shared" si="8"/>
        <v>49.652432969215489</v>
      </c>
      <c r="M78" s="163">
        <f t="shared" si="6"/>
        <v>23.5</v>
      </c>
      <c r="N78" s="201">
        <f t="shared" si="9"/>
        <v>1</v>
      </c>
      <c r="O78" s="195">
        <f t="shared" si="12"/>
        <v>4.2553191489361701E-2</v>
      </c>
      <c r="P78" s="190">
        <f t="shared" si="10"/>
        <v>49.652432969215489</v>
      </c>
      <c r="S78" s="290">
        <v>38846</v>
      </c>
      <c r="T78">
        <v>1245.472</v>
      </c>
      <c r="U78">
        <v>12.5</v>
      </c>
      <c r="V78">
        <v>192</v>
      </c>
      <c r="W78">
        <v>0</v>
      </c>
      <c r="X78">
        <v>0</v>
      </c>
      <c r="Y78">
        <v>0</v>
      </c>
      <c r="Z78">
        <v>11</v>
      </c>
      <c r="AA78">
        <v>191</v>
      </c>
      <c r="AB78">
        <v>0</v>
      </c>
      <c r="AC78">
        <v>0</v>
      </c>
      <c r="AD78">
        <v>0</v>
      </c>
      <c r="AE78">
        <v>23.5</v>
      </c>
      <c r="AF78">
        <v>0</v>
      </c>
      <c r="AG78">
        <v>0</v>
      </c>
      <c r="AH78">
        <v>0</v>
      </c>
    </row>
    <row r="79" spans="1:34" x14ac:dyDescent="0.45">
      <c r="A79" s="167">
        <v>38847</v>
      </c>
      <c r="B79" s="255">
        <v>1163.3979999999999</v>
      </c>
      <c r="C79" s="219">
        <v>12.25</v>
      </c>
      <c r="D79" s="234">
        <f>AVERAGE(I78,I81)</f>
        <v>193.5</v>
      </c>
      <c r="E79" s="201">
        <v>0</v>
      </c>
      <c r="F79" s="164">
        <f t="shared" si="13"/>
        <v>0</v>
      </c>
      <c r="G79" s="247">
        <f t="shared" si="11"/>
        <v>0</v>
      </c>
      <c r="H79" s="171">
        <v>11.5</v>
      </c>
      <c r="I79" s="234">
        <v>194</v>
      </c>
      <c r="J79" s="201">
        <v>0</v>
      </c>
      <c r="K79" s="164">
        <f t="shared" si="14"/>
        <v>0</v>
      </c>
      <c r="L79" s="201">
        <f t="shared" si="8"/>
        <v>0</v>
      </c>
      <c r="M79" s="163">
        <f t="shared" si="6"/>
        <v>23.75</v>
      </c>
      <c r="N79" s="201">
        <f t="shared" si="9"/>
        <v>0</v>
      </c>
      <c r="O79" s="195">
        <f t="shared" si="12"/>
        <v>0</v>
      </c>
      <c r="P79" s="190">
        <f t="shared" si="10"/>
        <v>0</v>
      </c>
      <c r="S79" s="290">
        <v>38847</v>
      </c>
      <c r="T79">
        <v>1163.3979999999999</v>
      </c>
      <c r="U79">
        <v>12.25</v>
      </c>
      <c r="V79">
        <v>193.5</v>
      </c>
      <c r="W79">
        <v>0</v>
      </c>
      <c r="X79">
        <v>0</v>
      </c>
      <c r="Y79">
        <v>0</v>
      </c>
      <c r="Z79">
        <v>11.5</v>
      </c>
      <c r="AA79">
        <v>194</v>
      </c>
      <c r="AB79">
        <v>0</v>
      </c>
      <c r="AC79">
        <v>0</v>
      </c>
      <c r="AD79">
        <v>0</v>
      </c>
      <c r="AE79">
        <v>23.75</v>
      </c>
      <c r="AF79">
        <v>0</v>
      </c>
      <c r="AG79">
        <v>0</v>
      </c>
      <c r="AH79">
        <v>0</v>
      </c>
    </row>
    <row r="80" spans="1:34" x14ac:dyDescent="0.45">
      <c r="A80" s="167">
        <v>38848</v>
      </c>
      <c r="B80" s="255">
        <v>1195.028</v>
      </c>
      <c r="C80" s="219">
        <v>11.75</v>
      </c>
      <c r="D80" s="234">
        <v>194</v>
      </c>
      <c r="E80" s="201">
        <v>0</v>
      </c>
      <c r="F80" s="164">
        <f t="shared" si="13"/>
        <v>0</v>
      </c>
      <c r="G80" s="247">
        <f t="shared" si="11"/>
        <v>0</v>
      </c>
      <c r="H80" s="171">
        <v>11.5</v>
      </c>
      <c r="I80" s="234">
        <v>194</v>
      </c>
      <c r="J80" s="201">
        <v>0</v>
      </c>
      <c r="K80" s="164">
        <f t="shared" si="14"/>
        <v>0</v>
      </c>
      <c r="L80" s="201">
        <f t="shared" si="8"/>
        <v>0</v>
      </c>
      <c r="M80" s="163">
        <f t="shared" si="6"/>
        <v>23.25</v>
      </c>
      <c r="N80" s="201">
        <f t="shared" si="9"/>
        <v>0</v>
      </c>
      <c r="O80" s="195">
        <f t="shared" si="12"/>
        <v>0</v>
      </c>
      <c r="P80" s="190">
        <f t="shared" si="10"/>
        <v>0</v>
      </c>
      <c r="S80" s="290">
        <v>38848</v>
      </c>
      <c r="T80">
        <v>1195.028</v>
      </c>
      <c r="U80">
        <v>11.75</v>
      </c>
      <c r="V80">
        <v>194</v>
      </c>
      <c r="W80">
        <v>1</v>
      </c>
      <c r="X80">
        <v>8.5106382978723402E-2</v>
      </c>
      <c r="Y80">
        <v>164.74464579901152</v>
      </c>
      <c r="Z80">
        <v>11.5</v>
      </c>
      <c r="AA80">
        <v>194</v>
      </c>
      <c r="AB80">
        <v>0</v>
      </c>
      <c r="AC80">
        <v>0</v>
      </c>
      <c r="AD80">
        <v>0</v>
      </c>
      <c r="AE80">
        <v>23.25</v>
      </c>
      <c r="AF80">
        <v>1</v>
      </c>
      <c r="AG80">
        <v>4.3010752688172046E-2</v>
      </c>
      <c r="AH80">
        <v>164.74464579901152</v>
      </c>
    </row>
    <row r="81" spans="1:34" x14ac:dyDescent="0.45">
      <c r="A81" s="167">
        <v>38849</v>
      </c>
      <c r="B81" s="255">
        <v>1243.8050000000001</v>
      </c>
      <c r="C81" s="219">
        <v>12</v>
      </c>
      <c r="D81" s="234">
        <v>194</v>
      </c>
      <c r="E81" s="201">
        <v>0</v>
      </c>
      <c r="F81" s="164">
        <f t="shared" si="13"/>
        <v>0</v>
      </c>
      <c r="G81" s="247">
        <f t="shared" si="11"/>
        <v>0</v>
      </c>
      <c r="H81" s="171">
        <v>12</v>
      </c>
      <c r="I81" s="215">
        <v>196</v>
      </c>
      <c r="J81" s="201">
        <v>3</v>
      </c>
      <c r="K81" s="164">
        <f t="shared" si="14"/>
        <v>0.25</v>
      </c>
      <c r="L81" s="201">
        <f t="shared" si="8"/>
        <v>148.95729890764648</v>
      </c>
      <c r="M81" s="163">
        <f t="shared" si="6"/>
        <v>24</v>
      </c>
      <c r="N81" s="201">
        <f t="shared" si="9"/>
        <v>3</v>
      </c>
      <c r="O81" s="195">
        <f t="shared" si="12"/>
        <v>0.125</v>
      </c>
      <c r="P81" s="190">
        <f t="shared" si="10"/>
        <v>148.95729890764648</v>
      </c>
      <c r="S81" s="290">
        <v>38849</v>
      </c>
      <c r="T81">
        <v>1243.8050000000001</v>
      </c>
      <c r="U81">
        <v>12</v>
      </c>
      <c r="V81">
        <v>194</v>
      </c>
      <c r="W81">
        <v>0</v>
      </c>
      <c r="X81">
        <v>0</v>
      </c>
      <c r="Y81">
        <v>0</v>
      </c>
      <c r="Z81">
        <v>12</v>
      </c>
      <c r="AA81">
        <v>196</v>
      </c>
      <c r="AB81">
        <v>0</v>
      </c>
      <c r="AC81">
        <v>0</v>
      </c>
      <c r="AD81">
        <v>0</v>
      </c>
      <c r="AE81">
        <v>24</v>
      </c>
      <c r="AF81">
        <v>0</v>
      </c>
      <c r="AG81">
        <v>0</v>
      </c>
      <c r="AH81">
        <v>0</v>
      </c>
    </row>
    <row r="82" spans="1:34" x14ac:dyDescent="0.45">
      <c r="A82" s="167">
        <v>38850</v>
      </c>
      <c r="B82" s="255">
        <v>1172.4939999999999</v>
      </c>
      <c r="C82" s="219">
        <v>10.25</v>
      </c>
      <c r="D82" s="235">
        <v>191</v>
      </c>
      <c r="E82" s="201">
        <v>1</v>
      </c>
      <c r="F82" s="164">
        <f t="shared" si="13"/>
        <v>9.7560975609756101E-2</v>
      </c>
      <c r="G82" s="247">
        <f t="shared" si="11"/>
        <v>164.74464579901152</v>
      </c>
      <c r="H82" s="171">
        <v>14.25</v>
      </c>
      <c r="I82" s="215">
        <v>183</v>
      </c>
      <c r="J82" s="201">
        <v>1</v>
      </c>
      <c r="K82" s="164">
        <f t="shared" si="14"/>
        <v>7.0175438596491224E-2</v>
      </c>
      <c r="L82" s="201">
        <f t="shared" si="8"/>
        <v>49.652432969215489</v>
      </c>
      <c r="M82" s="163">
        <f t="shared" si="6"/>
        <v>24.5</v>
      </c>
      <c r="N82" s="201">
        <f t="shared" si="9"/>
        <v>2</v>
      </c>
      <c r="O82" s="195">
        <f t="shared" si="12"/>
        <v>8.1632653061224483E-2</v>
      </c>
      <c r="P82" s="190">
        <f t="shared" si="10"/>
        <v>214.397078768227</v>
      </c>
      <c r="S82" s="290">
        <v>38850</v>
      </c>
      <c r="T82">
        <v>1172.4939999999999</v>
      </c>
      <c r="U82">
        <v>10.25</v>
      </c>
      <c r="V82">
        <v>191</v>
      </c>
      <c r="W82">
        <v>0</v>
      </c>
      <c r="X82">
        <v>0</v>
      </c>
      <c r="Y82">
        <v>0</v>
      </c>
      <c r="Z82">
        <v>14.25</v>
      </c>
      <c r="AA82">
        <v>183</v>
      </c>
      <c r="AB82">
        <v>0</v>
      </c>
      <c r="AC82">
        <v>0</v>
      </c>
      <c r="AD82">
        <v>0</v>
      </c>
      <c r="AE82">
        <v>24.5</v>
      </c>
      <c r="AF82">
        <v>0</v>
      </c>
      <c r="AG82">
        <v>0</v>
      </c>
      <c r="AH82">
        <v>0</v>
      </c>
    </row>
    <row r="83" spans="1:34" x14ac:dyDescent="0.45">
      <c r="A83" s="167">
        <v>38851</v>
      </c>
      <c r="B83" s="255">
        <v>1147.92</v>
      </c>
      <c r="C83" s="219">
        <v>8</v>
      </c>
      <c r="D83" s="174">
        <v>196</v>
      </c>
      <c r="E83" s="201">
        <v>0</v>
      </c>
      <c r="F83" s="164">
        <f t="shared" si="13"/>
        <v>0</v>
      </c>
      <c r="G83" s="247">
        <f t="shared" si="11"/>
        <v>0</v>
      </c>
      <c r="H83" s="171">
        <v>13.75</v>
      </c>
      <c r="I83" s="215">
        <v>190</v>
      </c>
      <c r="J83" s="201">
        <v>3</v>
      </c>
      <c r="K83" s="164">
        <f t="shared" si="14"/>
        <v>0.21818181818181817</v>
      </c>
      <c r="L83" s="201">
        <f t="shared" si="8"/>
        <v>148.95729890764648</v>
      </c>
      <c r="M83" s="163">
        <f t="shared" si="6"/>
        <v>21.75</v>
      </c>
      <c r="N83" s="201">
        <f t="shared" si="9"/>
        <v>3</v>
      </c>
      <c r="O83" s="195">
        <f t="shared" si="12"/>
        <v>0.13793103448275862</v>
      </c>
      <c r="P83" s="190">
        <f t="shared" si="10"/>
        <v>148.95729890764648</v>
      </c>
      <c r="S83" s="290">
        <v>38851</v>
      </c>
      <c r="T83">
        <v>1147.92</v>
      </c>
      <c r="U83">
        <v>8</v>
      </c>
      <c r="V83">
        <v>196</v>
      </c>
      <c r="W83">
        <v>0</v>
      </c>
      <c r="X83">
        <v>0</v>
      </c>
      <c r="Y83">
        <v>0</v>
      </c>
      <c r="Z83">
        <v>13.75</v>
      </c>
      <c r="AA83">
        <v>190</v>
      </c>
      <c r="AB83">
        <v>0</v>
      </c>
      <c r="AC83">
        <v>0</v>
      </c>
      <c r="AD83">
        <v>0</v>
      </c>
      <c r="AE83">
        <v>21.75</v>
      </c>
      <c r="AF83">
        <v>0</v>
      </c>
      <c r="AG83">
        <v>0</v>
      </c>
      <c r="AH83">
        <v>0</v>
      </c>
    </row>
    <row r="84" spans="1:34" x14ac:dyDescent="0.45">
      <c r="A84" s="167">
        <v>38852</v>
      </c>
      <c r="B84" s="255">
        <v>1337.2239999999999</v>
      </c>
      <c r="C84" s="219">
        <v>11.5</v>
      </c>
      <c r="D84" s="234">
        <f>AVERAGE(I83,I84)</f>
        <v>145</v>
      </c>
      <c r="E84" s="201">
        <v>0</v>
      </c>
      <c r="F84" s="164">
        <f t="shared" si="13"/>
        <v>0</v>
      </c>
      <c r="G84" s="247">
        <f t="shared" si="11"/>
        <v>0</v>
      </c>
      <c r="H84" s="171">
        <v>13.75</v>
      </c>
      <c r="I84" s="215">
        <v>100</v>
      </c>
      <c r="J84" s="201">
        <v>5</v>
      </c>
      <c r="K84" s="164">
        <f t="shared" si="14"/>
        <v>0.36363636363636365</v>
      </c>
      <c r="L84" s="201">
        <f t="shared" si="8"/>
        <v>248.26216484607744</v>
      </c>
      <c r="M84" s="163">
        <f t="shared" si="6"/>
        <v>25.25</v>
      </c>
      <c r="N84" s="201">
        <f t="shared" si="9"/>
        <v>5</v>
      </c>
      <c r="O84" s="195">
        <f t="shared" si="12"/>
        <v>0.19801980198019803</v>
      </c>
      <c r="P84" s="190">
        <f t="shared" si="10"/>
        <v>248.26216484607744</v>
      </c>
      <c r="S84" s="290">
        <v>38852</v>
      </c>
      <c r="T84">
        <v>1337.2239999999999</v>
      </c>
      <c r="U84">
        <v>11.5</v>
      </c>
      <c r="V84">
        <v>145</v>
      </c>
      <c r="W84">
        <v>0</v>
      </c>
      <c r="X84">
        <v>0</v>
      </c>
      <c r="Y84">
        <v>0</v>
      </c>
      <c r="Z84">
        <v>13.75</v>
      </c>
      <c r="AA84">
        <v>100</v>
      </c>
      <c r="AB84">
        <v>0</v>
      </c>
      <c r="AC84">
        <v>0</v>
      </c>
      <c r="AD84">
        <v>0</v>
      </c>
      <c r="AE84">
        <v>25.25</v>
      </c>
      <c r="AF84">
        <v>0</v>
      </c>
      <c r="AG84">
        <v>0</v>
      </c>
      <c r="AH84">
        <v>0</v>
      </c>
    </row>
    <row r="85" spans="1:34" x14ac:dyDescent="0.45">
      <c r="A85" s="167">
        <v>38853</v>
      </c>
      <c r="B85" s="255">
        <v>2263.047</v>
      </c>
      <c r="C85" s="219">
        <v>12</v>
      </c>
      <c r="D85" s="235">
        <v>76</v>
      </c>
      <c r="E85" s="201">
        <v>1</v>
      </c>
      <c r="F85" s="164">
        <f t="shared" si="13"/>
        <v>8.3333333333333329E-2</v>
      </c>
      <c r="G85" s="247">
        <f t="shared" si="11"/>
        <v>164.74464579901152</v>
      </c>
      <c r="H85" s="171">
        <v>14</v>
      </c>
      <c r="I85" s="215">
        <v>50</v>
      </c>
      <c r="J85" s="212">
        <v>0</v>
      </c>
      <c r="K85" s="164">
        <f t="shared" si="14"/>
        <v>0</v>
      </c>
      <c r="L85" s="201">
        <f>J85/0.04745</f>
        <v>0</v>
      </c>
      <c r="M85" s="163">
        <f t="shared" si="6"/>
        <v>26</v>
      </c>
      <c r="N85" s="201">
        <f t="shared" si="9"/>
        <v>1</v>
      </c>
      <c r="O85" s="195">
        <f t="shared" si="12"/>
        <v>3.8461538461538464E-2</v>
      </c>
      <c r="P85" s="190">
        <f t="shared" si="10"/>
        <v>164.74464579901152</v>
      </c>
      <c r="S85" s="290">
        <v>38853</v>
      </c>
      <c r="T85">
        <v>2263.047</v>
      </c>
      <c r="U85">
        <v>12</v>
      </c>
      <c r="V85">
        <v>76</v>
      </c>
      <c r="W85">
        <v>0</v>
      </c>
      <c r="X85">
        <v>0</v>
      </c>
      <c r="Y85">
        <v>0</v>
      </c>
      <c r="Z85">
        <v>14</v>
      </c>
      <c r="AA85">
        <v>50</v>
      </c>
      <c r="AB85">
        <v>0</v>
      </c>
      <c r="AC85">
        <v>0</v>
      </c>
      <c r="AD85">
        <v>0</v>
      </c>
      <c r="AE85">
        <v>26</v>
      </c>
      <c r="AF85">
        <v>0</v>
      </c>
      <c r="AG85">
        <v>0</v>
      </c>
      <c r="AH85">
        <v>0</v>
      </c>
    </row>
    <row r="86" spans="1:34" x14ac:dyDescent="0.45">
      <c r="A86" s="167">
        <v>38854</v>
      </c>
      <c r="B86" s="255">
        <v>2787.4189999999999</v>
      </c>
      <c r="C86" s="219" t="s">
        <v>40</v>
      </c>
      <c r="D86" s="234">
        <f>AVERAGE(I85,I86)</f>
        <v>38.5</v>
      </c>
      <c r="E86" s="208">
        <v>3</v>
      </c>
      <c r="F86" s="164" t="s">
        <v>14</v>
      </c>
      <c r="G86" s="220">
        <f>E86/0.02014</f>
        <v>148.95729890764648</v>
      </c>
      <c r="H86" s="219" t="s">
        <v>40</v>
      </c>
      <c r="I86" s="174">
        <v>27</v>
      </c>
      <c r="J86" s="208">
        <v>7</v>
      </c>
      <c r="K86" s="164" t="s">
        <v>14</v>
      </c>
      <c r="L86" s="201">
        <f t="shared" ref="L86:L92" si="15">J86/0.04745</f>
        <v>147.52370916754478</v>
      </c>
      <c r="M86" s="163" t="s">
        <v>14</v>
      </c>
      <c r="N86" s="208">
        <v>10</v>
      </c>
      <c r="O86" s="195" t="s">
        <v>14</v>
      </c>
      <c r="P86" s="190">
        <f t="shared" si="10"/>
        <v>296.48100807519126</v>
      </c>
      <c r="S86" s="290">
        <v>38854</v>
      </c>
      <c r="T86">
        <v>2787.4189999999999</v>
      </c>
      <c r="U86" t="s">
        <v>40</v>
      </c>
      <c r="V86">
        <v>38.5</v>
      </c>
      <c r="W86" t="s">
        <v>14</v>
      </c>
      <c r="X86" t="s">
        <v>14</v>
      </c>
      <c r="Y86">
        <v>0</v>
      </c>
      <c r="Z86" t="s">
        <v>40</v>
      </c>
      <c r="AA86">
        <v>27</v>
      </c>
      <c r="AB86" t="s">
        <v>14</v>
      </c>
      <c r="AC86" t="s">
        <v>14</v>
      </c>
      <c r="AD86">
        <v>0</v>
      </c>
      <c r="AE86" t="s">
        <v>14</v>
      </c>
      <c r="AF86">
        <v>0</v>
      </c>
      <c r="AG86" t="s">
        <v>14</v>
      </c>
      <c r="AH86">
        <v>0</v>
      </c>
    </row>
    <row r="87" spans="1:34" x14ac:dyDescent="0.45">
      <c r="A87" s="167">
        <v>38855</v>
      </c>
      <c r="B87" s="255">
        <v>2985.92</v>
      </c>
      <c r="C87" s="219">
        <v>9.75</v>
      </c>
      <c r="D87" s="174">
        <v>37</v>
      </c>
      <c r="E87" s="201">
        <v>4</v>
      </c>
      <c r="F87" s="164">
        <f t="shared" si="13"/>
        <v>0.41025641025641024</v>
      </c>
      <c r="G87" s="220">
        <f t="shared" ref="G87:G92" si="16">E87/0.02014</f>
        <v>198.60973187686196</v>
      </c>
      <c r="H87" s="219">
        <v>12</v>
      </c>
      <c r="I87" s="174">
        <v>27</v>
      </c>
      <c r="J87" s="201">
        <v>13</v>
      </c>
      <c r="K87" s="164">
        <f t="shared" si="14"/>
        <v>1.0833333333333333</v>
      </c>
      <c r="L87" s="201">
        <f t="shared" si="15"/>
        <v>273.97260273972603</v>
      </c>
      <c r="M87" s="163">
        <f t="shared" si="6"/>
        <v>21.75</v>
      </c>
      <c r="N87" s="201">
        <f t="shared" si="9"/>
        <v>17</v>
      </c>
      <c r="O87" s="195">
        <f t="shared" si="12"/>
        <v>0.7816091954022989</v>
      </c>
      <c r="P87" s="190">
        <f t="shared" si="10"/>
        <v>472.58233461658801</v>
      </c>
      <c r="S87" s="290">
        <v>38855</v>
      </c>
      <c r="T87">
        <v>2985.92</v>
      </c>
      <c r="U87">
        <v>9.75</v>
      </c>
      <c r="V87">
        <v>37</v>
      </c>
      <c r="W87">
        <v>0</v>
      </c>
      <c r="X87">
        <v>0</v>
      </c>
      <c r="Y87">
        <v>0</v>
      </c>
      <c r="Z87">
        <v>12</v>
      </c>
      <c r="AA87">
        <v>27</v>
      </c>
      <c r="AB87">
        <v>0</v>
      </c>
      <c r="AC87">
        <v>0</v>
      </c>
      <c r="AD87">
        <v>0</v>
      </c>
      <c r="AE87">
        <v>21.75</v>
      </c>
      <c r="AF87">
        <v>0</v>
      </c>
      <c r="AG87">
        <v>0</v>
      </c>
      <c r="AH87">
        <v>0</v>
      </c>
    </row>
    <row r="88" spans="1:34" x14ac:dyDescent="0.45">
      <c r="A88" s="167">
        <v>38856</v>
      </c>
      <c r="B88" s="255">
        <v>2778.8009999999999</v>
      </c>
      <c r="C88" s="219">
        <v>12</v>
      </c>
      <c r="D88" s="174">
        <v>50</v>
      </c>
      <c r="E88" s="201">
        <v>4</v>
      </c>
      <c r="F88" s="164">
        <f t="shared" si="13"/>
        <v>0.33333333333333331</v>
      </c>
      <c r="G88" s="220">
        <f t="shared" si="16"/>
        <v>198.60973187686196</v>
      </c>
      <c r="H88" s="171">
        <v>11</v>
      </c>
      <c r="I88" s="215">
        <v>54</v>
      </c>
      <c r="J88" s="201">
        <v>8</v>
      </c>
      <c r="K88" s="164">
        <f t="shared" si="14"/>
        <v>0.72727272727272729</v>
      </c>
      <c r="L88" s="201">
        <f t="shared" si="15"/>
        <v>168.59852476290834</v>
      </c>
      <c r="M88" s="163">
        <f t="shared" si="6"/>
        <v>23</v>
      </c>
      <c r="N88" s="201">
        <f>J88+E88</f>
        <v>12</v>
      </c>
      <c r="O88" s="195">
        <f t="shared" si="12"/>
        <v>0.52173913043478259</v>
      </c>
      <c r="P88" s="190">
        <f t="shared" si="10"/>
        <v>367.2082566397703</v>
      </c>
      <c r="S88" s="290">
        <v>38856</v>
      </c>
      <c r="T88">
        <v>2778.8009999999999</v>
      </c>
      <c r="U88">
        <v>12</v>
      </c>
      <c r="V88">
        <v>50</v>
      </c>
      <c r="W88">
        <v>0</v>
      </c>
      <c r="X88">
        <v>0</v>
      </c>
      <c r="Y88">
        <v>0</v>
      </c>
      <c r="Z88">
        <v>11</v>
      </c>
      <c r="AA88">
        <v>54</v>
      </c>
      <c r="AB88">
        <v>0</v>
      </c>
      <c r="AC88">
        <v>0</v>
      </c>
      <c r="AD88">
        <v>0</v>
      </c>
      <c r="AE88">
        <v>23</v>
      </c>
      <c r="AF88">
        <v>0</v>
      </c>
      <c r="AG88">
        <v>0</v>
      </c>
      <c r="AH88">
        <v>0</v>
      </c>
    </row>
    <row r="89" spans="1:34" x14ac:dyDescent="0.45">
      <c r="A89" s="167">
        <v>38857</v>
      </c>
      <c r="B89" s="255">
        <v>2548.2979999999998</v>
      </c>
      <c r="C89" s="219">
        <v>12</v>
      </c>
      <c r="D89" s="174">
        <v>50</v>
      </c>
      <c r="E89" s="201">
        <v>0</v>
      </c>
      <c r="F89" s="164">
        <v>0</v>
      </c>
      <c r="G89" s="220">
        <f t="shared" si="16"/>
        <v>0</v>
      </c>
      <c r="H89" s="171" t="s">
        <v>14</v>
      </c>
      <c r="I89" s="231">
        <f>AVERAGE(D89,I90)</f>
        <v>50.5</v>
      </c>
      <c r="J89" s="208">
        <v>14</v>
      </c>
      <c r="K89" s="164" t="s">
        <v>14</v>
      </c>
      <c r="L89" s="201">
        <f t="shared" si="15"/>
        <v>295.04741833508956</v>
      </c>
      <c r="M89" s="163" t="s">
        <v>14</v>
      </c>
      <c r="N89" s="208">
        <v>14</v>
      </c>
      <c r="O89" s="195" t="s">
        <v>14</v>
      </c>
      <c r="P89" s="190">
        <f t="shared" si="10"/>
        <v>295.04741833508956</v>
      </c>
      <c r="S89" s="290">
        <v>38857</v>
      </c>
      <c r="T89">
        <v>2548.2979999999998</v>
      </c>
      <c r="U89">
        <v>12</v>
      </c>
      <c r="V89">
        <v>50</v>
      </c>
      <c r="W89">
        <v>0</v>
      </c>
      <c r="X89">
        <v>0</v>
      </c>
      <c r="Y89">
        <v>0</v>
      </c>
      <c r="Z89" t="s">
        <v>14</v>
      </c>
      <c r="AA89">
        <v>50.5</v>
      </c>
      <c r="AB89" t="s">
        <v>14</v>
      </c>
      <c r="AC89" t="s">
        <v>14</v>
      </c>
      <c r="AD89">
        <v>0</v>
      </c>
      <c r="AE89" t="s">
        <v>14</v>
      </c>
      <c r="AF89">
        <v>0</v>
      </c>
      <c r="AG89" t="s">
        <v>14</v>
      </c>
      <c r="AH89">
        <v>0</v>
      </c>
    </row>
    <row r="90" spans="1:34" x14ac:dyDescent="0.45">
      <c r="A90" s="167">
        <v>38858</v>
      </c>
      <c r="B90" s="255">
        <v>2110.3739999999998</v>
      </c>
      <c r="C90" s="219" t="s">
        <v>14</v>
      </c>
      <c r="D90" s="234">
        <v>51</v>
      </c>
      <c r="E90" s="208">
        <v>4</v>
      </c>
      <c r="F90" s="164" t="s">
        <v>14</v>
      </c>
      <c r="G90" s="220">
        <f t="shared" si="16"/>
        <v>198.60973187686196</v>
      </c>
      <c r="H90" s="171" t="s">
        <v>14</v>
      </c>
      <c r="I90" s="215">
        <v>51</v>
      </c>
      <c r="J90" s="208">
        <v>9</v>
      </c>
      <c r="K90" s="164" t="s">
        <v>14</v>
      </c>
      <c r="L90" s="201">
        <f t="shared" si="15"/>
        <v>189.67334035827187</v>
      </c>
      <c r="M90" s="163" t="s">
        <v>14</v>
      </c>
      <c r="N90" s="208">
        <f>E90+J90</f>
        <v>13</v>
      </c>
      <c r="O90" s="195" t="s">
        <v>14</v>
      </c>
      <c r="P90" s="190">
        <f t="shared" si="10"/>
        <v>388.28307223513383</v>
      </c>
      <c r="S90" s="290">
        <v>38858</v>
      </c>
      <c r="T90">
        <v>2110.3739999999998</v>
      </c>
      <c r="U90" t="s">
        <v>14</v>
      </c>
      <c r="V90">
        <v>51</v>
      </c>
      <c r="W90" t="s">
        <v>14</v>
      </c>
      <c r="X90" t="s">
        <v>14</v>
      </c>
      <c r="Y90">
        <v>0</v>
      </c>
      <c r="Z90" t="s">
        <v>14</v>
      </c>
      <c r="AA90">
        <v>51</v>
      </c>
      <c r="AB90" t="s">
        <v>14</v>
      </c>
      <c r="AC90" t="s">
        <v>14</v>
      </c>
      <c r="AD90">
        <v>0</v>
      </c>
      <c r="AE90" t="s">
        <v>14</v>
      </c>
      <c r="AF90">
        <v>0</v>
      </c>
      <c r="AG90" t="s">
        <v>14</v>
      </c>
      <c r="AH90">
        <v>0</v>
      </c>
    </row>
    <row r="91" spans="1:34" x14ac:dyDescent="0.45">
      <c r="A91" s="167">
        <v>38859</v>
      </c>
      <c r="B91" s="255">
        <v>2072.3719999999998</v>
      </c>
      <c r="C91" s="219" t="s">
        <v>14</v>
      </c>
      <c r="D91" s="234">
        <v>55</v>
      </c>
      <c r="E91" s="208">
        <v>8</v>
      </c>
      <c r="F91" s="164" t="s">
        <v>14</v>
      </c>
      <c r="G91" s="220">
        <f t="shared" si="16"/>
        <v>397.21946375372391</v>
      </c>
      <c r="H91" s="219" t="s">
        <v>14</v>
      </c>
      <c r="I91" s="234">
        <v>55</v>
      </c>
      <c r="J91" s="208">
        <v>19</v>
      </c>
      <c r="K91" s="164" t="s">
        <v>14</v>
      </c>
      <c r="L91" s="201">
        <f t="shared" si="15"/>
        <v>400.42149631190728</v>
      </c>
      <c r="M91" s="163">
        <v>22.75</v>
      </c>
      <c r="N91" s="201">
        <f>J91+E91</f>
        <v>27</v>
      </c>
      <c r="O91" s="195">
        <f>N91/M91</f>
        <v>1.1868131868131868</v>
      </c>
      <c r="P91" s="190">
        <f t="shared" si="10"/>
        <v>797.64096006563113</v>
      </c>
      <c r="S91" s="290">
        <v>38859</v>
      </c>
      <c r="T91">
        <v>2072.3719999999998</v>
      </c>
      <c r="U91" t="s">
        <v>14</v>
      </c>
      <c r="V91">
        <v>55</v>
      </c>
      <c r="W91" t="s">
        <v>14</v>
      </c>
      <c r="X91" t="s">
        <v>14</v>
      </c>
      <c r="Y91">
        <v>0</v>
      </c>
      <c r="Z91" t="s">
        <v>14</v>
      </c>
      <c r="AA91">
        <v>55</v>
      </c>
      <c r="AB91" t="s">
        <v>14</v>
      </c>
      <c r="AC91" t="s">
        <v>14</v>
      </c>
      <c r="AD91">
        <v>0</v>
      </c>
      <c r="AE91">
        <v>22.75</v>
      </c>
      <c r="AF91">
        <v>0</v>
      </c>
      <c r="AG91">
        <v>0</v>
      </c>
      <c r="AH91">
        <v>0</v>
      </c>
    </row>
    <row r="92" spans="1:34" x14ac:dyDescent="0.45">
      <c r="A92" s="167">
        <v>38860</v>
      </c>
      <c r="B92" s="255">
        <v>2100</v>
      </c>
      <c r="C92" s="219" t="s">
        <v>14</v>
      </c>
      <c r="D92" s="234">
        <v>60</v>
      </c>
      <c r="E92" s="208">
        <v>5</v>
      </c>
      <c r="F92" s="164" t="s">
        <v>14</v>
      </c>
      <c r="G92" s="220">
        <f t="shared" si="16"/>
        <v>248.26216484607744</v>
      </c>
      <c r="H92" s="171" t="s">
        <v>14</v>
      </c>
      <c r="I92" s="231">
        <v>60</v>
      </c>
      <c r="J92" s="208">
        <v>13</v>
      </c>
      <c r="K92" s="164" t="s">
        <v>14</v>
      </c>
      <c r="L92" s="201">
        <f t="shared" si="15"/>
        <v>273.97260273972603</v>
      </c>
      <c r="M92" s="163">
        <v>23</v>
      </c>
      <c r="N92" s="201">
        <f>J92+E92</f>
        <v>18</v>
      </c>
      <c r="O92" s="195">
        <f>N92/M92</f>
        <v>0.78260869565217395</v>
      </c>
      <c r="P92" s="190">
        <f t="shared" si="10"/>
        <v>522.23476758580341</v>
      </c>
      <c r="S92" s="290">
        <v>38860</v>
      </c>
      <c r="T92">
        <v>2100</v>
      </c>
      <c r="U92" t="s">
        <v>14</v>
      </c>
      <c r="V92">
        <v>60</v>
      </c>
      <c r="W92" t="s">
        <v>14</v>
      </c>
      <c r="X92" t="s">
        <v>14</v>
      </c>
      <c r="Y92">
        <v>0</v>
      </c>
      <c r="Z92" t="s">
        <v>14</v>
      </c>
      <c r="AA92">
        <v>60</v>
      </c>
      <c r="AB92" t="s">
        <v>14</v>
      </c>
      <c r="AC92" t="s">
        <v>14</v>
      </c>
      <c r="AD92">
        <v>0</v>
      </c>
      <c r="AE92">
        <v>23</v>
      </c>
      <c r="AF92">
        <v>0</v>
      </c>
      <c r="AG92">
        <v>0</v>
      </c>
      <c r="AH92">
        <v>0</v>
      </c>
    </row>
    <row r="93" spans="1:34" x14ac:dyDescent="0.45">
      <c r="A93" s="167">
        <v>38861</v>
      </c>
      <c r="B93" s="255">
        <v>2215</v>
      </c>
      <c r="C93" s="219" t="s">
        <v>14</v>
      </c>
      <c r="D93" s="234">
        <v>79</v>
      </c>
      <c r="E93" s="208">
        <v>2</v>
      </c>
      <c r="F93" s="164" t="s">
        <v>14</v>
      </c>
      <c r="G93" s="220">
        <f>E93/0.00607</f>
        <v>329.48929159802304</v>
      </c>
      <c r="H93" s="219" t="s">
        <v>14</v>
      </c>
      <c r="I93" s="234">
        <v>79</v>
      </c>
      <c r="J93" s="208">
        <v>5</v>
      </c>
      <c r="K93" s="164" t="s">
        <v>14</v>
      </c>
      <c r="L93" s="201">
        <f>J93/0.02014</f>
        <v>248.26216484607744</v>
      </c>
      <c r="M93" s="163">
        <v>21.25</v>
      </c>
      <c r="N93" s="201">
        <f>J93+E93</f>
        <v>7</v>
      </c>
      <c r="O93" s="195">
        <f>N93/M93</f>
        <v>0.32941176470588235</v>
      </c>
      <c r="P93" s="190">
        <f t="shared" si="10"/>
        <v>577.75145644410054</v>
      </c>
      <c r="S93" s="290">
        <v>38861</v>
      </c>
      <c r="T93">
        <v>2215</v>
      </c>
      <c r="U93" t="s">
        <v>14</v>
      </c>
      <c r="V93">
        <v>79</v>
      </c>
      <c r="W93" t="s">
        <v>14</v>
      </c>
      <c r="X93" t="s">
        <v>14</v>
      </c>
      <c r="Y93">
        <v>0</v>
      </c>
      <c r="Z93" t="s">
        <v>14</v>
      </c>
      <c r="AA93">
        <v>79</v>
      </c>
      <c r="AB93" t="s">
        <v>14</v>
      </c>
      <c r="AC93" t="s">
        <v>14</v>
      </c>
      <c r="AD93">
        <v>0</v>
      </c>
      <c r="AE93">
        <v>21.25</v>
      </c>
      <c r="AF93">
        <v>0</v>
      </c>
      <c r="AG93">
        <v>0</v>
      </c>
      <c r="AH93">
        <v>0</v>
      </c>
    </row>
    <row r="94" spans="1:34" x14ac:dyDescent="0.45">
      <c r="A94" s="167">
        <v>38862</v>
      </c>
      <c r="B94" s="255">
        <v>1991</v>
      </c>
      <c r="C94" s="219" t="s">
        <v>14</v>
      </c>
      <c r="D94" s="234">
        <v>97</v>
      </c>
      <c r="E94" s="208">
        <v>10</v>
      </c>
      <c r="F94" s="164" t="s">
        <v>14</v>
      </c>
      <c r="G94" s="220">
        <f>E94/0.00607</f>
        <v>1647.4464579901153</v>
      </c>
      <c r="H94" s="219" t="s">
        <v>14</v>
      </c>
      <c r="I94" s="234">
        <v>97</v>
      </c>
      <c r="J94" s="208">
        <v>24</v>
      </c>
      <c r="K94" s="164" t="s">
        <v>14</v>
      </c>
      <c r="L94" s="201">
        <f>J94/0.02014</f>
        <v>1191.6583912611718</v>
      </c>
      <c r="M94" s="163">
        <v>23.75</v>
      </c>
      <c r="N94" s="201">
        <f>J94+E94</f>
        <v>34</v>
      </c>
      <c r="O94" s="195">
        <f>N94/M94</f>
        <v>1.4315789473684211</v>
      </c>
      <c r="P94" s="190">
        <f t="shared" si="10"/>
        <v>2839.1048492512873</v>
      </c>
      <c r="S94" s="290">
        <v>38862</v>
      </c>
      <c r="T94">
        <v>1991</v>
      </c>
      <c r="U94" t="s">
        <v>14</v>
      </c>
      <c r="V94">
        <v>97</v>
      </c>
      <c r="W94" t="s">
        <v>14</v>
      </c>
      <c r="X94" t="s">
        <v>14</v>
      </c>
      <c r="Y94">
        <v>0</v>
      </c>
      <c r="Z94" t="s">
        <v>14</v>
      </c>
      <c r="AA94">
        <v>97</v>
      </c>
      <c r="AB94" t="s">
        <v>14</v>
      </c>
      <c r="AC94" t="s">
        <v>14</v>
      </c>
      <c r="AD94">
        <v>0</v>
      </c>
      <c r="AE94">
        <v>23.75</v>
      </c>
      <c r="AF94">
        <v>0</v>
      </c>
      <c r="AG94">
        <v>0</v>
      </c>
      <c r="AH94">
        <v>0</v>
      </c>
    </row>
    <row r="95" spans="1:34" x14ac:dyDescent="0.45">
      <c r="A95" s="167">
        <v>38863</v>
      </c>
      <c r="B95" s="255">
        <v>1946</v>
      </c>
      <c r="C95" s="219" t="s">
        <v>14</v>
      </c>
      <c r="D95" s="234">
        <v>64</v>
      </c>
      <c r="E95" s="208">
        <v>13</v>
      </c>
      <c r="F95" s="164" t="s">
        <v>14</v>
      </c>
      <c r="G95" s="220">
        <f>E95/0.02014</f>
        <v>645.4816285998013</v>
      </c>
      <c r="H95" s="219" t="s">
        <v>14</v>
      </c>
      <c r="I95" s="234">
        <v>64</v>
      </c>
      <c r="J95" s="208">
        <v>29</v>
      </c>
      <c r="K95" s="164" t="s">
        <v>14</v>
      </c>
      <c r="L95" s="201">
        <f>J95/0.04745</f>
        <v>611.16965226554271</v>
      </c>
      <c r="M95" s="163">
        <v>24.5</v>
      </c>
      <c r="N95" s="201">
        <f>J95+E95</f>
        <v>42</v>
      </c>
      <c r="O95" s="195">
        <f>N95/M95</f>
        <v>1.7142857142857142</v>
      </c>
      <c r="P95" s="190">
        <f t="shared" si="10"/>
        <v>1256.651280865344</v>
      </c>
      <c r="S95" s="290">
        <v>38863</v>
      </c>
      <c r="T95">
        <v>1946</v>
      </c>
      <c r="U95" t="s">
        <v>14</v>
      </c>
      <c r="V95">
        <v>64</v>
      </c>
      <c r="W95" t="s">
        <v>14</v>
      </c>
      <c r="X95" t="s">
        <v>14</v>
      </c>
      <c r="Y95">
        <v>0</v>
      </c>
      <c r="Z95" t="s">
        <v>14</v>
      </c>
      <c r="AA95">
        <v>64</v>
      </c>
      <c r="AB95" t="s">
        <v>14</v>
      </c>
      <c r="AC95" t="s">
        <v>14</v>
      </c>
      <c r="AD95">
        <v>0</v>
      </c>
      <c r="AE95">
        <v>24.5</v>
      </c>
      <c r="AF95">
        <v>0</v>
      </c>
      <c r="AG95">
        <v>0</v>
      </c>
      <c r="AH95">
        <v>0</v>
      </c>
    </row>
    <row r="96" spans="1:34" x14ac:dyDescent="0.45">
      <c r="A96" s="167">
        <v>38864</v>
      </c>
      <c r="B96" s="255">
        <v>2351</v>
      </c>
      <c r="C96" s="219">
        <v>10.25</v>
      </c>
      <c r="D96" s="175">
        <v>77</v>
      </c>
      <c r="E96" s="246">
        <v>36</v>
      </c>
      <c r="F96" s="166">
        <f>E96/C96</f>
        <v>3.5121951219512195</v>
      </c>
      <c r="G96" s="220">
        <f>E96/0.00607</f>
        <v>5930.8072487644149</v>
      </c>
      <c r="H96" s="164">
        <v>13</v>
      </c>
      <c r="I96" s="256">
        <f>AVERAGE(D96,D99)</f>
        <v>68.5</v>
      </c>
      <c r="J96" s="246">
        <v>26</v>
      </c>
      <c r="K96" s="166">
        <f>J96/H96</f>
        <v>2</v>
      </c>
      <c r="L96" s="201">
        <f>J96/0.02014</f>
        <v>1290.9632571996026</v>
      </c>
      <c r="M96" s="163">
        <f>H96+C96</f>
        <v>23.25</v>
      </c>
      <c r="N96" s="201">
        <f>SUM(E96,J96)</f>
        <v>62</v>
      </c>
      <c r="O96" s="195">
        <f t="shared" si="12"/>
        <v>2.6666666666666665</v>
      </c>
      <c r="P96" s="190">
        <f t="shared" si="10"/>
        <v>7221.7705059640175</v>
      </c>
      <c r="S96" s="290">
        <v>38864</v>
      </c>
      <c r="T96">
        <v>2351</v>
      </c>
      <c r="U96">
        <v>10.25</v>
      </c>
      <c r="V96">
        <v>77</v>
      </c>
      <c r="W96">
        <v>0</v>
      </c>
      <c r="X96">
        <v>0</v>
      </c>
      <c r="Y96">
        <v>0</v>
      </c>
      <c r="Z96">
        <v>13</v>
      </c>
      <c r="AA96">
        <v>68.5</v>
      </c>
      <c r="AB96">
        <v>4</v>
      </c>
      <c r="AC96">
        <v>0.30769230769230771</v>
      </c>
      <c r="AD96">
        <v>198.60973187686196</v>
      </c>
      <c r="AE96">
        <v>23.25</v>
      </c>
      <c r="AF96">
        <v>4</v>
      </c>
      <c r="AG96">
        <v>0.17204301075268819</v>
      </c>
      <c r="AH96">
        <v>198.60973187686196</v>
      </c>
    </row>
    <row r="97" spans="1:35" x14ac:dyDescent="0.45">
      <c r="A97" s="167">
        <v>38865</v>
      </c>
      <c r="B97" s="255">
        <v>5602</v>
      </c>
      <c r="C97" s="219" t="s">
        <v>40</v>
      </c>
      <c r="D97" s="234">
        <v>69</v>
      </c>
      <c r="E97" s="208">
        <v>20</v>
      </c>
      <c r="F97" s="164" t="s">
        <v>14</v>
      </c>
      <c r="G97" s="220">
        <f>E97/0.00607</f>
        <v>3294.8929159802306</v>
      </c>
      <c r="H97" s="216" t="s">
        <v>40</v>
      </c>
      <c r="I97" s="217">
        <v>69</v>
      </c>
      <c r="J97" s="208">
        <v>28</v>
      </c>
      <c r="K97" s="164" t="s">
        <v>14</v>
      </c>
      <c r="L97" s="201">
        <f>J97/0.02014</f>
        <v>1390.2681231380336</v>
      </c>
      <c r="M97" s="163" t="s">
        <v>14</v>
      </c>
      <c r="N97" s="208">
        <f>J97+E97</f>
        <v>48</v>
      </c>
      <c r="O97" s="195" t="s">
        <v>14</v>
      </c>
      <c r="P97" s="190">
        <f t="shared" si="10"/>
        <v>4685.1610391182639</v>
      </c>
      <c r="S97" s="290">
        <v>38865</v>
      </c>
      <c r="T97">
        <v>5602</v>
      </c>
      <c r="U97" t="s">
        <v>40</v>
      </c>
      <c r="V97">
        <v>69</v>
      </c>
      <c r="W97">
        <v>0</v>
      </c>
      <c r="X97" t="s">
        <v>14</v>
      </c>
      <c r="Y97">
        <v>0</v>
      </c>
      <c r="Z97" t="s">
        <v>40</v>
      </c>
      <c r="AA97">
        <v>69</v>
      </c>
      <c r="AB97">
        <v>4</v>
      </c>
      <c r="AC97" t="s">
        <v>14</v>
      </c>
      <c r="AD97">
        <v>198.60973187686196</v>
      </c>
      <c r="AE97" t="s">
        <v>14</v>
      </c>
      <c r="AF97">
        <v>4</v>
      </c>
      <c r="AG97" t="s">
        <v>14</v>
      </c>
      <c r="AH97">
        <v>198.60973187686196</v>
      </c>
    </row>
    <row r="98" spans="1:35" x14ac:dyDescent="0.45">
      <c r="A98" s="167">
        <v>38866</v>
      </c>
      <c r="B98" s="255">
        <v>5084</v>
      </c>
      <c r="C98" s="219" t="s">
        <v>40</v>
      </c>
      <c r="D98" s="234">
        <v>69</v>
      </c>
      <c r="E98" s="208">
        <v>20</v>
      </c>
      <c r="F98" s="164" t="s">
        <v>14</v>
      </c>
      <c r="G98" s="220">
        <f>E98/0.00607</f>
        <v>3294.8929159802306</v>
      </c>
      <c r="H98" s="216" t="s">
        <v>40</v>
      </c>
      <c r="I98" s="217">
        <v>69</v>
      </c>
      <c r="J98" s="208">
        <v>28</v>
      </c>
      <c r="K98" s="164" t="s">
        <v>14</v>
      </c>
      <c r="L98" s="201">
        <f>J98/0.02014</f>
        <v>1390.2681231380336</v>
      </c>
      <c r="M98" s="163" t="s">
        <v>14</v>
      </c>
      <c r="N98" s="208">
        <f>E98+J98</f>
        <v>48</v>
      </c>
      <c r="O98" s="195" t="s">
        <v>14</v>
      </c>
      <c r="P98" s="190">
        <f t="shared" si="10"/>
        <v>4685.1610391182639</v>
      </c>
      <c r="S98" s="290">
        <v>38866</v>
      </c>
      <c r="T98">
        <v>5084</v>
      </c>
      <c r="U98" t="s">
        <v>40</v>
      </c>
      <c r="V98">
        <v>69</v>
      </c>
      <c r="W98">
        <v>0</v>
      </c>
      <c r="X98" t="s">
        <v>14</v>
      </c>
      <c r="Y98">
        <v>0</v>
      </c>
      <c r="Z98" t="s">
        <v>40</v>
      </c>
      <c r="AA98">
        <v>69</v>
      </c>
      <c r="AB98">
        <v>4</v>
      </c>
      <c r="AC98" t="s">
        <v>14</v>
      </c>
      <c r="AD98">
        <v>198.60973187686196</v>
      </c>
      <c r="AE98" t="s">
        <v>14</v>
      </c>
      <c r="AF98">
        <v>4</v>
      </c>
      <c r="AG98" t="s">
        <v>14</v>
      </c>
      <c r="AH98">
        <v>198.60973187686196</v>
      </c>
    </row>
    <row r="99" spans="1:35" x14ac:dyDescent="0.45">
      <c r="A99" s="167">
        <v>38867</v>
      </c>
      <c r="B99" s="255">
        <v>3181</v>
      </c>
      <c r="C99" s="219">
        <v>9.75</v>
      </c>
      <c r="D99" s="174">
        <v>60</v>
      </c>
      <c r="E99" s="201">
        <v>3</v>
      </c>
      <c r="F99" s="164">
        <f>E99/C99</f>
        <v>0.30769230769230771</v>
      </c>
      <c r="G99" s="220">
        <f>E99/0.02014</f>
        <v>148.95729890764648</v>
      </c>
      <c r="H99" s="164">
        <v>11.75</v>
      </c>
      <c r="I99" s="174">
        <v>90</v>
      </c>
      <c r="J99" s="208">
        <v>29</v>
      </c>
      <c r="K99" s="164">
        <f>J99/H99</f>
        <v>2.4680851063829787</v>
      </c>
      <c r="L99" s="201">
        <f>J99/0.02014</f>
        <v>1439.9205561072492</v>
      </c>
      <c r="M99" s="163">
        <f>H99+C99</f>
        <v>21.5</v>
      </c>
      <c r="N99" s="201">
        <f>J99+E99</f>
        <v>32</v>
      </c>
      <c r="O99" s="195">
        <f>N99/M99</f>
        <v>1.4883720930232558</v>
      </c>
      <c r="P99" s="190">
        <f t="shared" si="10"/>
        <v>1588.8778550148957</v>
      </c>
      <c r="S99" s="290">
        <v>38867</v>
      </c>
      <c r="T99">
        <v>3181</v>
      </c>
      <c r="U99">
        <v>9.75</v>
      </c>
      <c r="V99">
        <v>60</v>
      </c>
      <c r="W99">
        <v>329</v>
      </c>
      <c r="X99">
        <v>33.743589743589745</v>
      </c>
      <c r="Y99">
        <v>16335.650446871896</v>
      </c>
      <c r="Z99">
        <v>11.75</v>
      </c>
      <c r="AA99">
        <v>90</v>
      </c>
      <c r="AB99">
        <v>5075</v>
      </c>
      <c r="AC99">
        <v>431.91489361702128</v>
      </c>
      <c r="AD99">
        <v>251986.09731876859</v>
      </c>
      <c r="AE99">
        <v>21.5</v>
      </c>
      <c r="AF99">
        <v>5404</v>
      </c>
      <c r="AG99">
        <v>251.34883720930233</v>
      </c>
      <c r="AH99">
        <v>268321.7477656405</v>
      </c>
      <c r="AI99">
        <v>0.52319397857116046</v>
      </c>
    </row>
    <row r="100" spans="1:35" x14ac:dyDescent="0.45">
      <c r="A100" s="222">
        <v>38868</v>
      </c>
      <c r="B100" s="255">
        <v>2520</v>
      </c>
      <c r="C100" s="257">
        <v>12.75</v>
      </c>
      <c r="D100" s="258">
        <v>90</v>
      </c>
      <c r="E100" s="259">
        <v>0</v>
      </c>
      <c r="F100" s="172">
        <f>E100/C100</f>
        <v>0</v>
      </c>
      <c r="G100" s="247">
        <f>E100/0.00607</f>
        <v>0</v>
      </c>
      <c r="H100" s="172">
        <v>10.5</v>
      </c>
      <c r="I100" s="258">
        <v>90</v>
      </c>
      <c r="J100" s="259">
        <v>10</v>
      </c>
      <c r="K100" s="172">
        <f>J100/H100</f>
        <v>0.95238095238095233</v>
      </c>
      <c r="L100" s="246">
        <f>J100/0.02014</f>
        <v>496.52432969215488</v>
      </c>
      <c r="M100" s="165">
        <f>H100+C100</f>
        <v>23.25</v>
      </c>
      <c r="N100" s="259">
        <f>J100+E100</f>
        <v>10</v>
      </c>
      <c r="O100" s="249">
        <f t="shared" si="12"/>
        <v>0.43010752688172044</v>
      </c>
      <c r="P100" s="190">
        <f t="shared" si="10"/>
        <v>496.52432969215488</v>
      </c>
      <c r="S100" s="290">
        <v>38868</v>
      </c>
      <c r="T100">
        <v>2520</v>
      </c>
      <c r="U100">
        <v>12.75</v>
      </c>
      <c r="V100">
        <v>90</v>
      </c>
      <c r="W100">
        <v>114</v>
      </c>
      <c r="X100">
        <v>8.9411764705882355</v>
      </c>
      <c r="Y100">
        <v>18780.889621087314</v>
      </c>
      <c r="Z100">
        <v>10.25</v>
      </c>
      <c r="AA100">
        <v>90</v>
      </c>
      <c r="AB100">
        <v>1130</v>
      </c>
      <c r="AC100">
        <v>110.2439024390244</v>
      </c>
      <c r="AD100">
        <v>56107.249255213501</v>
      </c>
      <c r="AE100">
        <v>23</v>
      </c>
      <c r="AF100">
        <v>1244</v>
      </c>
      <c r="AG100">
        <v>54.086956521739133</v>
      </c>
      <c r="AH100">
        <v>74888.138876300814</v>
      </c>
    </row>
    <row r="101" spans="1:35" x14ac:dyDescent="0.45">
      <c r="A101" s="222">
        <v>38869</v>
      </c>
      <c r="B101" s="255">
        <v>2560</v>
      </c>
      <c r="C101" s="260">
        <v>14.25</v>
      </c>
      <c r="D101" s="260">
        <v>50</v>
      </c>
      <c r="E101" s="226">
        <v>0</v>
      </c>
      <c r="F101" s="227">
        <f>E101/C101</f>
        <v>0</v>
      </c>
      <c r="G101" s="252">
        <f>E101/0.02014</f>
        <v>0</v>
      </c>
      <c r="H101" s="261" t="s">
        <v>40</v>
      </c>
      <c r="I101" s="262">
        <v>33</v>
      </c>
      <c r="J101" s="263">
        <v>18</v>
      </c>
      <c r="K101" s="227" t="s">
        <v>14</v>
      </c>
      <c r="L101" s="226">
        <f>J101/0.04745</f>
        <v>379.34668071654374</v>
      </c>
      <c r="M101" s="264" t="s">
        <v>14</v>
      </c>
      <c r="N101" s="226">
        <f>J101+E101</f>
        <v>18</v>
      </c>
      <c r="O101" s="265" t="s">
        <v>14</v>
      </c>
      <c r="P101" s="190">
        <f t="shared" si="10"/>
        <v>379.34668071654374</v>
      </c>
      <c r="S101" s="290">
        <v>38869</v>
      </c>
      <c r="T101">
        <v>2560</v>
      </c>
      <c r="U101">
        <v>14.25</v>
      </c>
      <c r="V101">
        <v>50</v>
      </c>
      <c r="W101">
        <v>150</v>
      </c>
      <c r="X101">
        <v>10.526315789473685</v>
      </c>
      <c r="Y101">
        <v>7447.8649453823227</v>
      </c>
      <c r="Z101" t="s">
        <v>40</v>
      </c>
      <c r="AA101">
        <v>33</v>
      </c>
      <c r="AB101">
        <v>765</v>
      </c>
      <c r="AC101" t="s">
        <v>14</v>
      </c>
      <c r="AD101">
        <v>16122.233930453109</v>
      </c>
      <c r="AE101" t="s">
        <v>14</v>
      </c>
      <c r="AF101">
        <v>915</v>
      </c>
      <c r="AG101" t="s">
        <v>14</v>
      </c>
      <c r="AH101">
        <v>23570.098875835432</v>
      </c>
    </row>
    <row r="102" spans="1:35" x14ac:dyDescent="0.45">
      <c r="A102" s="266">
        <v>38870</v>
      </c>
      <c r="B102" s="255">
        <v>4287</v>
      </c>
      <c r="C102" s="267" t="s">
        <v>40</v>
      </c>
      <c r="D102" s="268">
        <v>33</v>
      </c>
      <c r="E102" s="208">
        <v>7</v>
      </c>
      <c r="F102" s="164" t="s">
        <v>14</v>
      </c>
      <c r="G102" s="252">
        <f>E102/0.02014</f>
        <v>347.5670307845084</v>
      </c>
      <c r="H102" s="218" t="s">
        <v>40</v>
      </c>
      <c r="I102" s="217">
        <v>33</v>
      </c>
      <c r="J102" s="208">
        <v>18</v>
      </c>
      <c r="K102" s="218" t="s">
        <v>14</v>
      </c>
      <c r="L102" s="209">
        <f>J102/0.04745</f>
        <v>379.34668071654374</v>
      </c>
      <c r="M102" s="163" t="s">
        <v>14</v>
      </c>
      <c r="N102" s="201">
        <f>J102+E102</f>
        <v>25</v>
      </c>
      <c r="O102" s="195" t="s">
        <v>14</v>
      </c>
      <c r="P102" s="190">
        <f t="shared" si="10"/>
        <v>726.91371150105215</v>
      </c>
      <c r="S102" s="290">
        <v>38870</v>
      </c>
      <c r="T102">
        <v>4287</v>
      </c>
      <c r="U102" t="s">
        <v>40</v>
      </c>
      <c r="V102">
        <v>33</v>
      </c>
      <c r="W102">
        <v>120.5</v>
      </c>
      <c r="X102" t="s">
        <v>40</v>
      </c>
      <c r="Y102">
        <v>5983.1181727904659</v>
      </c>
      <c r="Z102" t="s">
        <v>40</v>
      </c>
      <c r="AA102">
        <v>33</v>
      </c>
      <c r="AB102">
        <v>765</v>
      </c>
      <c r="AC102" t="s">
        <v>40</v>
      </c>
      <c r="AD102">
        <v>16122.233930453109</v>
      </c>
      <c r="AE102" t="s">
        <v>14</v>
      </c>
      <c r="AF102">
        <v>885.5</v>
      </c>
      <c r="AG102" t="s">
        <v>14</v>
      </c>
      <c r="AH102">
        <v>22105.352103243575</v>
      </c>
    </row>
    <row r="103" spans="1:35" x14ac:dyDescent="0.45">
      <c r="A103" s="191">
        <v>38871</v>
      </c>
      <c r="B103" s="269">
        <v>4508</v>
      </c>
      <c r="C103" s="164" t="s">
        <v>40</v>
      </c>
      <c r="D103" s="268">
        <v>33</v>
      </c>
      <c r="E103" s="208">
        <v>7</v>
      </c>
      <c r="F103" s="164" t="s">
        <v>14</v>
      </c>
      <c r="G103" s="252">
        <f>E103/0.02014</f>
        <v>347.5670307845084</v>
      </c>
      <c r="H103" s="270">
        <v>13</v>
      </c>
      <c r="I103" s="216">
        <v>32</v>
      </c>
      <c r="J103" s="201">
        <v>26</v>
      </c>
      <c r="K103" s="164">
        <f>J103/H103</f>
        <v>2</v>
      </c>
      <c r="L103" s="201">
        <f>J103/0.04745</f>
        <v>547.94520547945206</v>
      </c>
      <c r="M103" s="164" t="s">
        <v>14</v>
      </c>
      <c r="N103" s="201">
        <f t="shared" ref="N103:N109" si="17">SUM(J103+E103)</f>
        <v>33</v>
      </c>
      <c r="O103" s="195" t="s">
        <v>14</v>
      </c>
      <c r="P103" s="190">
        <f t="shared" si="10"/>
        <v>895.5122362639604</v>
      </c>
      <c r="S103" s="290">
        <v>38871</v>
      </c>
      <c r="T103">
        <v>4508</v>
      </c>
      <c r="U103" t="s">
        <v>40</v>
      </c>
      <c r="V103">
        <v>33</v>
      </c>
      <c r="W103">
        <v>121</v>
      </c>
      <c r="X103" t="s">
        <v>40</v>
      </c>
      <c r="Y103">
        <v>6007.9443892750742</v>
      </c>
      <c r="Z103" t="s">
        <v>40</v>
      </c>
      <c r="AA103">
        <v>32</v>
      </c>
      <c r="AB103">
        <v>400</v>
      </c>
      <c r="AC103">
        <v>13</v>
      </c>
      <c r="AD103">
        <v>8429.9262381454155</v>
      </c>
      <c r="AE103" t="s">
        <v>14</v>
      </c>
      <c r="AF103">
        <v>521</v>
      </c>
      <c r="AG103" t="s">
        <v>14</v>
      </c>
      <c r="AH103">
        <v>14437.870627420489</v>
      </c>
    </row>
    <row r="104" spans="1:35" x14ac:dyDescent="0.45">
      <c r="A104" s="191">
        <v>38872</v>
      </c>
      <c r="B104" s="255">
        <v>3942</v>
      </c>
      <c r="C104" s="164" t="s">
        <v>40</v>
      </c>
      <c r="D104" s="268">
        <v>27</v>
      </c>
      <c r="E104" s="208">
        <v>7</v>
      </c>
      <c r="F104" s="164" t="s">
        <v>14</v>
      </c>
      <c r="G104" s="252">
        <f>E104/0.02014</f>
        <v>347.5670307845084</v>
      </c>
      <c r="H104" s="271" t="s">
        <v>40</v>
      </c>
      <c r="I104" s="217">
        <v>27</v>
      </c>
      <c r="J104" s="208">
        <v>20</v>
      </c>
      <c r="K104" s="216" t="s">
        <v>14</v>
      </c>
      <c r="L104" s="201">
        <f>J104/0.04745</f>
        <v>421.49631190727081</v>
      </c>
      <c r="M104" s="164" t="s">
        <v>14</v>
      </c>
      <c r="N104" s="201">
        <f t="shared" si="17"/>
        <v>27</v>
      </c>
      <c r="O104" s="195" t="s">
        <v>14</v>
      </c>
      <c r="P104" s="190">
        <f t="shared" si="10"/>
        <v>769.06334269177921</v>
      </c>
      <c r="S104" s="290">
        <v>38872</v>
      </c>
      <c r="T104">
        <v>3942</v>
      </c>
      <c r="U104" t="s">
        <v>40</v>
      </c>
      <c r="V104">
        <v>27</v>
      </c>
      <c r="W104">
        <v>121</v>
      </c>
      <c r="X104" t="s">
        <v>40</v>
      </c>
      <c r="Y104">
        <v>6007.9443892750742</v>
      </c>
      <c r="Z104" t="s">
        <v>40</v>
      </c>
      <c r="AA104">
        <v>27</v>
      </c>
      <c r="AB104">
        <v>325</v>
      </c>
      <c r="AC104" t="s">
        <v>40</v>
      </c>
      <c r="AD104">
        <v>6849.3150684931506</v>
      </c>
      <c r="AE104" t="s">
        <v>14</v>
      </c>
      <c r="AF104">
        <v>446</v>
      </c>
      <c r="AG104" t="s">
        <v>14</v>
      </c>
      <c r="AH104">
        <v>12857.259457768225</v>
      </c>
    </row>
    <row r="105" spans="1:35" x14ac:dyDescent="0.45">
      <c r="A105" s="167">
        <v>38873</v>
      </c>
      <c r="B105" s="255">
        <v>3915</v>
      </c>
      <c r="C105" s="169">
        <v>11.25</v>
      </c>
      <c r="D105" s="272">
        <f>AVERAGE(I104,I105)</f>
        <v>36</v>
      </c>
      <c r="E105" s="230">
        <v>14</v>
      </c>
      <c r="F105" s="169">
        <f>E105/C105</f>
        <v>1.2444444444444445</v>
      </c>
      <c r="G105" s="252">
        <f>E105/0.02014</f>
        <v>695.13406156901681</v>
      </c>
      <c r="H105" s="273">
        <v>10.75</v>
      </c>
      <c r="I105" s="274">
        <v>45</v>
      </c>
      <c r="J105" s="230">
        <v>14</v>
      </c>
      <c r="K105" s="169">
        <f t="shared" ref="K105:K119" si="18">J105/H105</f>
        <v>1.3023255813953489</v>
      </c>
      <c r="L105" s="230">
        <f>J105/0.04745</f>
        <v>295.04741833508956</v>
      </c>
      <c r="M105" s="169">
        <f t="shared" ref="M105:M119" si="19">H105+C105</f>
        <v>22</v>
      </c>
      <c r="N105" s="230">
        <f t="shared" si="17"/>
        <v>28</v>
      </c>
      <c r="O105" s="254">
        <f>N105/M105</f>
        <v>1.2727272727272727</v>
      </c>
      <c r="P105" s="190">
        <f t="shared" si="10"/>
        <v>990.18147990410637</v>
      </c>
      <c r="S105" s="290">
        <v>38873</v>
      </c>
      <c r="T105">
        <v>3915</v>
      </c>
      <c r="U105">
        <v>11.25</v>
      </c>
      <c r="V105">
        <v>36</v>
      </c>
      <c r="W105">
        <v>91</v>
      </c>
      <c r="X105">
        <v>8.0888888888888886</v>
      </c>
      <c r="Y105">
        <v>4518.3714001986091</v>
      </c>
      <c r="Z105">
        <v>10.75</v>
      </c>
      <c r="AA105">
        <v>45</v>
      </c>
      <c r="AB105">
        <v>250</v>
      </c>
      <c r="AC105">
        <v>23.255813953488371</v>
      </c>
      <c r="AD105">
        <v>5268.7038988408849</v>
      </c>
      <c r="AE105">
        <v>22</v>
      </c>
      <c r="AF105">
        <v>341</v>
      </c>
      <c r="AG105">
        <v>15.5</v>
      </c>
      <c r="AH105">
        <v>9787.075299039494</v>
      </c>
    </row>
    <row r="106" spans="1:35" x14ac:dyDescent="0.45">
      <c r="A106" s="167">
        <v>38874</v>
      </c>
      <c r="B106" s="255">
        <v>3016</v>
      </c>
      <c r="C106" s="164">
        <v>11.5</v>
      </c>
      <c r="D106" s="219">
        <v>85</v>
      </c>
      <c r="E106" s="201">
        <v>6</v>
      </c>
      <c r="F106" s="164">
        <f t="shared" ref="F106:F119" si="20">E106/C106</f>
        <v>0.52173913043478259</v>
      </c>
      <c r="G106" s="220">
        <f>E106/0.00607</f>
        <v>988.46787479406919</v>
      </c>
      <c r="H106" s="270">
        <v>12</v>
      </c>
      <c r="I106" s="216">
        <v>75</v>
      </c>
      <c r="J106" s="201">
        <v>9</v>
      </c>
      <c r="K106" s="164">
        <f t="shared" si="18"/>
        <v>0.75</v>
      </c>
      <c r="L106" s="201">
        <f>J106/0.02014</f>
        <v>446.87189672293937</v>
      </c>
      <c r="M106" s="164">
        <f t="shared" si="19"/>
        <v>23.5</v>
      </c>
      <c r="N106" s="201">
        <f t="shared" si="17"/>
        <v>15</v>
      </c>
      <c r="O106" s="195">
        <f t="shared" ref="O106:O167" si="21">N106/M106</f>
        <v>0.63829787234042556</v>
      </c>
      <c r="P106" s="190">
        <f t="shared" si="10"/>
        <v>1435.3397715170086</v>
      </c>
      <c r="S106" s="290">
        <v>38874</v>
      </c>
      <c r="T106">
        <v>3016</v>
      </c>
      <c r="U106">
        <v>11.5</v>
      </c>
      <c r="V106">
        <v>85</v>
      </c>
      <c r="W106">
        <v>55</v>
      </c>
      <c r="X106">
        <v>4.7826086956521738</v>
      </c>
      <c r="Y106">
        <v>9060.955518945635</v>
      </c>
      <c r="Z106">
        <v>12</v>
      </c>
      <c r="AA106">
        <v>75</v>
      </c>
      <c r="AB106">
        <v>114</v>
      </c>
      <c r="AC106">
        <v>9.5</v>
      </c>
      <c r="AD106">
        <v>5660.3773584905657</v>
      </c>
      <c r="AE106">
        <v>23.5</v>
      </c>
      <c r="AF106">
        <v>169</v>
      </c>
      <c r="AG106">
        <v>7.1914893617021276</v>
      </c>
      <c r="AH106">
        <v>14721.332877436202</v>
      </c>
    </row>
    <row r="107" spans="1:35" x14ac:dyDescent="0.45">
      <c r="A107" s="167">
        <v>38875</v>
      </c>
      <c r="B107" s="255">
        <v>2535</v>
      </c>
      <c r="C107" s="164">
        <v>12</v>
      </c>
      <c r="D107" s="219">
        <v>90</v>
      </c>
      <c r="E107" s="201">
        <v>0</v>
      </c>
      <c r="F107" s="164">
        <f t="shared" si="20"/>
        <v>0</v>
      </c>
      <c r="G107" s="220">
        <f t="shared" ref="G107:G112" si="22">E107/0.00607</f>
        <v>0</v>
      </c>
      <c r="H107" s="270">
        <v>11.75</v>
      </c>
      <c r="I107" s="216">
        <v>82</v>
      </c>
      <c r="J107" s="201">
        <v>4</v>
      </c>
      <c r="K107" s="164">
        <f t="shared" si="18"/>
        <v>0.34042553191489361</v>
      </c>
      <c r="L107" s="201">
        <f>J107/0.02014</f>
        <v>198.60973187686196</v>
      </c>
      <c r="M107" s="164">
        <f t="shared" si="19"/>
        <v>23.75</v>
      </c>
      <c r="N107" s="201">
        <f t="shared" si="17"/>
        <v>4</v>
      </c>
      <c r="O107" s="195">
        <f t="shared" si="21"/>
        <v>0.16842105263157894</v>
      </c>
      <c r="P107" s="190">
        <f t="shared" si="10"/>
        <v>198.60973187686196</v>
      </c>
      <c r="S107" s="290">
        <v>38875</v>
      </c>
      <c r="T107">
        <v>2535</v>
      </c>
      <c r="U107">
        <v>12</v>
      </c>
      <c r="V107">
        <v>90</v>
      </c>
      <c r="W107">
        <v>30</v>
      </c>
      <c r="X107">
        <v>2.5</v>
      </c>
      <c r="Y107">
        <v>4942.3393739703461</v>
      </c>
      <c r="Z107">
        <v>11.75</v>
      </c>
      <c r="AA107">
        <v>82</v>
      </c>
      <c r="AB107">
        <v>56</v>
      </c>
      <c r="AC107">
        <v>4.7659574468085104</v>
      </c>
      <c r="AD107">
        <v>2780.5362462760672</v>
      </c>
      <c r="AE107">
        <v>23.75</v>
      </c>
      <c r="AF107">
        <v>86</v>
      </c>
      <c r="AG107">
        <v>3.6210526315789475</v>
      </c>
      <c r="AH107">
        <v>7722.8756202464137</v>
      </c>
    </row>
    <row r="108" spans="1:35" x14ac:dyDescent="0.45">
      <c r="A108" s="167">
        <v>38876</v>
      </c>
      <c r="B108" s="255">
        <v>2238</v>
      </c>
      <c r="C108" s="164">
        <v>12</v>
      </c>
      <c r="D108" s="219">
        <v>100</v>
      </c>
      <c r="E108" s="201">
        <v>0</v>
      </c>
      <c r="F108" s="164">
        <f t="shared" si="20"/>
        <v>0</v>
      </c>
      <c r="G108" s="220">
        <f t="shared" si="22"/>
        <v>0</v>
      </c>
      <c r="H108" s="270">
        <v>11.5</v>
      </c>
      <c r="I108" s="216">
        <v>73</v>
      </c>
      <c r="J108" s="201">
        <v>5</v>
      </c>
      <c r="K108" s="164">
        <f t="shared" si="18"/>
        <v>0.43478260869565216</v>
      </c>
      <c r="L108" s="201">
        <f>J108/0.02014</f>
        <v>248.26216484607744</v>
      </c>
      <c r="M108" s="164">
        <f t="shared" si="19"/>
        <v>23.5</v>
      </c>
      <c r="N108" s="201">
        <f t="shared" si="17"/>
        <v>5</v>
      </c>
      <c r="O108" s="195">
        <f t="shared" si="21"/>
        <v>0.21276595744680851</v>
      </c>
      <c r="P108" s="190">
        <f t="shared" si="10"/>
        <v>248.26216484607744</v>
      </c>
      <c r="S108" s="290">
        <v>38876</v>
      </c>
      <c r="T108">
        <v>2238</v>
      </c>
      <c r="U108">
        <v>12</v>
      </c>
      <c r="V108">
        <v>100</v>
      </c>
      <c r="W108">
        <v>21</v>
      </c>
      <c r="X108">
        <v>1.75</v>
      </c>
      <c r="Y108">
        <v>3459.6375617792423</v>
      </c>
      <c r="Z108">
        <v>11.5</v>
      </c>
      <c r="AA108">
        <v>73</v>
      </c>
      <c r="AB108">
        <v>28</v>
      </c>
      <c r="AC108">
        <v>2.4347826086956523</v>
      </c>
      <c r="AD108">
        <v>1390.2681231380336</v>
      </c>
      <c r="AE108">
        <v>23.5</v>
      </c>
      <c r="AF108">
        <v>49</v>
      </c>
      <c r="AG108">
        <v>2.0851063829787235</v>
      </c>
      <c r="AH108">
        <v>4849.9056849172757</v>
      </c>
    </row>
    <row r="109" spans="1:35" x14ac:dyDescent="0.45">
      <c r="A109" s="167">
        <v>38877</v>
      </c>
      <c r="B109" s="255">
        <v>2099</v>
      </c>
      <c r="C109" s="164">
        <v>12</v>
      </c>
      <c r="D109" s="219">
        <v>75</v>
      </c>
      <c r="E109" s="201">
        <v>0</v>
      </c>
      <c r="F109" s="164">
        <f t="shared" si="20"/>
        <v>0</v>
      </c>
      <c r="G109" s="220">
        <f t="shared" si="22"/>
        <v>0</v>
      </c>
      <c r="H109" s="270">
        <v>12.5</v>
      </c>
      <c r="I109" s="216">
        <v>70</v>
      </c>
      <c r="J109" s="201">
        <v>0</v>
      </c>
      <c r="K109" s="164">
        <f t="shared" si="18"/>
        <v>0</v>
      </c>
      <c r="L109" s="201">
        <f>J109/0.02014</f>
        <v>0</v>
      </c>
      <c r="M109" s="164">
        <f t="shared" si="19"/>
        <v>24.5</v>
      </c>
      <c r="N109" s="201">
        <f t="shared" si="17"/>
        <v>0</v>
      </c>
      <c r="O109" s="195">
        <f t="shared" si="21"/>
        <v>0</v>
      </c>
      <c r="P109" s="190">
        <f t="shared" si="10"/>
        <v>0</v>
      </c>
      <c r="S109" s="290">
        <v>38877</v>
      </c>
      <c r="T109">
        <v>2099</v>
      </c>
      <c r="U109">
        <v>12</v>
      </c>
      <c r="V109">
        <v>75</v>
      </c>
      <c r="W109">
        <v>27</v>
      </c>
      <c r="X109">
        <v>2.25</v>
      </c>
      <c r="Y109">
        <v>4448.1054365733116</v>
      </c>
      <c r="Z109">
        <v>12.5</v>
      </c>
      <c r="AA109">
        <v>70</v>
      </c>
      <c r="AB109">
        <v>41</v>
      </c>
      <c r="AC109">
        <v>3.28</v>
      </c>
      <c r="AD109">
        <v>2035.7497517378349</v>
      </c>
      <c r="AE109">
        <v>24.5</v>
      </c>
      <c r="AF109">
        <v>68</v>
      </c>
      <c r="AG109">
        <v>2.7755102040816326</v>
      </c>
      <c r="AH109">
        <v>6483.8551883111468</v>
      </c>
    </row>
    <row r="110" spans="1:35" x14ac:dyDescent="0.45">
      <c r="A110" s="167">
        <v>38878</v>
      </c>
      <c r="B110" s="255">
        <v>2015</v>
      </c>
      <c r="C110" s="164">
        <v>11</v>
      </c>
      <c r="D110" s="219">
        <v>70</v>
      </c>
      <c r="E110" s="201">
        <v>0</v>
      </c>
      <c r="F110" s="164">
        <f t="shared" si="20"/>
        <v>0</v>
      </c>
      <c r="G110" s="220">
        <f t="shared" si="22"/>
        <v>0</v>
      </c>
      <c r="H110" s="270">
        <v>12.75</v>
      </c>
      <c r="I110" s="216">
        <v>53</v>
      </c>
      <c r="J110" s="201">
        <v>0</v>
      </c>
      <c r="K110" s="164">
        <f t="shared" si="18"/>
        <v>0</v>
      </c>
      <c r="L110" s="201">
        <f t="shared" ref="L110:L119" si="23">J110/0.04745</f>
        <v>0</v>
      </c>
      <c r="M110" s="164">
        <f t="shared" si="19"/>
        <v>23.75</v>
      </c>
      <c r="N110" s="201">
        <v>0</v>
      </c>
      <c r="O110" s="195">
        <f t="shared" si="21"/>
        <v>0</v>
      </c>
      <c r="P110" s="190">
        <f t="shared" si="10"/>
        <v>0</v>
      </c>
      <c r="S110" s="290">
        <v>38878</v>
      </c>
      <c r="T110">
        <v>2015</v>
      </c>
      <c r="U110">
        <v>11</v>
      </c>
      <c r="V110">
        <v>70</v>
      </c>
      <c r="W110">
        <v>18</v>
      </c>
      <c r="X110">
        <v>1.6363636363636365</v>
      </c>
      <c r="Y110">
        <v>2965.4036243822075</v>
      </c>
      <c r="Z110">
        <v>12.75</v>
      </c>
      <c r="AA110">
        <v>53</v>
      </c>
      <c r="AB110">
        <v>48</v>
      </c>
      <c r="AC110">
        <v>3.7647058823529411</v>
      </c>
      <c r="AD110">
        <v>1011.59114857745</v>
      </c>
      <c r="AE110">
        <v>23.75</v>
      </c>
      <c r="AF110">
        <v>66</v>
      </c>
      <c r="AG110">
        <v>2.7789473684210528</v>
      </c>
      <c r="AH110">
        <v>3976.9947729596574</v>
      </c>
    </row>
    <row r="111" spans="1:35" x14ac:dyDescent="0.45">
      <c r="A111" s="167">
        <v>38879</v>
      </c>
      <c r="B111" s="255">
        <v>1903</v>
      </c>
      <c r="C111" s="164">
        <v>12.25</v>
      </c>
      <c r="D111" s="219">
        <v>50</v>
      </c>
      <c r="E111" s="201">
        <v>0</v>
      </c>
      <c r="F111" s="164">
        <f t="shared" si="20"/>
        <v>0</v>
      </c>
      <c r="G111" s="220">
        <f t="shared" si="22"/>
        <v>0</v>
      </c>
      <c r="H111" s="270">
        <v>12.5</v>
      </c>
      <c r="I111" s="216">
        <v>61</v>
      </c>
      <c r="J111" s="201">
        <v>6</v>
      </c>
      <c r="K111" s="164">
        <f t="shared" si="18"/>
        <v>0.48</v>
      </c>
      <c r="L111" s="201">
        <f t="shared" si="23"/>
        <v>126.44889357218125</v>
      </c>
      <c r="M111" s="164">
        <f t="shared" si="19"/>
        <v>24.75</v>
      </c>
      <c r="N111" s="201">
        <v>6</v>
      </c>
      <c r="O111" s="195">
        <f t="shared" si="21"/>
        <v>0.24242424242424243</v>
      </c>
      <c r="P111" s="190">
        <f t="shared" si="10"/>
        <v>126.44889357218125</v>
      </c>
      <c r="S111" s="290">
        <v>38879</v>
      </c>
      <c r="T111">
        <v>1903</v>
      </c>
      <c r="U111">
        <v>12.25</v>
      </c>
      <c r="V111">
        <v>50</v>
      </c>
      <c r="W111">
        <v>23</v>
      </c>
      <c r="X111">
        <v>1.8775510204081634</v>
      </c>
      <c r="Y111">
        <v>1142.0059582919562</v>
      </c>
      <c r="Z111">
        <v>12.5</v>
      </c>
      <c r="AA111">
        <v>61</v>
      </c>
      <c r="AB111">
        <v>39</v>
      </c>
      <c r="AC111">
        <v>3.12</v>
      </c>
      <c r="AD111">
        <v>821.91780821917814</v>
      </c>
      <c r="AE111">
        <v>24.75</v>
      </c>
      <c r="AF111">
        <v>62</v>
      </c>
      <c r="AG111">
        <v>2.5050505050505052</v>
      </c>
      <c r="AH111">
        <v>1963.9237665111343</v>
      </c>
    </row>
    <row r="112" spans="1:35" x14ac:dyDescent="0.45">
      <c r="A112" s="167">
        <v>38880</v>
      </c>
      <c r="B112" s="255">
        <v>2034</v>
      </c>
      <c r="C112" s="164">
        <v>14</v>
      </c>
      <c r="D112" s="219">
        <v>65</v>
      </c>
      <c r="E112" s="201">
        <v>2</v>
      </c>
      <c r="F112" s="164">
        <f t="shared" si="20"/>
        <v>0.14285714285714285</v>
      </c>
      <c r="G112" s="220">
        <f t="shared" si="22"/>
        <v>329.48929159802304</v>
      </c>
      <c r="H112" s="270">
        <v>14</v>
      </c>
      <c r="I112" s="216">
        <v>40</v>
      </c>
      <c r="J112" s="201">
        <v>9</v>
      </c>
      <c r="K112" s="164">
        <f t="shared" si="18"/>
        <v>0.6428571428571429</v>
      </c>
      <c r="L112" s="201">
        <f t="shared" si="23"/>
        <v>189.67334035827187</v>
      </c>
      <c r="M112" s="164">
        <f t="shared" si="19"/>
        <v>28</v>
      </c>
      <c r="N112" s="201">
        <f>SUM(J112+E112)</f>
        <v>11</v>
      </c>
      <c r="O112" s="195">
        <f t="shared" si="21"/>
        <v>0.39285714285714285</v>
      </c>
      <c r="P112" s="190">
        <f t="shared" si="10"/>
        <v>519.16263195629494</v>
      </c>
      <c r="S112" s="290">
        <v>38880</v>
      </c>
      <c r="T112">
        <v>2034</v>
      </c>
      <c r="U112">
        <v>14</v>
      </c>
      <c r="V112">
        <v>65</v>
      </c>
      <c r="W112">
        <v>17</v>
      </c>
      <c r="X112">
        <v>1.2142857142857142</v>
      </c>
      <c r="Y112">
        <v>2800.6589785831961</v>
      </c>
      <c r="Z112">
        <v>14</v>
      </c>
      <c r="AA112">
        <v>40</v>
      </c>
      <c r="AB112">
        <v>69</v>
      </c>
      <c r="AC112">
        <v>4.9285714285714288</v>
      </c>
      <c r="AD112">
        <v>1454.1622760800844</v>
      </c>
      <c r="AE112">
        <v>28</v>
      </c>
      <c r="AF112">
        <v>86</v>
      </c>
      <c r="AG112">
        <v>3.0714285714285716</v>
      </c>
      <c r="AH112">
        <v>4254.8212546632803</v>
      </c>
    </row>
    <row r="113" spans="1:34" x14ac:dyDescent="0.45">
      <c r="A113" s="167">
        <v>38881</v>
      </c>
      <c r="B113" s="255">
        <v>2325</v>
      </c>
      <c r="C113" s="164">
        <v>11.25</v>
      </c>
      <c r="D113" s="219">
        <v>40</v>
      </c>
      <c r="E113" s="201">
        <v>4</v>
      </c>
      <c r="F113" s="164">
        <f t="shared" si="20"/>
        <v>0.35555555555555557</v>
      </c>
      <c r="G113" s="220">
        <f t="shared" ref="G113:G118" si="24">E113/0.02014</f>
        <v>198.60973187686196</v>
      </c>
      <c r="H113" s="270">
        <v>12</v>
      </c>
      <c r="I113" s="216">
        <v>43</v>
      </c>
      <c r="J113" s="201">
        <v>9</v>
      </c>
      <c r="K113" s="164">
        <f t="shared" si="18"/>
        <v>0.75</v>
      </c>
      <c r="L113" s="201">
        <f t="shared" si="23"/>
        <v>189.67334035827187</v>
      </c>
      <c r="M113" s="164">
        <f t="shared" si="19"/>
        <v>23.25</v>
      </c>
      <c r="N113" s="201">
        <f>SUM(J113+E113)</f>
        <v>13</v>
      </c>
      <c r="O113" s="195">
        <f t="shared" si="21"/>
        <v>0.55913978494623651</v>
      </c>
      <c r="P113" s="190">
        <f t="shared" si="10"/>
        <v>388.28307223513383</v>
      </c>
      <c r="S113" s="290">
        <v>38881</v>
      </c>
      <c r="T113">
        <v>2325</v>
      </c>
      <c r="U113">
        <v>11.25</v>
      </c>
      <c r="V113">
        <v>40</v>
      </c>
      <c r="W113">
        <v>26</v>
      </c>
      <c r="X113">
        <v>2.3111111111111109</v>
      </c>
      <c r="Y113">
        <v>1290.9632571996026</v>
      </c>
      <c r="Z113">
        <v>12</v>
      </c>
      <c r="AA113">
        <v>43</v>
      </c>
      <c r="AB113">
        <v>36</v>
      </c>
      <c r="AC113">
        <v>3</v>
      </c>
      <c r="AD113">
        <v>758.69336143308749</v>
      </c>
      <c r="AE113">
        <v>23.25</v>
      </c>
      <c r="AF113">
        <v>62</v>
      </c>
      <c r="AG113">
        <v>2.6666666666666665</v>
      </c>
      <c r="AH113">
        <v>2049.65661863269</v>
      </c>
    </row>
    <row r="114" spans="1:34" x14ac:dyDescent="0.45">
      <c r="A114" s="167">
        <v>38882</v>
      </c>
      <c r="B114" s="255">
        <v>2316</v>
      </c>
      <c r="C114" s="164">
        <v>12.25</v>
      </c>
      <c r="D114" s="219">
        <v>40</v>
      </c>
      <c r="E114" s="201">
        <v>0</v>
      </c>
      <c r="F114" s="164">
        <f t="shared" si="20"/>
        <v>0</v>
      </c>
      <c r="G114" s="220">
        <f t="shared" si="24"/>
        <v>0</v>
      </c>
      <c r="H114" s="270">
        <v>11</v>
      </c>
      <c r="I114" s="216">
        <v>56</v>
      </c>
      <c r="J114" s="201">
        <v>0</v>
      </c>
      <c r="K114" s="164">
        <f t="shared" si="18"/>
        <v>0</v>
      </c>
      <c r="L114" s="201">
        <f t="shared" si="23"/>
        <v>0</v>
      </c>
      <c r="M114" s="164">
        <f t="shared" si="19"/>
        <v>23.25</v>
      </c>
      <c r="N114" s="201">
        <f t="shared" ref="N114:N119" si="25">SUM(J114+E114)</f>
        <v>0</v>
      </c>
      <c r="O114" s="195">
        <f t="shared" si="21"/>
        <v>0</v>
      </c>
      <c r="P114" s="190">
        <f t="shared" si="10"/>
        <v>0</v>
      </c>
      <c r="S114" s="290">
        <v>38882</v>
      </c>
      <c r="T114">
        <v>2316</v>
      </c>
      <c r="U114">
        <v>12.25</v>
      </c>
      <c r="V114">
        <v>40</v>
      </c>
      <c r="W114">
        <v>58</v>
      </c>
      <c r="X114">
        <v>4.7346938775510203</v>
      </c>
      <c r="Y114">
        <v>2879.8411122144985</v>
      </c>
      <c r="Z114">
        <v>11</v>
      </c>
      <c r="AA114">
        <v>56</v>
      </c>
      <c r="AB114">
        <v>113</v>
      </c>
      <c r="AC114">
        <v>10.272727272727273</v>
      </c>
      <c r="AD114">
        <v>2381.4541622760803</v>
      </c>
      <c r="AE114">
        <v>23.25</v>
      </c>
      <c r="AF114">
        <v>171</v>
      </c>
      <c r="AG114">
        <v>7.354838709677419</v>
      </c>
      <c r="AH114">
        <v>5261.2952744905788</v>
      </c>
    </row>
    <row r="115" spans="1:34" x14ac:dyDescent="0.45">
      <c r="A115" s="167">
        <v>38883</v>
      </c>
      <c r="B115" s="275">
        <v>2250.1390000000001</v>
      </c>
      <c r="C115" s="164">
        <v>12</v>
      </c>
      <c r="D115" s="219">
        <v>52</v>
      </c>
      <c r="E115" s="201">
        <v>6</v>
      </c>
      <c r="F115" s="164">
        <f t="shared" si="20"/>
        <v>0.5</v>
      </c>
      <c r="G115" s="220">
        <f t="shared" si="24"/>
        <v>297.91459781529295</v>
      </c>
      <c r="H115" s="270">
        <v>11.75</v>
      </c>
      <c r="I115" s="216">
        <v>54</v>
      </c>
      <c r="J115" s="201">
        <v>12</v>
      </c>
      <c r="K115" s="164">
        <f t="shared" si="18"/>
        <v>1.0212765957446808</v>
      </c>
      <c r="L115" s="201">
        <f t="shared" si="23"/>
        <v>252.8977871443625</v>
      </c>
      <c r="M115" s="164">
        <f t="shared" si="19"/>
        <v>23.75</v>
      </c>
      <c r="N115" s="201">
        <f t="shared" si="25"/>
        <v>18</v>
      </c>
      <c r="O115" s="195">
        <f t="shared" si="21"/>
        <v>0.75789473684210529</v>
      </c>
      <c r="P115" s="190">
        <f t="shared" si="10"/>
        <v>550.81238495965545</v>
      </c>
      <c r="S115" s="290">
        <v>38883</v>
      </c>
      <c r="T115">
        <v>2250.1390000000001</v>
      </c>
      <c r="U115">
        <v>12</v>
      </c>
      <c r="V115">
        <v>52</v>
      </c>
      <c r="W115">
        <v>31</v>
      </c>
      <c r="X115">
        <v>2.5833333333333335</v>
      </c>
      <c r="Y115">
        <v>1539.22542204568</v>
      </c>
      <c r="Z115">
        <v>11.75</v>
      </c>
      <c r="AA115">
        <v>54</v>
      </c>
      <c r="AB115">
        <v>38</v>
      </c>
      <c r="AC115">
        <v>3.2340425531914891</v>
      </c>
      <c r="AD115">
        <v>800.84299262381455</v>
      </c>
      <c r="AE115">
        <v>23.75</v>
      </c>
      <c r="AF115">
        <v>69</v>
      </c>
      <c r="AG115">
        <v>2.905263157894737</v>
      </c>
      <c r="AH115">
        <v>2340.0684146694948</v>
      </c>
    </row>
    <row r="116" spans="1:34" x14ac:dyDescent="0.45">
      <c r="A116" s="167">
        <v>38884</v>
      </c>
      <c r="B116" s="275">
        <v>2299.0709999999999</v>
      </c>
      <c r="C116" s="276" t="s">
        <v>30</v>
      </c>
      <c r="D116" s="219">
        <v>52</v>
      </c>
      <c r="E116" s="208">
        <v>5</v>
      </c>
      <c r="F116" s="164" t="s">
        <v>14</v>
      </c>
      <c r="G116" s="220">
        <f t="shared" si="24"/>
        <v>248.26216484607744</v>
      </c>
      <c r="H116" s="270">
        <v>12.5</v>
      </c>
      <c r="I116" s="216">
        <v>40</v>
      </c>
      <c r="J116" s="201">
        <v>10</v>
      </c>
      <c r="K116" s="164">
        <f t="shared" si="18"/>
        <v>0.8</v>
      </c>
      <c r="L116" s="201">
        <f t="shared" si="23"/>
        <v>210.7481559536354</v>
      </c>
      <c r="M116" s="164">
        <v>10</v>
      </c>
      <c r="N116" s="201">
        <f t="shared" si="25"/>
        <v>15</v>
      </c>
      <c r="O116" s="195">
        <f t="shared" si="21"/>
        <v>1.5</v>
      </c>
      <c r="P116" s="190">
        <f t="shared" si="10"/>
        <v>459.01032079971287</v>
      </c>
      <c r="S116" s="290">
        <v>38884</v>
      </c>
      <c r="T116">
        <v>2299.0709999999999</v>
      </c>
      <c r="U116" t="s">
        <v>30</v>
      </c>
      <c r="V116">
        <v>52</v>
      </c>
      <c r="W116">
        <v>22.5</v>
      </c>
      <c r="X116" t="s">
        <v>14</v>
      </c>
      <c r="Y116">
        <v>1117.1797418073484</v>
      </c>
      <c r="Z116">
        <v>12.5</v>
      </c>
      <c r="AA116">
        <v>40</v>
      </c>
      <c r="AB116">
        <v>40</v>
      </c>
      <c r="AC116">
        <v>3.2</v>
      </c>
      <c r="AD116">
        <v>842.99262381454162</v>
      </c>
      <c r="AE116">
        <v>10</v>
      </c>
      <c r="AF116">
        <v>62.5</v>
      </c>
      <c r="AG116">
        <v>6.25</v>
      </c>
      <c r="AH116">
        <v>1960.1723656218901</v>
      </c>
    </row>
    <row r="117" spans="1:34" x14ac:dyDescent="0.45">
      <c r="A117" s="167">
        <v>38885</v>
      </c>
      <c r="B117" s="255">
        <v>2292.8829999999998</v>
      </c>
      <c r="C117" s="164">
        <v>12</v>
      </c>
      <c r="D117" s="219">
        <v>44</v>
      </c>
      <c r="E117" s="201">
        <v>4</v>
      </c>
      <c r="F117" s="164">
        <f t="shared" si="20"/>
        <v>0.33333333333333331</v>
      </c>
      <c r="G117" s="220">
        <f t="shared" si="24"/>
        <v>198.60973187686196</v>
      </c>
      <c r="H117" s="270">
        <v>12</v>
      </c>
      <c r="I117" s="216">
        <v>47</v>
      </c>
      <c r="J117" s="201">
        <v>0</v>
      </c>
      <c r="K117" s="164">
        <f t="shared" si="18"/>
        <v>0</v>
      </c>
      <c r="L117" s="201">
        <f t="shared" si="23"/>
        <v>0</v>
      </c>
      <c r="M117" s="164">
        <f t="shared" si="19"/>
        <v>24</v>
      </c>
      <c r="N117" s="201">
        <f t="shared" si="25"/>
        <v>4</v>
      </c>
      <c r="O117" s="195">
        <f t="shared" si="21"/>
        <v>0.16666666666666666</v>
      </c>
      <c r="P117" s="190">
        <f t="shared" si="10"/>
        <v>198.60973187686196</v>
      </c>
      <c r="S117" s="290">
        <v>38885</v>
      </c>
      <c r="T117">
        <v>2292.8829999999998</v>
      </c>
      <c r="U117">
        <v>12</v>
      </c>
      <c r="V117">
        <v>44</v>
      </c>
      <c r="W117">
        <v>14</v>
      </c>
      <c r="X117">
        <v>1.1666666666666667</v>
      </c>
      <c r="Y117">
        <v>695.13406156901681</v>
      </c>
      <c r="Z117">
        <v>12</v>
      </c>
      <c r="AA117">
        <v>47</v>
      </c>
      <c r="AB117">
        <v>15</v>
      </c>
      <c r="AC117">
        <v>1.25</v>
      </c>
      <c r="AD117">
        <v>316.12223393045309</v>
      </c>
      <c r="AE117">
        <v>24</v>
      </c>
      <c r="AF117">
        <v>29</v>
      </c>
      <c r="AG117">
        <v>1.2083333333333333</v>
      </c>
      <c r="AH117">
        <v>1011.2562954994698</v>
      </c>
    </row>
    <row r="118" spans="1:34" x14ac:dyDescent="0.45">
      <c r="A118" s="167">
        <v>38886</v>
      </c>
      <c r="B118" s="255">
        <v>1895.9179999999999</v>
      </c>
      <c r="C118" s="164">
        <v>11.75</v>
      </c>
      <c r="D118" s="219">
        <v>40</v>
      </c>
      <c r="E118" s="201">
        <v>0</v>
      </c>
      <c r="F118" s="164">
        <f t="shared" si="20"/>
        <v>0</v>
      </c>
      <c r="G118" s="220">
        <f t="shared" si="24"/>
        <v>0</v>
      </c>
      <c r="H118" s="270">
        <v>12.5</v>
      </c>
      <c r="I118" s="216">
        <v>62</v>
      </c>
      <c r="J118" s="201">
        <v>4</v>
      </c>
      <c r="K118" s="164">
        <f t="shared" si="18"/>
        <v>0.32</v>
      </c>
      <c r="L118" s="201">
        <f t="shared" si="23"/>
        <v>84.29926238145417</v>
      </c>
      <c r="M118" s="164">
        <f t="shared" si="19"/>
        <v>24.25</v>
      </c>
      <c r="N118" s="201">
        <f t="shared" si="25"/>
        <v>4</v>
      </c>
      <c r="O118" s="195">
        <f t="shared" si="21"/>
        <v>0.16494845360824742</v>
      </c>
      <c r="P118" s="190">
        <f t="shared" si="10"/>
        <v>84.29926238145417</v>
      </c>
      <c r="S118" s="290">
        <v>38886</v>
      </c>
      <c r="T118">
        <v>1895.9179999999999</v>
      </c>
      <c r="U118">
        <v>11.75</v>
      </c>
      <c r="V118">
        <v>40</v>
      </c>
      <c r="W118">
        <v>17</v>
      </c>
      <c r="X118">
        <v>1.446808510638298</v>
      </c>
      <c r="Y118">
        <v>844.09136047666334</v>
      </c>
      <c r="Z118">
        <v>12.5</v>
      </c>
      <c r="AA118">
        <v>62</v>
      </c>
      <c r="AB118">
        <v>11</v>
      </c>
      <c r="AC118">
        <v>0.88</v>
      </c>
      <c r="AD118">
        <v>231.82297154899896</v>
      </c>
      <c r="AE118">
        <v>24.25</v>
      </c>
      <c r="AF118">
        <v>28</v>
      </c>
      <c r="AG118">
        <v>1.1546391752577319</v>
      </c>
      <c r="AH118">
        <v>1075.9143320256624</v>
      </c>
    </row>
    <row r="119" spans="1:34" x14ac:dyDescent="0.45">
      <c r="A119" s="167">
        <v>38887</v>
      </c>
      <c r="B119" s="255">
        <v>1659.127</v>
      </c>
      <c r="C119" s="164">
        <v>12</v>
      </c>
      <c r="D119" s="219">
        <v>80</v>
      </c>
      <c r="E119" s="201">
        <v>1</v>
      </c>
      <c r="F119" s="164">
        <f t="shared" si="20"/>
        <v>8.3333333333333329E-2</v>
      </c>
      <c r="G119" s="220">
        <f>E119/0.00607</f>
        <v>164.74464579901152</v>
      </c>
      <c r="H119" s="270">
        <v>11</v>
      </c>
      <c r="I119" s="216">
        <v>50</v>
      </c>
      <c r="J119" s="201">
        <v>2</v>
      </c>
      <c r="K119" s="164">
        <f t="shared" si="18"/>
        <v>0.18181818181818182</v>
      </c>
      <c r="L119" s="201">
        <f t="shared" si="23"/>
        <v>42.149631190727085</v>
      </c>
      <c r="M119" s="164">
        <f t="shared" si="19"/>
        <v>23</v>
      </c>
      <c r="N119" s="201">
        <f t="shared" si="25"/>
        <v>3</v>
      </c>
      <c r="O119" s="195">
        <f t="shared" si="21"/>
        <v>0.13043478260869565</v>
      </c>
      <c r="P119" s="190">
        <f t="shared" si="10"/>
        <v>206.89427698973861</v>
      </c>
      <c r="S119" s="290">
        <v>38887</v>
      </c>
      <c r="T119">
        <v>1659.127</v>
      </c>
      <c r="U119">
        <v>12</v>
      </c>
      <c r="V119">
        <v>80</v>
      </c>
      <c r="W119">
        <v>3</v>
      </c>
      <c r="X119">
        <v>0.25</v>
      </c>
      <c r="Y119">
        <v>494.23393739703459</v>
      </c>
      <c r="Z119">
        <v>11</v>
      </c>
      <c r="AA119">
        <v>50</v>
      </c>
      <c r="AB119">
        <v>3</v>
      </c>
      <c r="AC119">
        <v>0.27272727272727271</v>
      </c>
      <c r="AD119">
        <v>63.224446786090624</v>
      </c>
      <c r="AE119">
        <v>23</v>
      </c>
      <c r="AF119">
        <v>6</v>
      </c>
      <c r="AG119">
        <v>0.2608695652173913</v>
      </c>
      <c r="AH119">
        <v>557.45838418312519</v>
      </c>
    </row>
    <row r="120" spans="1:34" x14ac:dyDescent="0.45">
      <c r="A120" s="167">
        <v>38888</v>
      </c>
      <c r="B120" s="255">
        <v>1534.5730000000001</v>
      </c>
      <c r="C120" s="164" t="s">
        <v>14</v>
      </c>
      <c r="D120" s="219">
        <v>97</v>
      </c>
      <c r="E120" s="208">
        <v>2</v>
      </c>
      <c r="F120" s="164" t="s">
        <v>14</v>
      </c>
      <c r="G120" s="220">
        <f>E120/0.00607</f>
        <v>329.48929159802304</v>
      </c>
      <c r="H120" s="270" t="s">
        <v>14</v>
      </c>
      <c r="I120" s="216">
        <v>97</v>
      </c>
      <c r="J120" s="208">
        <v>6</v>
      </c>
      <c r="K120" s="164" t="s">
        <v>14</v>
      </c>
      <c r="L120" s="201">
        <f>J120/0.02014</f>
        <v>297.91459781529295</v>
      </c>
      <c r="M120" s="164">
        <v>23.25</v>
      </c>
      <c r="N120" s="201">
        <v>8</v>
      </c>
      <c r="O120" s="195">
        <f t="shared" si="21"/>
        <v>0.34408602150537637</v>
      </c>
      <c r="P120" s="190">
        <f t="shared" si="10"/>
        <v>627.40388941331594</v>
      </c>
      <c r="S120" s="290">
        <v>38888</v>
      </c>
      <c r="T120">
        <v>1534.5730000000001</v>
      </c>
      <c r="U120" t="s">
        <v>14</v>
      </c>
      <c r="V120">
        <v>97</v>
      </c>
      <c r="W120">
        <v>2</v>
      </c>
      <c r="X120" t="s">
        <v>14</v>
      </c>
      <c r="Y120">
        <v>329.48929159802304</v>
      </c>
      <c r="Z120" t="s">
        <v>14</v>
      </c>
      <c r="AA120">
        <v>97</v>
      </c>
      <c r="AB120">
        <v>12</v>
      </c>
      <c r="AC120" t="s">
        <v>14</v>
      </c>
      <c r="AD120">
        <v>595.8291956305859</v>
      </c>
      <c r="AE120">
        <v>23.25</v>
      </c>
      <c r="AF120">
        <v>14</v>
      </c>
      <c r="AG120">
        <v>0.60215053763440862</v>
      </c>
      <c r="AH120">
        <v>925.318487228609</v>
      </c>
    </row>
    <row r="121" spans="1:34" x14ac:dyDescent="0.45">
      <c r="A121" s="167">
        <v>38889</v>
      </c>
      <c r="B121" s="255">
        <v>1476.4280000000001</v>
      </c>
      <c r="C121" s="164" t="s">
        <v>14</v>
      </c>
      <c r="D121" s="219">
        <v>72</v>
      </c>
      <c r="E121" s="201" t="s">
        <v>14</v>
      </c>
      <c r="F121" s="164" t="s">
        <v>14</v>
      </c>
      <c r="G121" s="220">
        <v>0</v>
      </c>
      <c r="H121" s="270" t="s">
        <v>14</v>
      </c>
      <c r="I121" s="216">
        <v>72</v>
      </c>
      <c r="J121" s="208">
        <v>1</v>
      </c>
      <c r="K121" s="164" t="s">
        <v>14</v>
      </c>
      <c r="L121" s="201">
        <f>J121/0.02014</f>
        <v>49.652432969215489</v>
      </c>
      <c r="M121" s="164">
        <v>23.75</v>
      </c>
      <c r="N121" s="201">
        <v>1</v>
      </c>
      <c r="O121" s="195">
        <f t="shared" si="21"/>
        <v>4.2105263157894736E-2</v>
      </c>
      <c r="P121" s="190">
        <f t="shared" si="10"/>
        <v>49.652432969215489</v>
      </c>
      <c r="S121" s="290">
        <v>38889</v>
      </c>
      <c r="T121">
        <v>1476.4280000000001</v>
      </c>
      <c r="U121" t="s">
        <v>14</v>
      </c>
      <c r="V121">
        <v>72</v>
      </c>
      <c r="W121">
        <v>1</v>
      </c>
      <c r="X121" t="s">
        <v>14</v>
      </c>
      <c r="Y121">
        <v>164.74464579901152</v>
      </c>
      <c r="Z121" t="s">
        <v>14</v>
      </c>
      <c r="AA121">
        <v>72</v>
      </c>
      <c r="AB121">
        <v>3</v>
      </c>
      <c r="AC121" t="s">
        <v>14</v>
      </c>
      <c r="AD121">
        <v>148.95729890764648</v>
      </c>
      <c r="AE121">
        <v>23.75</v>
      </c>
      <c r="AF121">
        <v>4</v>
      </c>
      <c r="AG121">
        <v>0.16842105263157894</v>
      </c>
      <c r="AH121">
        <v>313.70194470665797</v>
      </c>
    </row>
    <row r="122" spans="1:34" ht="14.65" thickBot="1" x14ac:dyDescent="0.5">
      <c r="A122" s="222">
        <v>38890</v>
      </c>
      <c r="B122" s="277">
        <v>1402.3420000000001</v>
      </c>
      <c r="C122" s="166" t="s">
        <v>14</v>
      </c>
      <c r="D122" s="245">
        <v>78</v>
      </c>
      <c r="E122" s="248">
        <v>1</v>
      </c>
      <c r="F122" s="166" t="s">
        <v>14</v>
      </c>
      <c r="G122" s="246">
        <f>E122/0.00607</f>
        <v>164.74464579901152</v>
      </c>
      <c r="H122" s="166" t="s">
        <v>14</v>
      </c>
      <c r="I122" s="175">
        <v>78</v>
      </c>
      <c r="J122" s="248">
        <v>4</v>
      </c>
      <c r="K122" s="166" t="s">
        <v>14</v>
      </c>
      <c r="L122" s="246">
        <f>J122/0.02014</f>
        <v>198.60973187686196</v>
      </c>
      <c r="M122" s="166">
        <v>23.5</v>
      </c>
      <c r="N122" s="246">
        <v>5</v>
      </c>
      <c r="O122" s="249">
        <f t="shared" si="21"/>
        <v>0.21276595744680851</v>
      </c>
      <c r="P122" s="190">
        <f t="shared" si="10"/>
        <v>363.35437767587348</v>
      </c>
      <c r="S122" s="290">
        <v>38890</v>
      </c>
      <c r="T122">
        <v>1402.3420000000001</v>
      </c>
      <c r="U122" t="s">
        <v>14</v>
      </c>
      <c r="V122">
        <v>78</v>
      </c>
      <c r="W122">
        <v>2</v>
      </c>
      <c r="X122" t="s">
        <v>14</v>
      </c>
      <c r="Y122">
        <v>329.48929159802304</v>
      </c>
      <c r="Z122" t="s">
        <v>14</v>
      </c>
      <c r="AA122">
        <v>78</v>
      </c>
      <c r="AB122">
        <v>13</v>
      </c>
      <c r="AC122" t="s">
        <v>14</v>
      </c>
      <c r="AD122">
        <v>645.4816285998013</v>
      </c>
      <c r="AE122">
        <v>23.5</v>
      </c>
      <c r="AF122">
        <v>15</v>
      </c>
      <c r="AG122">
        <v>0.63829787234042556</v>
      </c>
      <c r="AH122">
        <v>974.9709201978244</v>
      </c>
    </row>
    <row r="123" spans="1:34" ht="14.65" thickTop="1" x14ac:dyDescent="0.45">
      <c r="A123" s="278">
        <v>38891</v>
      </c>
      <c r="B123" s="279">
        <v>1395.521</v>
      </c>
      <c r="C123" s="280" t="s">
        <v>14</v>
      </c>
      <c r="D123" s="281">
        <v>52</v>
      </c>
      <c r="E123" s="282" t="s">
        <v>14</v>
      </c>
      <c r="F123" s="280" t="s">
        <v>14</v>
      </c>
      <c r="G123" s="282">
        <v>0</v>
      </c>
      <c r="H123" s="280" t="s">
        <v>14</v>
      </c>
      <c r="I123" s="283">
        <v>52</v>
      </c>
      <c r="J123" s="284">
        <v>1</v>
      </c>
      <c r="K123" s="280" t="s">
        <v>14</v>
      </c>
      <c r="L123" s="282">
        <f t="shared" ref="L123:L130" si="26">J123/0.04745</f>
        <v>21.074815595363543</v>
      </c>
      <c r="M123" s="280">
        <v>26.5</v>
      </c>
      <c r="N123" s="282">
        <v>1</v>
      </c>
      <c r="O123" s="285">
        <f t="shared" si="21"/>
        <v>3.7735849056603772E-2</v>
      </c>
      <c r="P123" s="190">
        <f t="shared" si="10"/>
        <v>21.074815595363543</v>
      </c>
      <c r="S123" s="290">
        <v>38891</v>
      </c>
      <c r="T123">
        <v>1395.521</v>
      </c>
      <c r="U123" t="s">
        <v>14</v>
      </c>
      <c r="V123">
        <v>52</v>
      </c>
      <c r="W123">
        <v>4</v>
      </c>
      <c r="X123" t="s">
        <v>14</v>
      </c>
      <c r="Y123">
        <v>198.60973187686196</v>
      </c>
      <c r="Z123" t="s">
        <v>14</v>
      </c>
      <c r="AA123">
        <v>52</v>
      </c>
      <c r="AB123">
        <v>11</v>
      </c>
      <c r="AC123" t="s">
        <v>14</v>
      </c>
      <c r="AD123">
        <v>231.82297154899896</v>
      </c>
      <c r="AE123">
        <v>26.5</v>
      </c>
      <c r="AF123">
        <v>15</v>
      </c>
      <c r="AG123">
        <v>0.56603773584905659</v>
      </c>
      <c r="AH123">
        <v>430.43270342586095</v>
      </c>
    </row>
    <row r="124" spans="1:34" x14ac:dyDescent="0.45">
      <c r="A124" s="167">
        <v>38892</v>
      </c>
      <c r="B124" s="255">
        <v>1442.723</v>
      </c>
      <c r="C124" s="164" t="s">
        <v>14</v>
      </c>
      <c r="D124" s="251">
        <v>33</v>
      </c>
      <c r="E124" s="286">
        <v>1</v>
      </c>
      <c r="F124" s="169" t="s">
        <v>14</v>
      </c>
      <c r="G124" s="220">
        <f>E124/0.02014</f>
        <v>49.652432969215489</v>
      </c>
      <c r="H124" s="169" t="s">
        <v>14</v>
      </c>
      <c r="I124" s="176">
        <v>33</v>
      </c>
      <c r="J124" s="286">
        <v>2</v>
      </c>
      <c r="K124" s="169" t="s">
        <v>14</v>
      </c>
      <c r="L124" s="230">
        <f t="shared" si="26"/>
        <v>42.149631190727085</v>
      </c>
      <c r="M124" s="169">
        <v>23</v>
      </c>
      <c r="N124" s="230">
        <f>E124+J124</f>
        <v>3</v>
      </c>
      <c r="O124" s="254">
        <f t="shared" si="21"/>
        <v>0.13043478260869565</v>
      </c>
      <c r="P124" s="190">
        <f t="shared" si="10"/>
        <v>91.802064159942574</v>
      </c>
      <c r="S124" s="290">
        <v>38892</v>
      </c>
      <c r="T124">
        <v>1442.723</v>
      </c>
      <c r="U124" t="s">
        <v>14</v>
      </c>
      <c r="V124">
        <v>33</v>
      </c>
      <c r="W124">
        <v>5</v>
      </c>
      <c r="X124" t="s">
        <v>14</v>
      </c>
      <c r="Y124">
        <v>248.26216484607744</v>
      </c>
      <c r="Z124" t="s">
        <v>14</v>
      </c>
      <c r="AA124">
        <v>33</v>
      </c>
      <c r="AB124">
        <v>13</v>
      </c>
      <c r="AC124" t="s">
        <v>14</v>
      </c>
      <c r="AD124">
        <v>273.97260273972603</v>
      </c>
      <c r="AE124">
        <v>23</v>
      </c>
      <c r="AF124">
        <v>18</v>
      </c>
      <c r="AG124">
        <v>0.78260869565217395</v>
      </c>
      <c r="AH124">
        <v>522.23476758580341</v>
      </c>
    </row>
    <row r="125" spans="1:34" x14ac:dyDescent="0.45">
      <c r="A125" s="167">
        <v>38893</v>
      </c>
      <c r="B125" s="255">
        <v>1586.326</v>
      </c>
      <c r="C125" s="164" t="s">
        <v>14</v>
      </c>
      <c r="D125" s="219">
        <v>25</v>
      </c>
      <c r="E125" s="201" t="s">
        <v>14</v>
      </c>
      <c r="F125" s="164" t="s">
        <v>14</v>
      </c>
      <c r="G125" s="220">
        <v>0</v>
      </c>
      <c r="H125" s="164" t="s">
        <v>14</v>
      </c>
      <c r="I125" s="174">
        <v>25</v>
      </c>
      <c r="J125" s="201" t="s">
        <v>14</v>
      </c>
      <c r="K125" s="164" t="s">
        <v>14</v>
      </c>
      <c r="L125" s="201">
        <v>0</v>
      </c>
      <c r="M125" s="164">
        <v>21.5</v>
      </c>
      <c r="N125" s="201">
        <v>0</v>
      </c>
      <c r="O125" s="195">
        <f t="shared" si="21"/>
        <v>0</v>
      </c>
      <c r="P125" s="190">
        <f t="shared" si="10"/>
        <v>0</v>
      </c>
      <c r="S125" s="290">
        <v>38893</v>
      </c>
      <c r="T125">
        <v>1586.326</v>
      </c>
      <c r="U125" t="s">
        <v>14</v>
      </c>
      <c r="V125">
        <v>25</v>
      </c>
      <c r="W125">
        <v>0</v>
      </c>
      <c r="X125" t="s">
        <v>14</v>
      </c>
      <c r="Y125">
        <v>0</v>
      </c>
      <c r="Z125" t="s">
        <v>14</v>
      </c>
      <c r="AA125">
        <v>25</v>
      </c>
      <c r="AB125">
        <v>0</v>
      </c>
      <c r="AC125" t="s">
        <v>14</v>
      </c>
      <c r="AD125">
        <v>0</v>
      </c>
      <c r="AE125">
        <v>21.5</v>
      </c>
      <c r="AF125">
        <v>0</v>
      </c>
      <c r="AG125">
        <v>0</v>
      </c>
      <c r="AH125">
        <v>0</v>
      </c>
    </row>
    <row r="126" spans="1:34" x14ac:dyDescent="0.45">
      <c r="A126" s="167">
        <v>38894</v>
      </c>
      <c r="B126" s="255">
        <v>1810.7180000000001</v>
      </c>
      <c r="C126" s="164">
        <v>12.25</v>
      </c>
      <c r="D126" s="219">
        <v>21</v>
      </c>
      <c r="E126" s="201">
        <v>9</v>
      </c>
      <c r="F126" s="164">
        <f>E126/C126</f>
        <v>0.73469387755102045</v>
      </c>
      <c r="G126" s="220">
        <f>E126/0.02014</f>
        <v>446.87189672293937</v>
      </c>
      <c r="H126" s="164">
        <v>12</v>
      </c>
      <c r="I126" s="174">
        <v>19</v>
      </c>
      <c r="J126" s="201">
        <v>22</v>
      </c>
      <c r="K126" s="164">
        <f>J126/H126</f>
        <v>1.8333333333333333</v>
      </c>
      <c r="L126" s="201">
        <f t="shared" si="26"/>
        <v>463.64594309799793</v>
      </c>
      <c r="M126" s="164">
        <f>H126+C126</f>
        <v>24.25</v>
      </c>
      <c r="N126" s="201">
        <f>SUM(J126+E126)</f>
        <v>31</v>
      </c>
      <c r="O126" s="195">
        <f t="shared" si="21"/>
        <v>1.2783505154639174</v>
      </c>
      <c r="P126" s="190">
        <f t="shared" si="10"/>
        <v>910.5178398209373</v>
      </c>
      <c r="S126" s="290">
        <v>38894</v>
      </c>
      <c r="T126">
        <v>1810.7180000000001</v>
      </c>
      <c r="U126">
        <v>12.25</v>
      </c>
      <c r="V126">
        <v>21</v>
      </c>
      <c r="W126">
        <v>0</v>
      </c>
      <c r="X126">
        <v>0</v>
      </c>
      <c r="Y126">
        <v>0</v>
      </c>
      <c r="Z126">
        <v>12</v>
      </c>
      <c r="AA126">
        <v>19</v>
      </c>
      <c r="AB126">
        <v>2</v>
      </c>
      <c r="AC126">
        <v>0.16666666666666666</v>
      </c>
      <c r="AD126">
        <v>42.149631190727085</v>
      </c>
      <c r="AE126">
        <v>24.25</v>
      </c>
      <c r="AF126">
        <v>2</v>
      </c>
      <c r="AG126">
        <v>8.247422680412371E-2</v>
      </c>
      <c r="AH126">
        <v>42.149631190727085</v>
      </c>
    </row>
    <row r="127" spans="1:34" x14ac:dyDescent="0.45">
      <c r="A127" s="167">
        <v>38895</v>
      </c>
      <c r="B127" s="255">
        <v>1964.9069999999999</v>
      </c>
      <c r="C127" s="164" t="s">
        <v>14</v>
      </c>
      <c r="D127" s="219">
        <v>18</v>
      </c>
      <c r="E127" s="208">
        <v>6</v>
      </c>
      <c r="F127" s="164" t="s">
        <v>14</v>
      </c>
      <c r="G127" s="220">
        <f>E127/0.02014</f>
        <v>297.91459781529295</v>
      </c>
      <c r="H127" s="164" t="s">
        <v>14</v>
      </c>
      <c r="I127" s="174">
        <v>18</v>
      </c>
      <c r="J127" s="208">
        <v>15</v>
      </c>
      <c r="K127" s="164" t="s">
        <v>14</v>
      </c>
      <c r="L127" s="201">
        <f t="shared" si="26"/>
        <v>316.12223393045309</v>
      </c>
      <c r="M127" s="164">
        <v>23.25</v>
      </c>
      <c r="N127" s="201">
        <v>21</v>
      </c>
      <c r="O127" s="195">
        <f t="shared" si="21"/>
        <v>0.90322580645161288</v>
      </c>
      <c r="P127" s="190">
        <f t="shared" si="10"/>
        <v>614.03683174574599</v>
      </c>
      <c r="S127" s="290">
        <v>38895</v>
      </c>
      <c r="T127">
        <v>1964.9069999999999</v>
      </c>
      <c r="U127" t="s">
        <v>14</v>
      </c>
      <c r="V127">
        <v>18</v>
      </c>
      <c r="W127">
        <v>34</v>
      </c>
      <c r="X127" t="s">
        <v>14</v>
      </c>
      <c r="Y127">
        <v>1688.1827209533267</v>
      </c>
      <c r="Z127" t="s">
        <v>14</v>
      </c>
      <c r="AA127">
        <v>18</v>
      </c>
      <c r="AB127">
        <v>79</v>
      </c>
      <c r="AC127" t="s">
        <v>14</v>
      </c>
      <c r="AD127">
        <v>1664.9104320337196</v>
      </c>
      <c r="AE127">
        <v>23.25</v>
      </c>
      <c r="AF127">
        <v>113</v>
      </c>
      <c r="AG127">
        <v>4.860215053763441</v>
      </c>
      <c r="AH127">
        <v>3353.0931529870463</v>
      </c>
    </row>
    <row r="128" spans="1:34" x14ac:dyDescent="0.45">
      <c r="A128" s="167">
        <v>38896</v>
      </c>
      <c r="B128" s="255">
        <v>1901.03</v>
      </c>
      <c r="C128" s="164">
        <v>12</v>
      </c>
      <c r="D128" s="219">
        <v>18</v>
      </c>
      <c r="E128" s="201">
        <v>4</v>
      </c>
      <c r="F128" s="164">
        <f>E128/C128</f>
        <v>0.33333333333333331</v>
      </c>
      <c r="G128" s="220">
        <f>E128/0.02014</f>
        <v>198.60973187686196</v>
      </c>
      <c r="H128" s="164">
        <v>11.75</v>
      </c>
      <c r="I128" s="174">
        <v>20</v>
      </c>
      <c r="J128" s="201">
        <v>12</v>
      </c>
      <c r="K128" s="164">
        <f>J128/H128</f>
        <v>1.0212765957446808</v>
      </c>
      <c r="L128" s="201">
        <f t="shared" si="26"/>
        <v>252.8977871443625</v>
      </c>
      <c r="M128" s="164">
        <f>H128+C128</f>
        <v>23.75</v>
      </c>
      <c r="N128" s="201">
        <f>SUM(J128+E128)</f>
        <v>16</v>
      </c>
      <c r="O128" s="195">
        <f t="shared" si="21"/>
        <v>0.67368421052631577</v>
      </c>
      <c r="P128" s="190">
        <f t="shared" si="10"/>
        <v>451.50751902122443</v>
      </c>
      <c r="S128" s="290">
        <v>38896</v>
      </c>
      <c r="T128">
        <v>1901.03</v>
      </c>
      <c r="U128">
        <v>12</v>
      </c>
      <c r="V128">
        <v>18</v>
      </c>
      <c r="W128">
        <v>7</v>
      </c>
      <c r="X128">
        <v>0.58333333333333337</v>
      </c>
      <c r="Y128">
        <v>347.5670307845084</v>
      </c>
      <c r="Z128">
        <v>11.75</v>
      </c>
      <c r="AA128">
        <v>20</v>
      </c>
      <c r="AB128">
        <v>8</v>
      </c>
      <c r="AC128">
        <v>0.68085106382978722</v>
      </c>
      <c r="AD128">
        <v>168.59852476290834</v>
      </c>
      <c r="AE128">
        <v>23.75</v>
      </c>
      <c r="AF128">
        <v>15</v>
      </c>
      <c r="AG128">
        <v>0.63157894736842102</v>
      </c>
      <c r="AH128">
        <v>516.16555554741672</v>
      </c>
    </row>
    <row r="129" spans="1:34" x14ac:dyDescent="0.45">
      <c r="A129" s="167">
        <v>38897</v>
      </c>
      <c r="B129" s="255">
        <v>1596.26</v>
      </c>
      <c r="C129" s="164">
        <v>11.75</v>
      </c>
      <c r="D129" s="219">
        <v>27</v>
      </c>
      <c r="E129" s="201">
        <v>2</v>
      </c>
      <c r="F129" s="164">
        <f>E129/C129</f>
        <v>0.1702127659574468</v>
      </c>
      <c r="G129" s="220">
        <f>E129/0.02014</f>
        <v>99.304865938430979</v>
      </c>
      <c r="H129" s="164">
        <v>11.5</v>
      </c>
      <c r="I129" s="174">
        <v>25</v>
      </c>
      <c r="J129" s="201">
        <v>0</v>
      </c>
      <c r="K129" s="164">
        <f>J129/H129</f>
        <v>0</v>
      </c>
      <c r="L129" s="201">
        <f t="shared" si="26"/>
        <v>0</v>
      </c>
      <c r="M129" s="164">
        <f>H129+C129</f>
        <v>23.25</v>
      </c>
      <c r="N129" s="201">
        <v>2</v>
      </c>
      <c r="O129" s="195">
        <f t="shared" si="21"/>
        <v>8.6021505376344093E-2</v>
      </c>
      <c r="P129" s="190">
        <f t="shared" si="10"/>
        <v>99.304865938430979</v>
      </c>
      <c r="S129" s="290">
        <v>38897</v>
      </c>
      <c r="T129">
        <v>1596.26</v>
      </c>
      <c r="U129">
        <v>11.75</v>
      </c>
      <c r="V129">
        <v>27</v>
      </c>
      <c r="W129">
        <v>1</v>
      </c>
      <c r="X129">
        <v>8.5106382978723402E-2</v>
      </c>
      <c r="Y129">
        <v>49.652432969215489</v>
      </c>
      <c r="Z129">
        <v>11.5</v>
      </c>
      <c r="AA129">
        <v>25</v>
      </c>
      <c r="AB129">
        <v>124</v>
      </c>
      <c r="AC129">
        <v>10.782608695652174</v>
      </c>
      <c r="AD129">
        <v>2613.2771338250791</v>
      </c>
      <c r="AE129">
        <v>23.25</v>
      </c>
      <c r="AF129">
        <v>125</v>
      </c>
      <c r="AG129">
        <v>5.376344086021505</v>
      </c>
      <c r="AH129">
        <v>2662.9295667942947</v>
      </c>
    </row>
    <row r="130" spans="1:34" x14ac:dyDescent="0.45">
      <c r="A130" s="167">
        <v>38898</v>
      </c>
      <c r="B130" s="255">
        <v>1446.028</v>
      </c>
      <c r="C130" s="164">
        <v>12</v>
      </c>
      <c r="D130" s="219">
        <v>25</v>
      </c>
      <c r="E130" s="201">
        <v>1</v>
      </c>
      <c r="F130" s="164">
        <f>E130/C130</f>
        <v>8.3333333333333329E-2</v>
      </c>
      <c r="G130" s="220">
        <f>E130/0.02014</f>
        <v>49.652432969215489</v>
      </c>
      <c r="H130" s="164">
        <v>12.75</v>
      </c>
      <c r="I130" s="174">
        <v>25</v>
      </c>
      <c r="J130" s="201">
        <v>2</v>
      </c>
      <c r="K130" s="164">
        <f>J130/H130</f>
        <v>0.15686274509803921</v>
      </c>
      <c r="L130" s="201">
        <f t="shared" si="26"/>
        <v>42.149631190727085</v>
      </c>
      <c r="M130" s="164">
        <f>H130+C130</f>
        <v>24.75</v>
      </c>
      <c r="N130" s="201">
        <f>SUM(J130+E130)</f>
        <v>3</v>
      </c>
      <c r="O130" s="195">
        <f t="shared" si="21"/>
        <v>0.12121212121212122</v>
      </c>
      <c r="P130" s="190">
        <f t="shared" si="10"/>
        <v>91.802064159942574</v>
      </c>
      <c r="S130" s="290">
        <v>38898</v>
      </c>
      <c r="T130">
        <v>1446.028</v>
      </c>
      <c r="U130">
        <v>12</v>
      </c>
      <c r="V130">
        <v>25</v>
      </c>
      <c r="W130">
        <v>5</v>
      </c>
      <c r="X130">
        <v>0.41666666666666669</v>
      </c>
      <c r="Y130">
        <v>248.26216484607744</v>
      </c>
      <c r="Z130">
        <v>12.75</v>
      </c>
      <c r="AA130">
        <v>25</v>
      </c>
      <c r="AB130">
        <v>9</v>
      </c>
      <c r="AC130">
        <v>0.70588235294117652</v>
      </c>
      <c r="AD130">
        <v>189.67334035827187</v>
      </c>
      <c r="AE130">
        <v>24.75</v>
      </c>
      <c r="AF130">
        <v>14</v>
      </c>
      <c r="AG130">
        <v>0.56565656565656564</v>
      </c>
      <c r="AH130">
        <v>437.93550520434928</v>
      </c>
    </row>
    <row r="131" spans="1:34" x14ac:dyDescent="0.45">
      <c r="A131" s="167">
        <v>38899</v>
      </c>
      <c r="B131" s="255">
        <v>1556.443</v>
      </c>
      <c r="C131" s="164" t="s">
        <v>14</v>
      </c>
      <c r="D131" s="219">
        <v>20</v>
      </c>
      <c r="E131" s="201" t="s">
        <v>14</v>
      </c>
      <c r="F131" s="164" t="s">
        <v>14</v>
      </c>
      <c r="G131" s="220">
        <v>0</v>
      </c>
      <c r="H131" s="164" t="s">
        <v>14</v>
      </c>
      <c r="I131" s="174">
        <v>20</v>
      </c>
      <c r="J131" s="201" t="s">
        <v>14</v>
      </c>
      <c r="K131" s="164" t="s">
        <v>14</v>
      </c>
      <c r="L131" s="201">
        <v>0</v>
      </c>
      <c r="M131" s="164">
        <v>24</v>
      </c>
      <c r="N131" s="201">
        <v>0</v>
      </c>
      <c r="O131" s="195">
        <f t="shared" si="21"/>
        <v>0</v>
      </c>
      <c r="P131" s="190">
        <f t="shared" si="10"/>
        <v>0</v>
      </c>
      <c r="S131" s="290">
        <v>38899</v>
      </c>
      <c r="T131">
        <v>1556.443</v>
      </c>
      <c r="U131" t="s">
        <v>14</v>
      </c>
      <c r="V131">
        <v>20</v>
      </c>
      <c r="W131">
        <v>12</v>
      </c>
      <c r="X131" t="s">
        <v>14</v>
      </c>
      <c r="Y131">
        <v>595.8291956305859</v>
      </c>
      <c r="Z131" t="s">
        <v>14</v>
      </c>
      <c r="AA131">
        <v>20</v>
      </c>
      <c r="AB131">
        <v>28</v>
      </c>
      <c r="AC131" t="s">
        <v>14</v>
      </c>
      <c r="AD131">
        <v>590.09483667017912</v>
      </c>
      <c r="AE131">
        <v>24</v>
      </c>
      <c r="AF131">
        <v>40</v>
      </c>
      <c r="AG131">
        <v>1.6666666666666667</v>
      </c>
      <c r="AH131">
        <v>1185.924032300765</v>
      </c>
    </row>
    <row r="132" spans="1:34" x14ac:dyDescent="0.45">
      <c r="A132" s="167">
        <v>38900</v>
      </c>
      <c r="B132" s="255">
        <v>1539.037</v>
      </c>
      <c r="C132" s="164" t="s">
        <v>14</v>
      </c>
      <c r="D132" s="219">
        <v>25</v>
      </c>
      <c r="E132" s="201" t="s">
        <v>14</v>
      </c>
      <c r="F132" s="164" t="s">
        <v>14</v>
      </c>
      <c r="G132" s="220">
        <v>0</v>
      </c>
      <c r="H132" s="164" t="s">
        <v>14</v>
      </c>
      <c r="I132" s="174">
        <v>25</v>
      </c>
      <c r="J132" s="201" t="s">
        <v>14</v>
      </c>
      <c r="K132" s="164" t="s">
        <v>14</v>
      </c>
      <c r="L132" s="201">
        <v>0</v>
      </c>
      <c r="M132" s="164">
        <v>23</v>
      </c>
      <c r="N132" s="201">
        <v>0</v>
      </c>
      <c r="O132" s="195">
        <f t="shared" si="21"/>
        <v>0</v>
      </c>
      <c r="P132" s="190">
        <f t="shared" si="10"/>
        <v>0</v>
      </c>
      <c r="S132" s="290">
        <v>38900</v>
      </c>
      <c r="T132">
        <v>1539.037</v>
      </c>
      <c r="U132" t="s">
        <v>14</v>
      </c>
      <c r="V132">
        <v>25</v>
      </c>
      <c r="W132">
        <v>13</v>
      </c>
      <c r="X132" t="s">
        <v>14</v>
      </c>
      <c r="Y132">
        <v>645.4816285998013</v>
      </c>
      <c r="Z132" t="s">
        <v>14</v>
      </c>
      <c r="AA132">
        <v>25</v>
      </c>
      <c r="AB132">
        <v>31</v>
      </c>
      <c r="AC132" t="s">
        <v>14</v>
      </c>
      <c r="AD132">
        <v>653.31928345626977</v>
      </c>
      <c r="AE132">
        <v>23</v>
      </c>
      <c r="AF132">
        <v>44</v>
      </c>
      <c r="AG132">
        <v>1.9130434782608696</v>
      </c>
      <c r="AH132">
        <v>1298.800912056071</v>
      </c>
    </row>
    <row r="133" spans="1:34" x14ac:dyDescent="0.45">
      <c r="A133" s="167">
        <v>38901</v>
      </c>
      <c r="B133" s="255">
        <v>1602.8489999999999</v>
      </c>
      <c r="C133" s="164" t="s">
        <v>14</v>
      </c>
      <c r="D133" s="219">
        <v>20</v>
      </c>
      <c r="E133" s="201" t="s">
        <v>14</v>
      </c>
      <c r="F133" s="164" t="s">
        <v>14</v>
      </c>
      <c r="G133" s="220">
        <v>0</v>
      </c>
      <c r="H133" s="164" t="s">
        <v>14</v>
      </c>
      <c r="I133" s="174">
        <v>20</v>
      </c>
      <c r="J133" s="201" t="s">
        <v>14</v>
      </c>
      <c r="K133" s="164" t="s">
        <v>14</v>
      </c>
      <c r="L133" s="201">
        <v>0</v>
      </c>
      <c r="M133" s="164">
        <v>24.5</v>
      </c>
      <c r="N133" s="201">
        <v>0</v>
      </c>
      <c r="O133" s="195">
        <f t="shared" si="21"/>
        <v>0</v>
      </c>
      <c r="P133" s="190">
        <f t="shared" ref="P133:P167" si="27">L133+G133</f>
        <v>0</v>
      </c>
      <c r="S133" s="290">
        <v>38901</v>
      </c>
      <c r="T133">
        <v>1602.8489999999999</v>
      </c>
      <c r="U133" t="s">
        <v>14</v>
      </c>
      <c r="V133">
        <v>20</v>
      </c>
      <c r="W133">
        <v>21</v>
      </c>
      <c r="X133" t="s">
        <v>14</v>
      </c>
      <c r="Y133">
        <v>1042.7010923535252</v>
      </c>
      <c r="Z133" t="s">
        <v>14</v>
      </c>
      <c r="AA133">
        <v>20</v>
      </c>
      <c r="AB133">
        <v>48</v>
      </c>
      <c r="AC133" t="s">
        <v>14</v>
      </c>
      <c r="AD133">
        <v>1011.59114857745</v>
      </c>
      <c r="AE133">
        <v>24.5</v>
      </c>
      <c r="AF133">
        <v>69</v>
      </c>
      <c r="AG133">
        <v>2.8163265306122449</v>
      </c>
      <c r="AH133">
        <v>2054.2922409309749</v>
      </c>
    </row>
    <row r="134" spans="1:34" x14ac:dyDescent="0.45">
      <c r="A134" s="167">
        <v>38902</v>
      </c>
      <c r="B134" s="255">
        <v>1764.4269999999999</v>
      </c>
      <c r="C134" s="164" t="s">
        <v>14</v>
      </c>
      <c r="D134" s="219">
        <v>15</v>
      </c>
      <c r="E134" s="201" t="s">
        <v>14</v>
      </c>
      <c r="F134" s="164" t="s">
        <v>14</v>
      </c>
      <c r="G134" s="220">
        <v>0</v>
      </c>
      <c r="H134" s="164" t="s">
        <v>14</v>
      </c>
      <c r="I134" s="174">
        <v>15</v>
      </c>
      <c r="J134" s="201" t="s">
        <v>14</v>
      </c>
      <c r="K134" s="164" t="s">
        <v>14</v>
      </c>
      <c r="L134" s="201">
        <v>0</v>
      </c>
      <c r="M134" s="164">
        <v>23.75</v>
      </c>
      <c r="N134" s="201">
        <v>0</v>
      </c>
      <c r="O134" s="195">
        <f t="shared" si="21"/>
        <v>0</v>
      </c>
      <c r="P134" s="190">
        <f t="shared" si="27"/>
        <v>0</v>
      </c>
      <c r="S134" s="290">
        <v>38902</v>
      </c>
      <c r="T134">
        <v>1764.4269999999999</v>
      </c>
      <c r="U134" t="s">
        <v>14</v>
      </c>
      <c r="V134">
        <v>15</v>
      </c>
      <c r="W134">
        <v>38</v>
      </c>
      <c r="X134" t="s">
        <v>14</v>
      </c>
      <c r="Y134">
        <v>1886.7924528301885</v>
      </c>
      <c r="Z134" t="s">
        <v>14</v>
      </c>
      <c r="AA134">
        <v>15</v>
      </c>
      <c r="AB134">
        <v>88</v>
      </c>
      <c r="AC134" t="s">
        <v>14</v>
      </c>
      <c r="AD134">
        <v>1854.5837723919917</v>
      </c>
      <c r="AE134">
        <v>23.75</v>
      </c>
      <c r="AF134">
        <v>126</v>
      </c>
      <c r="AG134">
        <v>5.3052631578947365</v>
      </c>
      <c r="AH134">
        <v>3741.3762252221804</v>
      </c>
    </row>
    <row r="135" spans="1:34" x14ac:dyDescent="0.45">
      <c r="A135" s="167">
        <v>38903</v>
      </c>
      <c r="B135" s="255">
        <v>1772.826</v>
      </c>
      <c r="C135" s="227" t="s">
        <v>14</v>
      </c>
      <c r="D135" s="260">
        <v>20</v>
      </c>
      <c r="E135" s="226" t="s">
        <v>14</v>
      </c>
      <c r="F135" s="227" t="s">
        <v>14</v>
      </c>
      <c r="G135" s="226">
        <v>0</v>
      </c>
      <c r="H135" s="227" t="s">
        <v>14</v>
      </c>
      <c r="I135" s="287">
        <v>20</v>
      </c>
      <c r="J135" s="226" t="s">
        <v>14</v>
      </c>
      <c r="K135" s="227" t="s">
        <v>14</v>
      </c>
      <c r="L135" s="226">
        <v>0</v>
      </c>
      <c r="M135" s="227">
        <v>24</v>
      </c>
      <c r="N135" s="226">
        <v>0</v>
      </c>
      <c r="O135" s="265">
        <f t="shared" si="21"/>
        <v>0</v>
      </c>
      <c r="P135" s="190">
        <f t="shared" si="27"/>
        <v>0</v>
      </c>
      <c r="S135" s="290">
        <v>38903</v>
      </c>
      <c r="T135">
        <v>1772.826</v>
      </c>
      <c r="U135" t="s">
        <v>14</v>
      </c>
      <c r="V135">
        <v>20</v>
      </c>
      <c r="W135">
        <v>13</v>
      </c>
      <c r="X135" t="s">
        <v>14</v>
      </c>
      <c r="Y135">
        <v>645.4816285998013</v>
      </c>
      <c r="Z135" t="s">
        <v>14</v>
      </c>
      <c r="AA135">
        <v>20</v>
      </c>
      <c r="AB135">
        <v>32</v>
      </c>
      <c r="AC135" t="s">
        <v>14</v>
      </c>
      <c r="AD135">
        <v>674.39409905163336</v>
      </c>
      <c r="AE135">
        <v>24</v>
      </c>
      <c r="AF135">
        <v>45</v>
      </c>
      <c r="AG135">
        <v>1.875</v>
      </c>
      <c r="AH135">
        <v>1319.8757276514348</v>
      </c>
    </row>
    <row r="136" spans="1:34" x14ac:dyDescent="0.45">
      <c r="A136" s="167">
        <v>38904</v>
      </c>
      <c r="B136" s="255">
        <v>1605.126</v>
      </c>
      <c r="C136" s="219" t="s">
        <v>14</v>
      </c>
      <c r="D136" s="219">
        <v>20</v>
      </c>
      <c r="E136" s="201" t="s">
        <v>14</v>
      </c>
      <c r="F136" s="164" t="s">
        <v>14</v>
      </c>
      <c r="G136" s="201">
        <v>0</v>
      </c>
      <c r="H136" s="174" t="s">
        <v>14</v>
      </c>
      <c r="I136" s="174">
        <v>20</v>
      </c>
      <c r="J136" s="208">
        <v>1</v>
      </c>
      <c r="K136" s="164" t="s">
        <v>14</v>
      </c>
      <c r="L136" s="201">
        <f>J136/0.04745</f>
        <v>21.074815595363543</v>
      </c>
      <c r="M136" s="164">
        <v>23.5</v>
      </c>
      <c r="N136" s="201">
        <v>1</v>
      </c>
      <c r="O136" s="195">
        <f t="shared" si="21"/>
        <v>4.2553191489361701E-2</v>
      </c>
      <c r="P136" s="190">
        <f t="shared" si="27"/>
        <v>21.074815595363543</v>
      </c>
      <c r="S136" s="290">
        <v>38904</v>
      </c>
      <c r="T136">
        <v>1605.126</v>
      </c>
      <c r="U136" t="s">
        <v>14</v>
      </c>
      <c r="V136">
        <v>20</v>
      </c>
      <c r="W136">
        <v>14</v>
      </c>
      <c r="X136" t="s">
        <v>14</v>
      </c>
      <c r="Y136">
        <v>695.13406156901681</v>
      </c>
      <c r="Z136" t="s">
        <v>14</v>
      </c>
      <c r="AA136">
        <v>20</v>
      </c>
      <c r="AB136">
        <v>33</v>
      </c>
      <c r="AC136" t="s">
        <v>14</v>
      </c>
      <c r="AD136">
        <v>695.46891464699684</v>
      </c>
      <c r="AE136">
        <v>23.5</v>
      </c>
      <c r="AF136">
        <v>47</v>
      </c>
      <c r="AG136">
        <v>2</v>
      </c>
      <c r="AH136">
        <v>1390.6029762160138</v>
      </c>
    </row>
    <row r="137" spans="1:34" x14ac:dyDescent="0.45">
      <c r="A137" s="167">
        <v>38905</v>
      </c>
      <c r="B137" s="255">
        <v>1361.6279999999999</v>
      </c>
      <c r="C137" s="219" t="s">
        <v>14</v>
      </c>
      <c r="D137" s="219">
        <v>30</v>
      </c>
      <c r="E137" s="201" t="s">
        <v>14</v>
      </c>
      <c r="F137" s="164" t="s">
        <v>14</v>
      </c>
      <c r="G137" s="201">
        <v>0</v>
      </c>
      <c r="H137" s="174" t="s">
        <v>14</v>
      </c>
      <c r="I137" s="174">
        <v>30</v>
      </c>
      <c r="J137" s="201" t="s">
        <v>14</v>
      </c>
      <c r="K137" s="164" t="s">
        <v>14</v>
      </c>
      <c r="L137" s="201">
        <v>0</v>
      </c>
      <c r="M137" s="164">
        <v>25</v>
      </c>
      <c r="N137" s="201">
        <v>0</v>
      </c>
      <c r="O137" s="195">
        <f t="shared" si="21"/>
        <v>0</v>
      </c>
      <c r="P137" s="190">
        <f t="shared" si="27"/>
        <v>0</v>
      </c>
      <c r="S137" s="290">
        <v>38905</v>
      </c>
      <c r="T137">
        <v>1361.6279999999999</v>
      </c>
      <c r="U137" t="s">
        <v>14</v>
      </c>
      <c r="V137">
        <v>20</v>
      </c>
      <c r="W137">
        <v>4</v>
      </c>
      <c r="X137" t="s">
        <v>14</v>
      </c>
      <c r="Y137">
        <v>198.60973187686196</v>
      </c>
      <c r="Z137" t="s">
        <v>14</v>
      </c>
      <c r="AA137">
        <v>20</v>
      </c>
      <c r="AB137">
        <v>9</v>
      </c>
      <c r="AC137" t="s">
        <v>14</v>
      </c>
      <c r="AD137">
        <v>189.67334035827187</v>
      </c>
      <c r="AE137">
        <v>23.5</v>
      </c>
      <c r="AF137">
        <v>13</v>
      </c>
      <c r="AG137">
        <v>0.55319148936170215</v>
      </c>
      <c r="AH137">
        <v>388.28307223513383</v>
      </c>
    </row>
    <row r="138" spans="1:34" x14ac:dyDescent="0.45">
      <c r="A138" s="167">
        <v>38906</v>
      </c>
      <c r="B138" s="255">
        <v>1272.4580000000001</v>
      </c>
      <c r="C138" s="219" t="s">
        <v>14</v>
      </c>
      <c r="D138" s="268">
        <v>25</v>
      </c>
      <c r="E138" s="201" t="s">
        <v>14</v>
      </c>
      <c r="F138" s="164" t="s">
        <v>14</v>
      </c>
      <c r="G138" s="201">
        <v>0</v>
      </c>
      <c r="H138" s="174" t="s">
        <v>14</v>
      </c>
      <c r="I138" s="268">
        <v>25</v>
      </c>
      <c r="J138" s="208">
        <v>1</v>
      </c>
      <c r="K138" s="164" t="s">
        <v>14</v>
      </c>
      <c r="L138" s="201">
        <f>J138/0.04745</f>
        <v>21.074815595363543</v>
      </c>
      <c r="M138" s="288">
        <v>24</v>
      </c>
      <c r="N138" s="208">
        <v>1</v>
      </c>
      <c r="O138" s="195">
        <f t="shared" si="21"/>
        <v>4.1666666666666664E-2</v>
      </c>
      <c r="P138" s="190">
        <f t="shared" si="27"/>
        <v>21.074815595363543</v>
      </c>
      <c r="S138" s="290">
        <v>38906</v>
      </c>
      <c r="T138">
        <v>1272.4580000000001</v>
      </c>
      <c r="U138" t="s">
        <v>14</v>
      </c>
      <c r="V138">
        <v>25</v>
      </c>
      <c r="W138">
        <v>17</v>
      </c>
      <c r="X138" t="s">
        <v>14</v>
      </c>
      <c r="Y138">
        <v>844.09136047666334</v>
      </c>
      <c r="Z138" t="s">
        <v>14</v>
      </c>
      <c r="AA138">
        <v>25</v>
      </c>
      <c r="AB138">
        <v>39</v>
      </c>
      <c r="AC138" t="s">
        <v>14</v>
      </c>
      <c r="AD138">
        <v>821.91780821917814</v>
      </c>
      <c r="AE138">
        <v>24</v>
      </c>
      <c r="AF138">
        <v>56</v>
      </c>
      <c r="AG138">
        <v>2.3333333333333335</v>
      </c>
      <c r="AH138">
        <v>1666.0091686958415</v>
      </c>
    </row>
    <row r="139" spans="1:34" x14ac:dyDescent="0.45">
      <c r="A139" s="167">
        <v>38907</v>
      </c>
      <c r="B139" s="255">
        <v>1385.56</v>
      </c>
      <c r="C139" s="251" t="s">
        <v>14</v>
      </c>
      <c r="D139" s="268">
        <v>25</v>
      </c>
      <c r="E139" s="230" t="s">
        <v>14</v>
      </c>
      <c r="F139" s="169" t="s">
        <v>14</v>
      </c>
      <c r="G139" s="230">
        <v>0</v>
      </c>
      <c r="H139" s="176" t="s">
        <v>14</v>
      </c>
      <c r="I139" s="268">
        <v>25</v>
      </c>
      <c r="J139" s="286">
        <v>1</v>
      </c>
      <c r="K139" s="169" t="s">
        <v>14</v>
      </c>
      <c r="L139" s="230">
        <f>J139/0.04745</f>
        <v>21.074815595363543</v>
      </c>
      <c r="M139" s="289">
        <v>24</v>
      </c>
      <c r="N139" s="286">
        <v>1</v>
      </c>
      <c r="O139" s="254">
        <f t="shared" si="21"/>
        <v>4.1666666666666664E-2</v>
      </c>
      <c r="P139" s="190">
        <f t="shared" si="27"/>
        <v>21.074815595363543</v>
      </c>
      <c r="S139" s="290">
        <v>38907</v>
      </c>
      <c r="T139">
        <v>1385.56</v>
      </c>
      <c r="U139" t="s">
        <v>14</v>
      </c>
      <c r="V139">
        <v>25</v>
      </c>
      <c r="W139">
        <v>16</v>
      </c>
      <c r="X139" t="s">
        <v>14</v>
      </c>
      <c r="Y139">
        <v>794.43892750744783</v>
      </c>
      <c r="Z139" t="s">
        <v>14</v>
      </c>
      <c r="AA139">
        <v>25</v>
      </c>
      <c r="AB139">
        <v>39</v>
      </c>
      <c r="AC139" t="s">
        <v>14</v>
      </c>
      <c r="AD139">
        <v>821.91780821917814</v>
      </c>
      <c r="AE139">
        <v>24</v>
      </c>
      <c r="AF139">
        <v>55</v>
      </c>
      <c r="AG139">
        <v>2.2916666666666665</v>
      </c>
      <c r="AH139">
        <v>1616.3567357266261</v>
      </c>
    </row>
    <row r="140" spans="1:34" x14ac:dyDescent="0.45">
      <c r="A140" s="167">
        <v>38908</v>
      </c>
      <c r="B140" s="255">
        <v>1480.672</v>
      </c>
      <c r="C140" s="219" t="s">
        <v>14</v>
      </c>
      <c r="D140" s="268">
        <v>19</v>
      </c>
      <c r="E140" s="201" t="s">
        <v>14</v>
      </c>
      <c r="F140" s="164" t="s">
        <v>14</v>
      </c>
      <c r="G140" s="201">
        <v>0</v>
      </c>
      <c r="H140" s="174" t="s">
        <v>14</v>
      </c>
      <c r="I140" s="268">
        <v>19</v>
      </c>
      <c r="J140" s="208">
        <v>1</v>
      </c>
      <c r="K140" s="164" t="s">
        <v>14</v>
      </c>
      <c r="L140" s="201">
        <f>J140/0.04745</f>
        <v>21.074815595363543</v>
      </c>
      <c r="M140" s="288">
        <v>23.5</v>
      </c>
      <c r="N140" s="208">
        <v>1</v>
      </c>
      <c r="O140" s="195">
        <f t="shared" si="21"/>
        <v>4.2553191489361701E-2</v>
      </c>
      <c r="P140" s="190">
        <f t="shared" si="27"/>
        <v>21.074815595363543</v>
      </c>
      <c r="S140" s="290">
        <v>38908</v>
      </c>
      <c r="T140">
        <v>1480.672</v>
      </c>
      <c r="U140" t="s">
        <v>14</v>
      </c>
      <c r="V140">
        <v>19</v>
      </c>
      <c r="W140">
        <v>16</v>
      </c>
      <c r="X140" t="s">
        <v>14</v>
      </c>
      <c r="Y140">
        <v>794.43892750744783</v>
      </c>
      <c r="Z140" t="s">
        <v>14</v>
      </c>
      <c r="AA140">
        <v>19</v>
      </c>
      <c r="AB140">
        <v>39</v>
      </c>
      <c r="AC140" t="s">
        <v>14</v>
      </c>
      <c r="AD140">
        <v>821.91780821917814</v>
      </c>
      <c r="AE140">
        <v>23.5</v>
      </c>
      <c r="AF140">
        <v>55</v>
      </c>
      <c r="AG140">
        <v>2.3404255319148937</v>
      </c>
      <c r="AH140">
        <v>1616.3567357266261</v>
      </c>
    </row>
    <row r="141" spans="1:34" x14ac:dyDescent="0.45">
      <c r="A141" s="167">
        <v>38909</v>
      </c>
      <c r="B141" s="255">
        <v>1265.2909999999999</v>
      </c>
      <c r="C141" s="219" t="s">
        <v>14</v>
      </c>
      <c r="D141" s="267">
        <v>28</v>
      </c>
      <c r="E141" s="201" t="s">
        <v>14</v>
      </c>
      <c r="F141" s="164" t="s">
        <v>14</v>
      </c>
      <c r="G141" s="201">
        <v>0</v>
      </c>
      <c r="H141" s="174" t="s">
        <v>14</v>
      </c>
      <c r="I141" s="174">
        <v>28</v>
      </c>
      <c r="J141" s="201" t="s">
        <v>14</v>
      </c>
      <c r="K141" s="164" t="s">
        <v>14</v>
      </c>
      <c r="L141" s="201">
        <v>0</v>
      </c>
      <c r="M141" s="164">
        <v>24</v>
      </c>
      <c r="N141" s="201">
        <v>0</v>
      </c>
      <c r="O141" s="195">
        <f t="shared" si="21"/>
        <v>0</v>
      </c>
      <c r="P141" s="190">
        <f t="shared" si="27"/>
        <v>0</v>
      </c>
      <c r="S141" s="290">
        <v>38909</v>
      </c>
      <c r="T141">
        <v>1265.2909999999999</v>
      </c>
      <c r="U141" t="s">
        <v>14</v>
      </c>
      <c r="V141">
        <v>28</v>
      </c>
      <c r="W141">
        <v>4</v>
      </c>
      <c r="X141" t="s">
        <v>14</v>
      </c>
      <c r="Y141">
        <v>198.60973187686196</v>
      </c>
      <c r="Z141" t="s">
        <v>14</v>
      </c>
      <c r="AA141">
        <v>28</v>
      </c>
      <c r="AB141">
        <v>10</v>
      </c>
      <c r="AC141" t="s">
        <v>14</v>
      </c>
      <c r="AD141">
        <v>210.7481559536354</v>
      </c>
      <c r="AE141">
        <v>24</v>
      </c>
      <c r="AF141">
        <v>14</v>
      </c>
      <c r="AG141">
        <v>0.58333333333333337</v>
      </c>
      <c r="AH141">
        <v>409.35788783049736</v>
      </c>
    </row>
    <row r="142" spans="1:34" x14ac:dyDescent="0.45">
      <c r="A142" s="167">
        <v>38910</v>
      </c>
      <c r="B142" s="255">
        <v>1217.288</v>
      </c>
      <c r="C142" s="219" t="s">
        <v>14</v>
      </c>
      <c r="D142" s="219">
        <v>19</v>
      </c>
      <c r="E142" s="201" t="s">
        <v>14</v>
      </c>
      <c r="F142" s="164" t="s">
        <v>14</v>
      </c>
      <c r="G142" s="201">
        <v>0</v>
      </c>
      <c r="H142" s="174" t="s">
        <v>14</v>
      </c>
      <c r="I142" s="174">
        <v>19</v>
      </c>
      <c r="J142" s="208">
        <v>1</v>
      </c>
      <c r="K142" s="164" t="s">
        <v>14</v>
      </c>
      <c r="L142" s="201">
        <f>J142/0.04745</f>
        <v>21.074815595363543</v>
      </c>
      <c r="M142" s="164">
        <v>23.75</v>
      </c>
      <c r="N142" s="201">
        <v>1</v>
      </c>
      <c r="O142" s="195">
        <f t="shared" si="21"/>
        <v>4.2105263157894736E-2</v>
      </c>
      <c r="P142" s="190">
        <f t="shared" si="27"/>
        <v>21.074815595363543</v>
      </c>
      <c r="S142" s="290">
        <v>38910</v>
      </c>
      <c r="T142">
        <v>1217.288</v>
      </c>
      <c r="U142" t="s">
        <v>14</v>
      </c>
      <c r="V142">
        <v>19</v>
      </c>
      <c r="W142">
        <v>1</v>
      </c>
      <c r="X142" t="s">
        <v>14</v>
      </c>
      <c r="Y142">
        <v>49.652432969215489</v>
      </c>
      <c r="Z142" t="s">
        <v>14</v>
      </c>
      <c r="AA142">
        <v>19</v>
      </c>
      <c r="AB142">
        <v>2</v>
      </c>
      <c r="AC142" t="s">
        <v>14</v>
      </c>
      <c r="AD142">
        <v>42.149631190727085</v>
      </c>
      <c r="AE142">
        <v>23.75</v>
      </c>
      <c r="AF142">
        <v>3</v>
      </c>
      <c r="AG142">
        <v>0.12631578947368421</v>
      </c>
      <c r="AH142">
        <v>91.802064159942574</v>
      </c>
    </row>
    <row r="143" spans="1:34" x14ac:dyDescent="0.45">
      <c r="A143" s="167">
        <v>38911</v>
      </c>
      <c r="B143" s="255">
        <v>1422.1790000000001</v>
      </c>
      <c r="C143" s="219" t="s">
        <v>14</v>
      </c>
      <c r="D143" s="219">
        <v>23</v>
      </c>
      <c r="E143" s="201" t="s">
        <v>14</v>
      </c>
      <c r="F143" s="164" t="s">
        <v>14</v>
      </c>
      <c r="G143" s="201">
        <v>0</v>
      </c>
      <c r="H143" s="174" t="s">
        <v>14</v>
      </c>
      <c r="I143" s="174">
        <v>23</v>
      </c>
      <c r="J143" s="208">
        <v>1</v>
      </c>
      <c r="K143" s="164" t="s">
        <v>14</v>
      </c>
      <c r="L143" s="201">
        <f>J143/0.04745</f>
        <v>21.074815595363543</v>
      </c>
      <c r="M143" s="164">
        <v>19.5</v>
      </c>
      <c r="N143" s="201">
        <v>1</v>
      </c>
      <c r="O143" s="195">
        <f t="shared" si="21"/>
        <v>5.128205128205128E-2</v>
      </c>
      <c r="P143" s="190">
        <f t="shared" si="27"/>
        <v>21.074815595363543</v>
      </c>
      <c r="S143" s="290">
        <v>38911</v>
      </c>
      <c r="T143">
        <v>1422.1790000000001</v>
      </c>
      <c r="U143" t="s">
        <v>14</v>
      </c>
      <c r="V143">
        <v>23</v>
      </c>
      <c r="W143">
        <v>1</v>
      </c>
      <c r="X143" t="s">
        <v>14</v>
      </c>
      <c r="Y143">
        <v>49.652432969215489</v>
      </c>
      <c r="Z143" t="s">
        <v>14</v>
      </c>
      <c r="AA143">
        <v>23</v>
      </c>
      <c r="AB143">
        <v>4</v>
      </c>
      <c r="AC143" t="s">
        <v>14</v>
      </c>
      <c r="AD143">
        <v>84.29926238145417</v>
      </c>
      <c r="AE143">
        <v>19.5</v>
      </c>
      <c r="AF143">
        <v>5</v>
      </c>
      <c r="AG143">
        <v>0.25641025641025639</v>
      </c>
      <c r="AH143">
        <v>133.95169535066967</v>
      </c>
    </row>
    <row r="144" spans="1:34" x14ac:dyDescent="0.45">
      <c r="A144" s="167">
        <v>38912</v>
      </c>
      <c r="B144" s="255">
        <v>1329.923</v>
      </c>
      <c r="C144" s="219">
        <v>7.5</v>
      </c>
      <c r="D144" s="219">
        <v>18</v>
      </c>
      <c r="E144" s="201">
        <v>1</v>
      </c>
      <c r="F144" s="164" t="s">
        <v>14</v>
      </c>
      <c r="G144" s="201">
        <f>E144/0.02014</f>
        <v>49.652432969215489</v>
      </c>
      <c r="H144" s="164">
        <v>19.5</v>
      </c>
      <c r="I144" s="174">
        <v>18</v>
      </c>
      <c r="J144" s="201">
        <v>2</v>
      </c>
      <c r="K144" s="164" t="s">
        <v>14</v>
      </c>
      <c r="L144" s="201">
        <f>J144/0.04745</f>
        <v>42.149631190727085</v>
      </c>
      <c r="M144" s="164">
        <v>19.5</v>
      </c>
      <c r="N144" s="201">
        <v>3</v>
      </c>
      <c r="O144" s="195">
        <f t="shared" si="21"/>
        <v>0.15384615384615385</v>
      </c>
      <c r="P144" s="190">
        <f t="shared" si="27"/>
        <v>91.802064159942574</v>
      </c>
      <c r="S144" s="290">
        <v>38912</v>
      </c>
      <c r="T144">
        <v>1329.923</v>
      </c>
      <c r="U144" t="s">
        <v>14</v>
      </c>
      <c r="V144">
        <v>18</v>
      </c>
      <c r="W144">
        <v>1</v>
      </c>
      <c r="X144" t="s">
        <v>14</v>
      </c>
      <c r="Y144">
        <v>49.652432969215489</v>
      </c>
      <c r="Z144" t="s">
        <v>14</v>
      </c>
      <c r="AA144">
        <v>18</v>
      </c>
      <c r="AB144">
        <v>3</v>
      </c>
      <c r="AC144" t="s">
        <v>14</v>
      </c>
      <c r="AD144">
        <v>63.224446786090624</v>
      </c>
      <c r="AE144">
        <v>19.5</v>
      </c>
      <c r="AF144">
        <v>4</v>
      </c>
      <c r="AG144">
        <v>0.20512820512820512</v>
      </c>
      <c r="AH144">
        <v>112.87687975530611</v>
      </c>
    </row>
    <row r="145" spans="1:34" x14ac:dyDescent="0.45">
      <c r="A145" s="167">
        <v>38913</v>
      </c>
      <c r="B145" s="255">
        <v>1308.1610000000001</v>
      </c>
      <c r="C145" s="219" t="s">
        <v>14</v>
      </c>
      <c r="D145" s="219">
        <v>20</v>
      </c>
      <c r="E145" s="201" t="s">
        <v>14</v>
      </c>
      <c r="F145" s="164" t="s">
        <v>14</v>
      </c>
      <c r="G145" s="201">
        <v>0</v>
      </c>
      <c r="H145" s="174" t="s">
        <v>14</v>
      </c>
      <c r="I145" s="174">
        <v>20</v>
      </c>
      <c r="J145" s="208">
        <v>1</v>
      </c>
      <c r="K145" s="164" t="s">
        <v>14</v>
      </c>
      <c r="L145" s="201">
        <f>J145/0.04745</f>
        <v>21.074815595363543</v>
      </c>
      <c r="M145" s="164">
        <v>25</v>
      </c>
      <c r="N145" s="201">
        <v>1</v>
      </c>
      <c r="O145" s="195">
        <f t="shared" si="21"/>
        <v>0.04</v>
      </c>
      <c r="P145" s="190">
        <f t="shared" si="27"/>
        <v>21.074815595363543</v>
      </c>
      <c r="S145" s="290">
        <v>38913</v>
      </c>
      <c r="T145">
        <v>1308.1610000000001</v>
      </c>
      <c r="U145" t="s">
        <v>14</v>
      </c>
      <c r="V145">
        <v>20</v>
      </c>
      <c r="W145">
        <v>0</v>
      </c>
      <c r="X145" t="s">
        <v>14</v>
      </c>
      <c r="Y145">
        <v>0</v>
      </c>
      <c r="Z145" t="s">
        <v>14</v>
      </c>
      <c r="AA145">
        <v>20</v>
      </c>
      <c r="AB145">
        <v>2</v>
      </c>
      <c r="AC145" t="s">
        <v>14</v>
      </c>
      <c r="AD145">
        <v>42.149631190727085</v>
      </c>
      <c r="AE145">
        <v>25</v>
      </c>
      <c r="AF145">
        <v>2</v>
      </c>
      <c r="AG145">
        <v>0.08</v>
      </c>
      <c r="AH145">
        <v>42.149631190727085</v>
      </c>
    </row>
    <row r="146" spans="1:34" x14ac:dyDescent="0.45">
      <c r="A146" s="167">
        <v>38914</v>
      </c>
      <c r="B146" s="255">
        <v>1152.2260000000001</v>
      </c>
      <c r="C146" s="219" t="s">
        <v>14</v>
      </c>
      <c r="D146" s="219">
        <v>19</v>
      </c>
      <c r="E146" s="201" t="s">
        <v>14</v>
      </c>
      <c r="F146" s="164" t="s">
        <v>14</v>
      </c>
      <c r="G146" s="201">
        <v>0</v>
      </c>
      <c r="H146" s="174" t="s">
        <v>14</v>
      </c>
      <c r="I146" s="174">
        <v>19</v>
      </c>
      <c r="J146" s="208">
        <v>1</v>
      </c>
      <c r="K146" s="164" t="s">
        <v>14</v>
      </c>
      <c r="L146" s="201">
        <f>J146/0.04745</f>
        <v>21.074815595363543</v>
      </c>
      <c r="M146" s="164">
        <v>15.75</v>
      </c>
      <c r="N146" s="208">
        <v>1</v>
      </c>
      <c r="O146" s="195">
        <f t="shared" si="21"/>
        <v>6.3492063492063489E-2</v>
      </c>
      <c r="P146" s="190">
        <f t="shared" si="27"/>
        <v>21.074815595363543</v>
      </c>
      <c r="S146" s="290">
        <v>38914</v>
      </c>
      <c r="T146">
        <v>1152.2260000000001</v>
      </c>
      <c r="U146" t="s">
        <v>14</v>
      </c>
      <c r="V146">
        <v>19</v>
      </c>
      <c r="W146">
        <v>1</v>
      </c>
      <c r="X146" t="s">
        <v>14</v>
      </c>
      <c r="Y146">
        <v>49.652432969215489</v>
      </c>
      <c r="Z146" t="s">
        <v>14</v>
      </c>
      <c r="AA146">
        <v>19</v>
      </c>
      <c r="AB146">
        <v>4</v>
      </c>
      <c r="AC146" t="s">
        <v>14</v>
      </c>
      <c r="AD146">
        <v>84.29926238145417</v>
      </c>
      <c r="AE146">
        <v>15.75</v>
      </c>
      <c r="AF146">
        <v>5</v>
      </c>
      <c r="AG146">
        <v>0.31746031746031744</v>
      </c>
      <c r="AH146">
        <v>133.95169535066967</v>
      </c>
    </row>
    <row r="147" spans="1:34" x14ac:dyDescent="0.45">
      <c r="A147" s="167">
        <v>38915</v>
      </c>
      <c r="B147" s="255">
        <v>1154.721</v>
      </c>
      <c r="C147" s="219" t="s">
        <v>14</v>
      </c>
      <c r="D147" s="219">
        <v>23</v>
      </c>
      <c r="E147" s="201" t="s">
        <v>14</v>
      </c>
      <c r="F147" s="164" t="s">
        <v>14</v>
      </c>
      <c r="G147" s="201">
        <v>0</v>
      </c>
      <c r="H147" s="174" t="s">
        <v>14</v>
      </c>
      <c r="I147" s="174">
        <v>23</v>
      </c>
      <c r="J147" s="201" t="s">
        <v>14</v>
      </c>
      <c r="K147" s="164" t="s">
        <v>14</v>
      </c>
      <c r="L147" s="201">
        <v>0</v>
      </c>
      <c r="M147" s="164">
        <v>22.75</v>
      </c>
      <c r="N147" s="201">
        <v>0</v>
      </c>
      <c r="O147" s="195">
        <f t="shared" si="21"/>
        <v>0</v>
      </c>
      <c r="P147" s="190">
        <f t="shared" si="27"/>
        <v>0</v>
      </c>
      <c r="S147" s="290">
        <v>38915</v>
      </c>
      <c r="T147">
        <v>1154.721</v>
      </c>
      <c r="U147" t="s">
        <v>14</v>
      </c>
      <c r="V147">
        <v>23</v>
      </c>
      <c r="W147">
        <v>2</v>
      </c>
      <c r="X147" t="s">
        <v>14</v>
      </c>
      <c r="Y147">
        <v>99.304865938430979</v>
      </c>
      <c r="Z147" t="s">
        <v>14</v>
      </c>
      <c r="AA147">
        <v>23</v>
      </c>
      <c r="AB147">
        <v>5</v>
      </c>
      <c r="AC147" t="s">
        <v>14</v>
      </c>
      <c r="AD147">
        <v>105.3740779768177</v>
      </c>
      <c r="AE147">
        <v>22.75</v>
      </c>
      <c r="AF147">
        <v>7</v>
      </c>
      <c r="AG147">
        <v>0.30769230769230771</v>
      </c>
      <c r="AH147">
        <v>204.67894391524868</v>
      </c>
    </row>
    <row r="148" spans="1:34" x14ac:dyDescent="0.45">
      <c r="A148" s="167">
        <v>38916</v>
      </c>
      <c r="B148" s="255">
        <v>1092.787</v>
      </c>
      <c r="C148" s="219" t="s">
        <v>14</v>
      </c>
      <c r="D148" s="219">
        <v>22</v>
      </c>
      <c r="E148" s="201" t="s">
        <v>14</v>
      </c>
      <c r="F148" s="164" t="s">
        <v>14</v>
      </c>
      <c r="G148" s="201">
        <v>0</v>
      </c>
      <c r="H148" s="174" t="s">
        <v>14</v>
      </c>
      <c r="I148" s="174">
        <v>22</v>
      </c>
      <c r="J148" s="208">
        <v>1</v>
      </c>
      <c r="K148" s="164" t="s">
        <v>14</v>
      </c>
      <c r="L148" s="201">
        <f>J148/0.04745</f>
        <v>21.074815595363543</v>
      </c>
      <c r="M148" s="164">
        <v>23.5</v>
      </c>
      <c r="N148" s="201">
        <v>1</v>
      </c>
      <c r="O148" s="195">
        <f t="shared" si="21"/>
        <v>4.2553191489361701E-2</v>
      </c>
      <c r="P148" s="190">
        <f t="shared" si="27"/>
        <v>21.074815595363543</v>
      </c>
      <c r="S148" s="290">
        <v>38916</v>
      </c>
      <c r="T148">
        <v>1092.787</v>
      </c>
      <c r="U148" t="s">
        <v>14</v>
      </c>
      <c r="V148">
        <v>22</v>
      </c>
      <c r="W148">
        <v>0</v>
      </c>
      <c r="X148" t="s">
        <v>14</v>
      </c>
      <c r="Y148">
        <v>0</v>
      </c>
      <c r="Z148" t="s">
        <v>14</v>
      </c>
      <c r="AA148">
        <v>22</v>
      </c>
      <c r="AB148">
        <v>0</v>
      </c>
      <c r="AC148" t="s">
        <v>14</v>
      </c>
      <c r="AD148">
        <v>0</v>
      </c>
      <c r="AE148">
        <v>23.5</v>
      </c>
      <c r="AF148">
        <v>0</v>
      </c>
      <c r="AG148">
        <v>0</v>
      </c>
      <c r="AH148">
        <v>0</v>
      </c>
    </row>
    <row r="149" spans="1:34" x14ac:dyDescent="0.45">
      <c r="A149" s="167">
        <v>38917</v>
      </c>
      <c r="B149" s="255">
        <v>1032.1849999999999</v>
      </c>
      <c r="C149" s="219" t="s">
        <v>14</v>
      </c>
      <c r="D149" s="219">
        <v>24</v>
      </c>
      <c r="E149" s="201" t="s">
        <v>14</v>
      </c>
      <c r="F149" s="164" t="s">
        <v>14</v>
      </c>
      <c r="G149" s="201">
        <v>0</v>
      </c>
      <c r="H149" s="174" t="s">
        <v>14</v>
      </c>
      <c r="I149" s="174">
        <v>24</v>
      </c>
      <c r="J149" s="201" t="s">
        <v>14</v>
      </c>
      <c r="K149" s="164" t="s">
        <v>14</v>
      </c>
      <c r="L149" s="201">
        <v>0</v>
      </c>
      <c r="M149" s="164">
        <v>24.5</v>
      </c>
      <c r="N149" s="201">
        <v>0</v>
      </c>
      <c r="O149" s="195">
        <f t="shared" si="21"/>
        <v>0</v>
      </c>
      <c r="P149" s="190">
        <f t="shared" si="27"/>
        <v>0</v>
      </c>
      <c r="S149" s="290">
        <v>38917</v>
      </c>
      <c r="T149">
        <v>1032.1849999999999</v>
      </c>
      <c r="U149" t="s">
        <v>14</v>
      </c>
      <c r="V149">
        <v>24</v>
      </c>
      <c r="W149">
        <v>0</v>
      </c>
      <c r="X149" t="s">
        <v>14</v>
      </c>
      <c r="Y149">
        <v>0</v>
      </c>
      <c r="Z149" t="s">
        <v>14</v>
      </c>
      <c r="AA149">
        <v>24</v>
      </c>
      <c r="AB149">
        <v>1</v>
      </c>
      <c r="AC149" t="s">
        <v>14</v>
      </c>
      <c r="AD149">
        <v>21.074815595363543</v>
      </c>
      <c r="AE149">
        <v>24.5</v>
      </c>
      <c r="AF149">
        <v>1</v>
      </c>
      <c r="AG149">
        <v>4.0816326530612242E-2</v>
      </c>
      <c r="AH149">
        <v>21.074815595363543</v>
      </c>
    </row>
    <row r="150" spans="1:34" x14ac:dyDescent="0.45">
      <c r="A150" s="167">
        <v>38918</v>
      </c>
      <c r="B150" s="255">
        <v>1052.4069999999999</v>
      </c>
      <c r="C150" s="219" t="s">
        <v>14</v>
      </c>
      <c r="D150" s="219">
        <v>13</v>
      </c>
      <c r="E150" s="201" t="s">
        <v>14</v>
      </c>
      <c r="F150" s="164" t="s">
        <v>14</v>
      </c>
      <c r="G150" s="201">
        <v>0</v>
      </c>
      <c r="H150" s="174" t="s">
        <v>14</v>
      </c>
      <c r="I150" s="174">
        <v>13</v>
      </c>
      <c r="J150" s="201" t="s">
        <v>14</v>
      </c>
      <c r="K150" s="164" t="s">
        <v>14</v>
      </c>
      <c r="L150" s="201">
        <v>0</v>
      </c>
      <c r="M150" s="164">
        <v>24</v>
      </c>
      <c r="N150" s="201">
        <v>0</v>
      </c>
      <c r="O150" s="195">
        <f t="shared" si="21"/>
        <v>0</v>
      </c>
      <c r="P150" s="190">
        <f t="shared" si="27"/>
        <v>0</v>
      </c>
      <c r="S150" s="290">
        <v>38918</v>
      </c>
      <c r="T150">
        <v>1052.4069999999999</v>
      </c>
      <c r="U150" t="s">
        <v>14</v>
      </c>
      <c r="V150">
        <v>13</v>
      </c>
      <c r="W150">
        <v>0</v>
      </c>
      <c r="X150" t="s">
        <v>14</v>
      </c>
      <c r="Y150">
        <v>0</v>
      </c>
      <c r="Z150" t="s">
        <v>14</v>
      </c>
      <c r="AA150">
        <v>13</v>
      </c>
      <c r="AB150">
        <v>2</v>
      </c>
      <c r="AC150" t="s">
        <v>14</v>
      </c>
      <c r="AD150">
        <v>42.149631190727085</v>
      </c>
      <c r="AE150">
        <v>24</v>
      </c>
      <c r="AF150">
        <v>2</v>
      </c>
      <c r="AG150">
        <v>8.3333333333333329E-2</v>
      </c>
      <c r="AH150">
        <v>42.149631190727085</v>
      </c>
    </row>
    <row r="151" spans="1:34" x14ac:dyDescent="0.45">
      <c r="A151" s="167">
        <v>38919</v>
      </c>
      <c r="B151" s="255">
        <v>1346.0630000000001</v>
      </c>
      <c r="C151" s="219">
        <v>9.75</v>
      </c>
      <c r="D151" s="219">
        <v>17</v>
      </c>
      <c r="E151" s="201">
        <v>1</v>
      </c>
      <c r="F151" s="164">
        <f>E151/C151</f>
        <v>0.10256410256410256</v>
      </c>
      <c r="G151" s="201">
        <f>E151/0.02014</f>
        <v>49.652432969215489</v>
      </c>
      <c r="H151" s="164">
        <v>17</v>
      </c>
      <c r="I151" s="174">
        <v>10</v>
      </c>
      <c r="J151" s="201">
        <v>0</v>
      </c>
      <c r="K151" s="164">
        <v>0</v>
      </c>
      <c r="L151" s="201">
        <f>J151/0.04745</f>
        <v>0</v>
      </c>
      <c r="M151" s="164">
        <v>23.75</v>
      </c>
      <c r="N151" s="201">
        <v>1</v>
      </c>
      <c r="O151" s="195">
        <f t="shared" si="21"/>
        <v>4.2105263157894736E-2</v>
      </c>
      <c r="P151" s="190">
        <f t="shared" si="27"/>
        <v>49.652432969215489</v>
      </c>
      <c r="S151" s="290">
        <v>38919</v>
      </c>
      <c r="T151">
        <v>1346.0630000000001</v>
      </c>
      <c r="U151">
        <v>9.75</v>
      </c>
      <c r="V151">
        <v>17</v>
      </c>
      <c r="W151">
        <v>0</v>
      </c>
      <c r="X151">
        <v>0</v>
      </c>
      <c r="Y151">
        <v>0</v>
      </c>
      <c r="Z151">
        <v>17</v>
      </c>
      <c r="AA151">
        <v>10</v>
      </c>
      <c r="AB151">
        <v>5</v>
      </c>
      <c r="AC151">
        <v>0.29411764705882354</v>
      </c>
      <c r="AD151">
        <v>105.3740779768177</v>
      </c>
      <c r="AE151">
        <v>23.75</v>
      </c>
      <c r="AF151">
        <v>5</v>
      </c>
      <c r="AG151">
        <v>0.21052631578947367</v>
      </c>
      <c r="AH151">
        <v>105.3740779768177</v>
      </c>
    </row>
    <row r="152" spans="1:34" x14ac:dyDescent="0.45">
      <c r="A152" s="167">
        <v>38920</v>
      </c>
      <c r="B152" s="255">
        <v>1655.1980000000001</v>
      </c>
      <c r="C152" s="219" t="s">
        <v>14</v>
      </c>
      <c r="D152" s="219">
        <v>10</v>
      </c>
      <c r="E152" s="201" t="s">
        <v>14</v>
      </c>
      <c r="F152" s="164" t="s">
        <v>14</v>
      </c>
      <c r="G152" s="201">
        <v>0</v>
      </c>
      <c r="H152" s="174" t="s">
        <v>14</v>
      </c>
      <c r="I152" s="174">
        <v>10</v>
      </c>
      <c r="J152" s="201" t="s">
        <v>14</v>
      </c>
      <c r="K152" s="164" t="s">
        <v>14</v>
      </c>
      <c r="L152" s="201">
        <v>0</v>
      </c>
      <c r="M152" s="164">
        <v>23.5</v>
      </c>
      <c r="N152" s="201">
        <v>0</v>
      </c>
      <c r="O152" s="195">
        <f t="shared" si="21"/>
        <v>0</v>
      </c>
      <c r="P152" s="190">
        <f t="shared" si="27"/>
        <v>0</v>
      </c>
      <c r="S152" s="290">
        <v>38920</v>
      </c>
      <c r="T152">
        <v>1655.1980000000001</v>
      </c>
      <c r="U152" t="s">
        <v>14</v>
      </c>
      <c r="V152">
        <v>10</v>
      </c>
      <c r="W152">
        <v>0</v>
      </c>
      <c r="X152" t="s">
        <v>14</v>
      </c>
      <c r="Y152">
        <v>0</v>
      </c>
      <c r="Z152" t="s">
        <v>14</v>
      </c>
      <c r="AA152">
        <v>10</v>
      </c>
      <c r="AB152">
        <v>2</v>
      </c>
      <c r="AC152" t="s">
        <v>14</v>
      </c>
      <c r="AD152">
        <v>42.149631190727085</v>
      </c>
      <c r="AE152">
        <v>23.5</v>
      </c>
      <c r="AF152">
        <v>2</v>
      </c>
      <c r="AG152">
        <v>8.5106382978723402E-2</v>
      </c>
      <c r="AH152">
        <v>42.149631190727085</v>
      </c>
    </row>
    <row r="153" spans="1:34" x14ac:dyDescent="0.45">
      <c r="A153" s="167">
        <v>38921</v>
      </c>
      <c r="B153" s="255">
        <v>1616.8230000000001</v>
      </c>
      <c r="C153" s="219" t="s">
        <v>14</v>
      </c>
      <c r="D153" s="219">
        <v>11</v>
      </c>
      <c r="E153" s="201" t="s">
        <v>14</v>
      </c>
      <c r="F153" s="164" t="s">
        <v>14</v>
      </c>
      <c r="G153" s="201">
        <v>0</v>
      </c>
      <c r="H153" s="174" t="s">
        <v>14</v>
      </c>
      <c r="I153" s="174">
        <v>11</v>
      </c>
      <c r="J153" s="201" t="s">
        <v>14</v>
      </c>
      <c r="K153" s="164" t="s">
        <v>14</v>
      </c>
      <c r="L153" s="201">
        <v>0</v>
      </c>
      <c r="M153" s="164">
        <v>22.5</v>
      </c>
      <c r="N153" s="201">
        <v>0</v>
      </c>
      <c r="O153" s="195">
        <f t="shared" si="21"/>
        <v>0</v>
      </c>
      <c r="P153" s="190">
        <f t="shared" si="27"/>
        <v>0</v>
      </c>
      <c r="S153" s="290">
        <v>38921</v>
      </c>
      <c r="T153">
        <v>1616.8230000000001</v>
      </c>
      <c r="U153" t="s">
        <v>14</v>
      </c>
      <c r="V153">
        <v>11</v>
      </c>
      <c r="W153" t="s">
        <v>14</v>
      </c>
      <c r="X153" t="s">
        <v>14</v>
      </c>
      <c r="Y153">
        <v>0</v>
      </c>
      <c r="Z153" t="s">
        <v>14</v>
      </c>
      <c r="AA153">
        <v>11</v>
      </c>
      <c r="AB153" t="s">
        <v>14</v>
      </c>
      <c r="AC153" t="s">
        <v>14</v>
      </c>
      <c r="AD153">
        <v>0</v>
      </c>
      <c r="AE153">
        <v>22.5</v>
      </c>
      <c r="AF153">
        <v>0</v>
      </c>
      <c r="AG153">
        <v>0</v>
      </c>
      <c r="AH153">
        <v>0</v>
      </c>
    </row>
    <row r="154" spans="1:34" x14ac:dyDescent="0.45">
      <c r="A154" s="167">
        <v>38922</v>
      </c>
      <c r="B154" s="255">
        <v>1557.432</v>
      </c>
      <c r="C154" s="219" t="s">
        <v>40</v>
      </c>
      <c r="D154" s="219" t="s">
        <v>14</v>
      </c>
      <c r="E154" s="201" t="s">
        <v>14</v>
      </c>
      <c r="F154" s="164" t="s">
        <v>14</v>
      </c>
      <c r="G154" s="201">
        <v>0</v>
      </c>
      <c r="H154" s="174" t="s">
        <v>40</v>
      </c>
      <c r="I154" s="174" t="s">
        <v>14</v>
      </c>
      <c r="J154" s="201" t="s">
        <v>14</v>
      </c>
      <c r="K154" s="164" t="s">
        <v>14</v>
      </c>
      <c r="L154" s="201">
        <v>0</v>
      </c>
      <c r="M154" s="164" t="s">
        <v>14</v>
      </c>
      <c r="N154" s="201">
        <v>0</v>
      </c>
      <c r="O154" s="195" t="s">
        <v>14</v>
      </c>
      <c r="P154" s="190">
        <f t="shared" si="27"/>
        <v>0</v>
      </c>
      <c r="S154" s="290">
        <v>38922</v>
      </c>
      <c r="T154">
        <v>1557.432</v>
      </c>
      <c r="U154" t="s">
        <v>40</v>
      </c>
      <c r="V154" t="s">
        <v>14</v>
      </c>
      <c r="W154" t="s">
        <v>14</v>
      </c>
      <c r="X154" t="s">
        <v>14</v>
      </c>
      <c r="Y154">
        <v>0</v>
      </c>
      <c r="Z154" t="s">
        <v>40</v>
      </c>
      <c r="AA154" t="s">
        <v>14</v>
      </c>
      <c r="AB154" t="s">
        <v>14</v>
      </c>
      <c r="AC154" t="s">
        <v>14</v>
      </c>
      <c r="AD154">
        <v>0</v>
      </c>
      <c r="AE154" t="s">
        <v>14</v>
      </c>
      <c r="AF154">
        <v>0</v>
      </c>
      <c r="AG154">
        <v>0</v>
      </c>
      <c r="AH154">
        <v>0</v>
      </c>
    </row>
    <row r="155" spans="1:34" x14ac:dyDescent="0.45">
      <c r="A155" s="167">
        <v>38923</v>
      </c>
      <c r="B155" s="255">
        <v>1419.991</v>
      </c>
      <c r="C155" s="219" t="s">
        <v>40</v>
      </c>
      <c r="D155" s="219" t="s">
        <v>14</v>
      </c>
      <c r="E155" s="201" t="s">
        <v>14</v>
      </c>
      <c r="F155" s="164" t="s">
        <v>14</v>
      </c>
      <c r="G155" s="201">
        <v>0</v>
      </c>
      <c r="H155" s="174" t="s">
        <v>40</v>
      </c>
      <c r="I155" s="174" t="s">
        <v>14</v>
      </c>
      <c r="J155" s="201" t="s">
        <v>14</v>
      </c>
      <c r="K155" s="164" t="s">
        <v>14</v>
      </c>
      <c r="L155" s="201">
        <v>0</v>
      </c>
      <c r="M155" s="164" t="s">
        <v>14</v>
      </c>
      <c r="N155" s="201">
        <v>0</v>
      </c>
      <c r="O155" s="195" t="s">
        <v>14</v>
      </c>
      <c r="P155" s="190">
        <f t="shared" si="27"/>
        <v>0</v>
      </c>
      <c r="S155" s="290">
        <v>38923</v>
      </c>
      <c r="T155">
        <v>1419.991</v>
      </c>
      <c r="U155" t="s">
        <v>40</v>
      </c>
      <c r="V155" t="s">
        <v>14</v>
      </c>
      <c r="W155" t="s">
        <v>14</v>
      </c>
      <c r="X155" t="s">
        <v>14</v>
      </c>
      <c r="Y155">
        <v>0</v>
      </c>
      <c r="Z155" t="s">
        <v>40</v>
      </c>
      <c r="AA155" t="s">
        <v>14</v>
      </c>
      <c r="AB155" t="s">
        <v>14</v>
      </c>
      <c r="AC155" t="s">
        <v>14</v>
      </c>
      <c r="AD155">
        <v>0</v>
      </c>
      <c r="AE155" t="s">
        <v>14</v>
      </c>
      <c r="AF155">
        <v>0</v>
      </c>
      <c r="AG155">
        <v>0</v>
      </c>
      <c r="AH155">
        <v>0</v>
      </c>
    </row>
    <row r="156" spans="1:34" x14ac:dyDescent="0.45">
      <c r="A156" s="167">
        <v>38924</v>
      </c>
      <c r="B156" s="255">
        <v>1339.8240000000001</v>
      </c>
      <c r="C156" s="219" t="s">
        <v>40</v>
      </c>
      <c r="D156" s="219" t="s">
        <v>14</v>
      </c>
      <c r="E156" s="201" t="s">
        <v>14</v>
      </c>
      <c r="F156" s="164" t="s">
        <v>14</v>
      </c>
      <c r="G156" s="201">
        <v>0</v>
      </c>
      <c r="H156" s="174" t="s">
        <v>40</v>
      </c>
      <c r="I156" s="174" t="s">
        <v>14</v>
      </c>
      <c r="J156" s="201" t="s">
        <v>14</v>
      </c>
      <c r="K156" s="164" t="s">
        <v>14</v>
      </c>
      <c r="L156" s="201">
        <v>0</v>
      </c>
      <c r="M156" s="164" t="s">
        <v>14</v>
      </c>
      <c r="N156" s="201">
        <v>0</v>
      </c>
      <c r="O156" s="195" t="s">
        <v>14</v>
      </c>
      <c r="P156" s="190">
        <f t="shared" si="27"/>
        <v>0</v>
      </c>
      <c r="S156" s="290">
        <v>38924</v>
      </c>
      <c r="T156">
        <v>1339.8240000000001</v>
      </c>
      <c r="U156" t="s">
        <v>40</v>
      </c>
      <c r="V156" t="s">
        <v>14</v>
      </c>
      <c r="W156" t="s">
        <v>14</v>
      </c>
      <c r="X156" t="s">
        <v>14</v>
      </c>
      <c r="Y156">
        <v>0</v>
      </c>
      <c r="Z156" t="s">
        <v>40</v>
      </c>
      <c r="AA156" t="s">
        <v>14</v>
      </c>
      <c r="AB156" t="s">
        <v>14</v>
      </c>
      <c r="AC156" t="s">
        <v>14</v>
      </c>
      <c r="AD156">
        <v>0</v>
      </c>
      <c r="AE156" t="s">
        <v>14</v>
      </c>
      <c r="AF156">
        <v>0</v>
      </c>
      <c r="AG156">
        <v>0</v>
      </c>
      <c r="AH156">
        <v>0</v>
      </c>
    </row>
    <row r="157" spans="1:34" x14ac:dyDescent="0.45">
      <c r="A157" s="167">
        <v>38925</v>
      </c>
      <c r="B157" s="255">
        <v>1364.68</v>
      </c>
      <c r="C157" s="219" t="s">
        <v>40</v>
      </c>
      <c r="D157" s="219" t="s">
        <v>14</v>
      </c>
      <c r="E157" s="201" t="s">
        <v>14</v>
      </c>
      <c r="F157" s="164" t="s">
        <v>14</v>
      </c>
      <c r="G157" s="201">
        <v>0</v>
      </c>
      <c r="H157" s="174" t="s">
        <v>40</v>
      </c>
      <c r="I157" s="174" t="s">
        <v>14</v>
      </c>
      <c r="J157" s="201" t="s">
        <v>14</v>
      </c>
      <c r="K157" s="164" t="s">
        <v>14</v>
      </c>
      <c r="L157" s="201">
        <v>0</v>
      </c>
      <c r="M157" s="164" t="s">
        <v>14</v>
      </c>
      <c r="N157" s="201">
        <v>0</v>
      </c>
      <c r="O157" s="195" t="s">
        <v>14</v>
      </c>
      <c r="P157" s="190">
        <f t="shared" si="27"/>
        <v>0</v>
      </c>
      <c r="S157" s="290">
        <v>38925</v>
      </c>
      <c r="T157">
        <v>1364.68</v>
      </c>
      <c r="U157" t="s">
        <v>40</v>
      </c>
      <c r="V157" t="s">
        <v>14</v>
      </c>
      <c r="W157" t="s">
        <v>14</v>
      </c>
      <c r="X157" t="s">
        <v>14</v>
      </c>
      <c r="Y157">
        <v>0</v>
      </c>
      <c r="Z157" t="s">
        <v>40</v>
      </c>
      <c r="AA157" t="s">
        <v>14</v>
      </c>
      <c r="AB157" t="s">
        <v>14</v>
      </c>
      <c r="AC157" t="s">
        <v>14</v>
      </c>
      <c r="AD157">
        <v>0</v>
      </c>
      <c r="AE157" t="s">
        <v>14</v>
      </c>
      <c r="AF157">
        <v>0</v>
      </c>
      <c r="AG157">
        <v>0</v>
      </c>
      <c r="AH157">
        <v>0</v>
      </c>
    </row>
    <row r="158" spans="1:34" x14ac:dyDescent="0.45">
      <c r="A158" s="167">
        <v>38926</v>
      </c>
      <c r="B158" s="255">
        <v>1275.194</v>
      </c>
      <c r="C158" s="219" t="s">
        <v>40</v>
      </c>
      <c r="D158" s="219">
        <v>14</v>
      </c>
      <c r="E158" s="201" t="s">
        <v>14</v>
      </c>
      <c r="F158" s="164" t="s">
        <v>14</v>
      </c>
      <c r="G158" s="201">
        <v>0</v>
      </c>
      <c r="H158" s="174" t="s">
        <v>40</v>
      </c>
      <c r="I158" s="174">
        <v>14</v>
      </c>
      <c r="J158" s="201" t="s">
        <v>14</v>
      </c>
      <c r="K158" s="164" t="s">
        <v>14</v>
      </c>
      <c r="L158" s="201">
        <v>0</v>
      </c>
      <c r="M158" s="164" t="s">
        <v>14</v>
      </c>
      <c r="N158" s="201">
        <v>0</v>
      </c>
      <c r="O158" s="195" t="s">
        <v>14</v>
      </c>
      <c r="P158" s="190">
        <f t="shared" si="27"/>
        <v>0</v>
      </c>
      <c r="S158" s="290">
        <v>38926</v>
      </c>
      <c r="T158">
        <v>1275.194</v>
      </c>
      <c r="U158" t="s">
        <v>40</v>
      </c>
      <c r="V158">
        <v>14</v>
      </c>
      <c r="W158" t="s">
        <v>14</v>
      </c>
      <c r="X158" t="s">
        <v>14</v>
      </c>
      <c r="Y158">
        <v>0</v>
      </c>
      <c r="Z158" t="s">
        <v>40</v>
      </c>
      <c r="AA158">
        <v>14</v>
      </c>
      <c r="AB158" t="s">
        <v>14</v>
      </c>
      <c r="AC158" t="s">
        <v>14</v>
      </c>
      <c r="AD158">
        <v>0</v>
      </c>
      <c r="AE158" t="s">
        <v>14</v>
      </c>
      <c r="AF158">
        <v>0</v>
      </c>
      <c r="AG158">
        <v>0</v>
      </c>
      <c r="AH158">
        <v>0</v>
      </c>
    </row>
    <row r="159" spans="1:34" x14ac:dyDescent="0.45">
      <c r="A159" s="167">
        <v>38927</v>
      </c>
      <c r="B159" s="255">
        <v>1095.329</v>
      </c>
      <c r="C159" s="219" t="s">
        <v>40</v>
      </c>
      <c r="D159" s="219" t="s">
        <v>14</v>
      </c>
      <c r="E159" s="201" t="s">
        <v>14</v>
      </c>
      <c r="F159" s="164" t="s">
        <v>14</v>
      </c>
      <c r="G159" s="201">
        <v>0</v>
      </c>
      <c r="H159" s="174" t="s">
        <v>40</v>
      </c>
      <c r="I159" s="174" t="s">
        <v>14</v>
      </c>
      <c r="J159" s="201" t="s">
        <v>14</v>
      </c>
      <c r="K159" s="164" t="s">
        <v>14</v>
      </c>
      <c r="L159" s="201">
        <v>0</v>
      </c>
      <c r="M159" s="164" t="s">
        <v>14</v>
      </c>
      <c r="N159" s="201">
        <v>0</v>
      </c>
      <c r="O159" s="195" t="s">
        <v>14</v>
      </c>
      <c r="P159" s="190">
        <f t="shared" si="27"/>
        <v>0</v>
      </c>
      <c r="S159" s="290">
        <v>38927</v>
      </c>
      <c r="T159">
        <v>1095.329</v>
      </c>
      <c r="U159" t="s">
        <v>40</v>
      </c>
      <c r="V159" t="s">
        <v>14</v>
      </c>
      <c r="W159" t="s">
        <v>14</v>
      </c>
      <c r="X159" t="s">
        <v>14</v>
      </c>
      <c r="Y159">
        <v>0</v>
      </c>
      <c r="Z159" t="s">
        <v>40</v>
      </c>
      <c r="AA159" t="s">
        <v>14</v>
      </c>
      <c r="AB159" t="s">
        <v>14</v>
      </c>
      <c r="AC159" t="s">
        <v>14</v>
      </c>
      <c r="AD159">
        <v>0</v>
      </c>
      <c r="AE159" t="s">
        <v>14</v>
      </c>
      <c r="AF159">
        <v>0</v>
      </c>
      <c r="AG159">
        <v>0</v>
      </c>
      <c r="AH159">
        <v>0</v>
      </c>
    </row>
    <row r="160" spans="1:34" x14ac:dyDescent="0.45">
      <c r="A160" s="167">
        <v>38928</v>
      </c>
      <c r="B160" s="255">
        <v>915.98530000000005</v>
      </c>
      <c r="C160" s="219" t="s">
        <v>40</v>
      </c>
      <c r="D160" s="219" t="s">
        <v>14</v>
      </c>
      <c r="E160" s="201" t="s">
        <v>14</v>
      </c>
      <c r="F160" s="164" t="s">
        <v>14</v>
      </c>
      <c r="G160" s="201">
        <v>0</v>
      </c>
      <c r="H160" s="174" t="s">
        <v>40</v>
      </c>
      <c r="I160" s="174" t="s">
        <v>14</v>
      </c>
      <c r="J160" s="201" t="s">
        <v>14</v>
      </c>
      <c r="K160" s="164" t="s">
        <v>14</v>
      </c>
      <c r="L160" s="201">
        <v>0</v>
      </c>
      <c r="M160" s="164" t="s">
        <v>14</v>
      </c>
      <c r="N160" s="201">
        <v>0</v>
      </c>
      <c r="O160" s="195" t="s">
        <v>14</v>
      </c>
      <c r="P160" s="190">
        <f t="shared" si="27"/>
        <v>0</v>
      </c>
      <c r="S160" s="290">
        <v>38928</v>
      </c>
      <c r="T160">
        <v>915.98530000000005</v>
      </c>
      <c r="U160" t="s">
        <v>40</v>
      </c>
      <c r="V160" t="s">
        <v>14</v>
      </c>
      <c r="W160" t="s">
        <v>14</v>
      </c>
      <c r="X160" t="s">
        <v>14</v>
      </c>
      <c r="Y160">
        <v>0</v>
      </c>
      <c r="Z160" t="s">
        <v>40</v>
      </c>
      <c r="AA160" t="s">
        <v>14</v>
      </c>
      <c r="AB160" t="s">
        <v>14</v>
      </c>
      <c r="AC160" t="s">
        <v>14</v>
      </c>
      <c r="AD160">
        <v>0</v>
      </c>
      <c r="AE160" t="s">
        <v>14</v>
      </c>
      <c r="AF160">
        <v>0</v>
      </c>
      <c r="AG160">
        <v>0</v>
      </c>
      <c r="AH160">
        <v>0</v>
      </c>
    </row>
    <row r="161" spans="1:34" x14ac:dyDescent="0.45">
      <c r="A161" s="167">
        <v>38929</v>
      </c>
      <c r="B161" s="255">
        <v>831.37750000000005</v>
      </c>
      <c r="C161" s="219" t="s">
        <v>40</v>
      </c>
      <c r="D161" s="219">
        <v>29</v>
      </c>
      <c r="E161" s="201" t="s">
        <v>14</v>
      </c>
      <c r="F161" s="164" t="s">
        <v>14</v>
      </c>
      <c r="G161" s="201">
        <v>0</v>
      </c>
      <c r="H161" s="174" t="s">
        <v>40</v>
      </c>
      <c r="I161" s="174">
        <v>29</v>
      </c>
      <c r="J161" s="201" t="s">
        <v>14</v>
      </c>
      <c r="K161" s="164" t="s">
        <v>14</v>
      </c>
      <c r="L161" s="201">
        <v>0</v>
      </c>
      <c r="M161" s="164" t="s">
        <v>14</v>
      </c>
      <c r="N161" s="201">
        <v>0</v>
      </c>
      <c r="O161" s="195" t="s">
        <v>14</v>
      </c>
      <c r="P161" s="190">
        <f t="shared" si="27"/>
        <v>0</v>
      </c>
      <c r="S161" s="290">
        <v>38929</v>
      </c>
      <c r="T161">
        <v>831.37750000000005</v>
      </c>
      <c r="U161" t="s">
        <v>40</v>
      </c>
      <c r="V161">
        <v>29</v>
      </c>
      <c r="W161" t="s">
        <v>14</v>
      </c>
      <c r="X161" t="s">
        <v>14</v>
      </c>
      <c r="Y161">
        <v>0</v>
      </c>
      <c r="Z161" t="s">
        <v>40</v>
      </c>
      <c r="AA161">
        <v>29</v>
      </c>
      <c r="AB161" t="s">
        <v>14</v>
      </c>
      <c r="AC161" t="s">
        <v>14</v>
      </c>
      <c r="AD161">
        <v>0</v>
      </c>
      <c r="AE161" t="s">
        <v>14</v>
      </c>
      <c r="AF161">
        <v>0</v>
      </c>
      <c r="AG161">
        <v>0</v>
      </c>
      <c r="AH161">
        <v>0</v>
      </c>
    </row>
    <row r="162" spans="1:34" x14ac:dyDescent="0.45">
      <c r="A162" s="167">
        <v>38930</v>
      </c>
      <c r="B162" s="255">
        <v>797.57709999999997</v>
      </c>
      <c r="C162" s="219" t="s">
        <v>40</v>
      </c>
      <c r="D162" s="219" t="s">
        <v>14</v>
      </c>
      <c r="E162" s="201" t="s">
        <v>14</v>
      </c>
      <c r="F162" s="164" t="s">
        <v>14</v>
      </c>
      <c r="G162" s="201">
        <v>0</v>
      </c>
      <c r="H162" s="164">
        <v>16.25</v>
      </c>
      <c r="I162" s="174">
        <v>34</v>
      </c>
      <c r="J162" s="201">
        <v>0</v>
      </c>
      <c r="K162" s="164">
        <f>J162/H162</f>
        <v>0</v>
      </c>
      <c r="L162" s="201">
        <v>0</v>
      </c>
      <c r="M162" s="164"/>
      <c r="N162" s="201">
        <v>0</v>
      </c>
      <c r="O162" s="195" t="s">
        <v>14</v>
      </c>
      <c r="P162" s="190">
        <f t="shared" si="27"/>
        <v>0</v>
      </c>
      <c r="S162" s="290">
        <v>38930</v>
      </c>
      <c r="T162">
        <v>797.57709999999997</v>
      </c>
      <c r="U162" t="s">
        <v>40</v>
      </c>
      <c r="V162" t="s">
        <v>14</v>
      </c>
      <c r="W162" t="s">
        <v>14</v>
      </c>
      <c r="X162" t="s">
        <v>14</v>
      </c>
      <c r="Y162">
        <v>0</v>
      </c>
      <c r="Z162">
        <v>16.25</v>
      </c>
      <c r="AA162">
        <v>34</v>
      </c>
      <c r="AB162" t="s">
        <v>14</v>
      </c>
      <c r="AC162" t="s">
        <v>14</v>
      </c>
      <c r="AD162">
        <v>0</v>
      </c>
      <c r="AE162" t="s">
        <v>14</v>
      </c>
      <c r="AF162">
        <v>0</v>
      </c>
      <c r="AG162">
        <v>0</v>
      </c>
      <c r="AH162">
        <v>0</v>
      </c>
    </row>
    <row r="163" spans="1:34" x14ac:dyDescent="0.45">
      <c r="A163" s="167">
        <v>38931</v>
      </c>
      <c r="B163" s="255">
        <v>808.47220000000004</v>
      </c>
      <c r="C163" s="164" t="s">
        <v>14</v>
      </c>
      <c r="D163" s="219">
        <v>23</v>
      </c>
      <c r="E163" s="201" t="s">
        <v>14</v>
      </c>
      <c r="F163" s="164" t="s">
        <v>14</v>
      </c>
      <c r="G163" s="201">
        <v>0</v>
      </c>
      <c r="H163" s="164" t="s">
        <v>14</v>
      </c>
      <c r="I163" s="174">
        <v>23</v>
      </c>
      <c r="J163" s="201" t="s">
        <v>14</v>
      </c>
      <c r="K163" s="164" t="s">
        <v>14</v>
      </c>
      <c r="L163" s="201">
        <v>0</v>
      </c>
      <c r="M163" s="164">
        <v>25</v>
      </c>
      <c r="N163" s="201">
        <v>0</v>
      </c>
      <c r="O163" s="195">
        <f t="shared" si="21"/>
        <v>0</v>
      </c>
      <c r="P163" s="190">
        <f t="shared" si="27"/>
        <v>0</v>
      </c>
      <c r="S163" s="290">
        <v>38931</v>
      </c>
      <c r="T163">
        <v>808.47220000000004</v>
      </c>
      <c r="U163" t="s">
        <v>14</v>
      </c>
      <c r="V163">
        <v>23</v>
      </c>
      <c r="W163" t="s">
        <v>14</v>
      </c>
      <c r="X163" t="s">
        <v>14</v>
      </c>
      <c r="Y163">
        <v>0</v>
      </c>
      <c r="Z163" t="s">
        <v>14</v>
      </c>
      <c r="AA163">
        <v>23</v>
      </c>
      <c r="AB163" t="s">
        <v>14</v>
      </c>
      <c r="AC163" t="s">
        <v>14</v>
      </c>
      <c r="AD163">
        <v>0</v>
      </c>
      <c r="AE163">
        <v>25</v>
      </c>
      <c r="AF163">
        <v>0</v>
      </c>
      <c r="AG163">
        <v>0</v>
      </c>
      <c r="AH163">
        <v>0</v>
      </c>
    </row>
    <row r="164" spans="1:34" x14ac:dyDescent="0.45">
      <c r="A164" s="167">
        <v>38932</v>
      </c>
      <c r="B164" s="255">
        <v>858.42290000000003</v>
      </c>
      <c r="C164" s="164" t="s">
        <v>14</v>
      </c>
      <c r="D164" s="219">
        <v>23</v>
      </c>
      <c r="E164" s="201" t="s">
        <v>14</v>
      </c>
      <c r="F164" s="164" t="s">
        <v>14</v>
      </c>
      <c r="G164" s="201">
        <v>0</v>
      </c>
      <c r="H164" s="164" t="s">
        <v>14</v>
      </c>
      <c r="I164" s="174">
        <v>23</v>
      </c>
      <c r="J164" s="201" t="s">
        <v>14</v>
      </c>
      <c r="K164" s="164" t="s">
        <v>14</v>
      </c>
      <c r="L164" s="201">
        <v>0</v>
      </c>
      <c r="M164" s="164">
        <v>21.25</v>
      </c>
      <c r="N164" s="201">
        <v>0</v>
      </c>
      <c r="O164" s="195">
        <f t="shared" si="21"/>
        <v>0</v>
      </c>
      <c r="P164" s="190">
        <f t="shared" si="27"/>
        <v>0</v>
      </c>
      <c r="S164" s="290">
        <v>38932</v>
      </c>
      <c r="T164">
        <v>858.42290000000003</v>
      </c>
      <c r="U164" t="s">
        <v>14</v>
      </c>
      <c r="V164">
        <v>23</v>
      </c>
      <c r="W164" t="s">
        <v>14</v>
      </c>
      <c r="X164" t="s">
        <v>14</v>
      </c>
      <c r="Y164">
        <v>0</v>
      </c>
      <c r="Z164" t="s">
        <v>14</v>
      </c>
      <c r="AA164">
        <v>23</v>
      </c>
      <c r="AB164" t="s">
        <v>14</v>
      </c>
      <c r="AC164" t="s">
        <v>14</v>
      </c>
      <c r="AD164">
        <v>0</v>
      </c>
      <c r="AE164">
        <v>21.25</v>
      </c>
      <c r="AF164">
        <v>0</v>
      </c>
      <c r="AG164">
        <v>0</v>
      </c>
      <c r="AH164">
        <v>0</v>
      </c>
    </row>
    <row r="165" spans="1:34" x14ac:dyDescent="0.45">
      <c r="A165" s="167">
        <v>38933</v>
      </c>
      <c r="B165" s="255">
        <v>910.40650000000005</v>
      </c>
      <c r="C165" s="164" t="s">
        <v>14</v>
      </c>
      <c r="D165" s="219">
        <v>25</v>
      </c>
      <c r="E165" s="201" t="s">
        <v>14</v>
      </c>
      <c r="F165" s="164" t="s">
        <v>14</v>
      </c>
      <c r="G165" s="201">
        <v>0</v>
      </c>
      <c r="H165" s="164" t="s">
        <v>14</v>
      </c>
      <c r="I165" s="174">
        <v>25</v>
      </c>
      <c r="J165" s="201" t="s">
        <v>14</v>
      </c>
      <c r="K165" s="164" t="s">
        <v>14</v>
      </c>
      <c r="L165" s="201">
        <v>0</v>
      </c>
      <c r="M165" s="164">
        <v>24.5</v>
      </c>
      <c r="N165" s="201">
        <v>0</v>
      </c>
      <c r="O165" s="195">
        <f t="shared" si="21"/>
        <v>0</v>
      </c>
      <c r="P165" s="190">
        <f t="shared" si="27"/>
        <v>0</v>
      </c>
      <c r="S165" s="290">
        <v>38933</v>
      </c>
      <c r="T165">
        <v>910.40650000000005</v>
      </c>
      <c r="U165" t="s">
        <v>14</v>
      </c>
      <c r="V165">
        <v>25</v>
      </c>
      <c r="W165" t="s">
        <v>14</v>
      </c>
      <c r="X165" t="s">
        <v>14</v>
      </c>
      <c r="Y165">
        <v>0</v>
      </c>
      <c r="Z165" t="s">
        <v>14</v>
      </c>
      <c r="AA165">
        <v>25</v>
      </c>
      <c r="AB165" t="s">
        <v>14</v>
      </c>
      <c r="AC165" t="s">
        <v>14</v>
      </c>
      <c r="AD165">
        <v>0</v>
      </c>
      <c r="AE165">
        <v>24.5</v>
      </c>
      <c r="AF165">
        <v>0</v>
      </c>
      <c r="AG165">
        <v>0</v>
      </c>
      <c r="AH165">
        <v>0</v>
      </c>
    </row>
    <row r="166" spans="1:34" x14ac:dyDescent="0.45">
      <c r="A166" s="167">
        <v>38934</v>
      </c>
      <c r="B166" s="255">
        <v>920.90329999999994</v>
      </c>
      <c r="C166" s="164" t="s">
        <v>14</v>
      </c>
      <c r="D166" s="219">
        <v>24</v>
      </c>
      <c r="E166" s="201" t="s">
        <v>14</v>
      </c>
      <c r="F166" s="164" t="s">
        <v>14</v>
      </c>
      <c r="G166" s="201">
        <v>0</v>
      </c>
      <c r="H166" s="164" t="s">
        <v>14</v>
      </c>
      <c r="I166" s="174">
        <v>24</v>
      </c>
      <c r="J166" s="201" t="s">
        <v>14</v>
      </c>
      <c r="K166" s="164" t="s">
        <v>14</v>
      </c>
      <c r="L166" s="201">
        <v>0</v>
      </c>
      <c r="M166" s="164">
        <v>24</v>
      </c>
      <c r="N166" s="201">
        <v>0</v>
      </c>
      <c r="O166" s="195">
        <f t="shared" si="21"/>
        <v>0</v>
      </c>
      <c r="P166" s="190">
        <f t="shared" si="27"/>
        <v>0</v>
      </c>
      <c r="S166" s="290">
        <v>38934</v>
      </c>
      <c r="T166">
        <v>920.90329999999994</v>
      </c>
      <c r="U166" t="s">
        <v>14</v>
      </c>
      <c r="V166">
        <v>24</v>
      </c>
      <c r="W166" t="s">
        <v>14</v>
      </c>
      <c r="X166" t="s">
        <v>14</v>
      </c>
      <c r="Y166">
        <v>0</v>
      </c>
      <c r="Z166" t="s">
        <v>14</v>
      </c>
      <c r="AA166">
        <v>24</v>
      </c>
      <c r="AB166" t="s">
        <v>14</v>
      </c>
      <c r="AC166" t="s">
        <v>14</v>
      </c>
      <c r="AD166">
        <v>0</v>
      </c>
      <c r="AE166">
        <v>24</v>
      </c>
      <c r="AF166">
        <v>0</v>
      </c>
      <c r="AG166">
        <v>0</v>
      </c>
      <c r="AH166">
        <v>0</v>
      </c>
    </row>
    <row r="167" spans="1:34" x14ac:dyDescent="0.45">
      <c r="A167" s="167">
        <v>38935</v>
      </c>
      <c r="B167" s="255">
        <v>1003.448</v>
      </c>
      <c r="C167" s="164" t="s">
        <v>14</v>
      </c>
      <c r="D167" s="219">
        <v>16</v>
      </c>
      <c r="E167" s="201" t="s">
        <v>14</v>
      </c>
      <c r="F167" s="164" t="s">
        <v>14</v>
      </c>
      <c r="G167" s="201">
        <v>0</v>
      </c>
      <c r="H167" s="164" t="s">
        <v>14</v>
      </c>
      <c r="I167" s="174">
        <v>16</v>
      </c>
      <c r="J167" s="201" t="s">
        <v>14</v>
      </c>
      <c r="K167" s="164" t="s">
        <v>14</v>
      </c>
      <c r="L167" s="201">
        <v>0</v>
      </c>
      <c r="M167" s="164">
        <v>27.25</v>
      </c>
      <c r="N167" s="201">
        <v>0</v>
      </c>
      <c r="O167" s="195">
        <f t="shared" si="21"/>
        <v>0</v>
      </c>
      <c r="P167" s="190">
        <f t="shared" si="27"/>
        <v>0</v>
      </c>
      <c r="S167" s="290">
        <v>38935</v>
      </c>
      <c r="T167">
        <v>1003.448</v>
      </c>
      <c r="U167" t="s">
        <v>14</v>
      </c>
      <c r="V167">
        <v>16</v>
      </c>
      <c r="W167" t="s">
        <v>14</v>
      </c>
      <c r="X167" t="s">
        <v>14</v>
      </c>
      <c r="Y167">
        <v>0</v>
      </c>
      <c r="Z167" t="s">
        <v>14</v>
      </c>
      <c r="AA167">
        <v>16</v>
      </c>
      <c r="AB167" t="s">
        <v>14</v>
      </c>
      <c r="AC167" t="s">
        <v>14</v>
      </c>
      <c r="AD167">
        <v>0</v>
      </c>
      <c r="AE167">
        <v>27.25</v>
      </c>
      <c r="AF167">
        <v>0</v>
      </c>
      <c r="AG167">
        <v>0</v>
      </c>
      <c r="AH167">
        <v>0</v>
      </c>
    </row>
  </sheetData>
  <mergeCells count="1">
    <mergeCell ref="A2:O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I169"/>
  <sheetViews>
    <sheetView workbookViewId="0">
      <selection activeCell="O175" sqref="O175"/>
    </sheetView>
  </sheetViews>
  <sheetFormatPr defaultRowHeight="14.25" x14ac:dyDescent="0.45"/>
  <cols>
    <col min="19" max="19" width="9.73046875" bestFit="1" customWidth="1"/>
  </cols>
  <sheetData>
    <row r="2" spans="1:34" ht="14.65" thickBot="1" x14ac:dyDescent="0.5">
      <c r="A2" s="294" t="s">
        <v>36</v>
      </c>
      <c r="B2" s="294"/>
      <c r="C2" s="294"/>
      <c r="D2" s="294"/>
      <c r="E2" s="294"/>
      <c r="F2" s="294"/>
      <c r="G2" s="294"/>
      <c r="H2" s="294"/>
      <c r="I2" s="294"/>
      <c r="J2" s="294"/>
      <c r="K2" s="294"/>
      <c r="L2" s="294"/>
      <c r="M2" s="294"/>
      <c r="N2" s="294"/>
      <c r="O2" s="294"/>
      <c r="P2" s="180"/>
    </row>
    <row r="3" spans="1:34" ht="51.4" thickBot="1" x14ac:dyDescent="0.5">
      <c r="A3" s="181" t="s">
        <v>1</v>
      </c>
      <c r="B3" s="182" t="s">
        <v>2</v>
      </c>
      <c r="C3" s="182" t="s">
        <v>23</v>
      </c>
      <c r="D3" s="182" t="s">
        <v>37</v>
      </c>
      <c r="E3" s="182" t="s">
        <v>24</v>
      </c>
      <c r="F3" s="183" t="s">
        <v>6</v>
      </c>
      <c r="G3" s="184" t="s">
        <v>25</v>
      </c>
      <c r="H3" s="184" t="s">
        <v>18</v>
      </c>
      <c r="I3" s="182" t="s">
        <v>38</v>
      </c>
      <c r="J3" s="182" t="s">
        <v>26</v>
      </c>
      <c r="K3" s="183" t="s">
        <v>19</v>
      </c>
      <c r="L3" s="184" t="s">
        <v>27</v>
      </c>
      <c r="M3" s="183" t="s">
        <v>21</v>
      </c>
      <c r="N3" s="183" t="s">
        <v>39</v>
      </c>
      <c r="O3" s="184" t="s">
        <v>20</v>
      </c>
      <c r="P3" s="185" t="s">
        <v>29</v>
      </c>
      <c r="S3" t="s">
        <v>41</v>
      </c>
    </row>
    <row r="4" spans="1:34" x14ac:dyDescent="0.45">
      <c r="A4" s="186">
        <v>38772</v>
      </c>
      <c r="B4" s="187">
        <v>1590</v>
      </c>
      <c r="C4" s="187" t="s">
        <v>14</v>
      </c>
      <c r="D4" s="187" t="s">
        <v>14</v>
      </c>
      <c r="E4" s="188" t="s">
        <v>14</v>
      </c>
      <c r="F4" s="162" t="s">
        <v>14</v>
      </c>
      <c r="G4" s="188">
        <v>0</v>
      </c>
      <c r="H4" s="187">
        <v>15</v>
      </c>
      <c r="I4" s="187">
        <v>145</v>
      </c>
      <c r="J4" s="188">
        <v>1</v>
      </c>
      <c r="K4" s="189">
        <f>J4/H4</f>
        <v>6.6666666666666666E-2</v>
      </c>
      <c r="L4" s="188">
        <f>J4/0.02014</f>
        <v>49.652432969215489</v>
      </c>
      <c r="M4" s="189">
        <v>15</v>
      </c>
      <c r="N4" s="188">
        <v>1</v>
      </c>
      <c r="O4" s="189">
        <f>N4/M4</f>
        <v>6.6666666666666666E-2</v>
      </c>
      <c r="P4" s="190">
        <f>L4+G4</f>
        <v>49.652432969215489</v>
      </c>
    </row>
    <row r="5" spans="1:34" x14ac:dyDescent="0.45">
      <c r="A5" s="191">
        <v>38773</v>
      </c>
      <c r="B5" s="192">
        <v>1370</v>
      </c>
      <c r="C5" s="192" t="s">
        <v>14</v>
      </c>
      <c r="D5" s="193">
        <v>109</v>
      </c>
      <c r="E5" s="190" t="s">
        <v>14</v>
      </c>
      <c r="F5" s="194" t="s">
        <v>14</v>
      </c>
      <c r="G5" s="190">
        <v>0</v>
      </c>
      <c r="H5" s="192" t="s">
        <v>14</v>
      </c>
      <c r="I5" s="193">
        <v>109</v>
      </c>
      <c r="J5" s="190" t="s">
        <v>14</v>
      </c>
      <c r="K5" s="194" t="s">
        <v>14</v>
      </c>
      <c r="L5" s="190">
        <v>0</v>
      </c>
      <c r="M5" s="195">
        <v>12</v>
      </c>
      <c r="N5" s="190">
        <v>0</v>
      </c>
      <c r="O5" s="195">
        <f t="shared" ref="O5:O67" si="0">N5/M5</f>
        <v>0</v>
      </c>
      <c r="P5" s="190">
        <f t="shared" ref="P5:P68" si="1">L5+G5</f>
        <v>0</v>
      </c>
      <c r="S5" t="s">
        <v>1</v>
      </c>
      <c r="T5" t="s">
        <v>2</v>
      </c>
      <c r="U5" t="s">
        <v>33</v>
      </c>
      <c r="V5" t="s">
        <v>37</v>
      </c>
      <c r="W5" t="s">
        <v>24</v>
      </c>
      <c r="X5" t="s">
        <v>6</v>
      </c>
      <c r="Y5" t="s">
        <v>25</v>
      </c>
      <c r="Z5" t="s">
        <v>34</v>
      </c>
      <c r="AA5" t="s">
        <v>38</v>
      </c>
      <c r="AB5" t="s">
        <v>26</v>
      </c>
      <c r="AC5" t="s">
        <v>19</v>
      </c>
      <c r="AD5" t="s">
        <v>27</v>
      </c>
      <c r="AE5" t="s">
        <v>21</v>
      </c>
      <c r="AF5" t="s">
        <v>28</v>
      </c>
      <c r="AG5" t="s">
        <v>20</v>
      </c>
      <c r="AH5" t="s">
        <v>29</v>
      </c>
    </row>
    <row r="6" spans="1:34" x14ac:dyDescent="0.45">
      <c r="A6" s="191">
        <v>38774</v>
      </c>
      <c r="B6" s="196">
        <v>1330</v>
      </c>
      <c r="C6" s="192">
        <v>8.5</v>
      </c>
      <c r="D6" s="197">
        <v>101</v>
      </c>
      <c r="E6" s="198">
        <v>0</v>
      </c>
      <c r="F6" s="163">
        <f>E6/C6</f>
        <v>0</v>
      </c>
      <c r="G6" s="190">
        <f t="shared" ref="G6:G33" si="2">E6/0.00607</f>
        <v>0</v>
      </c>
      <c r="H6" s="199">
        <v>14.5</v>
      </c>
      <c r="I6" s="200">
        <v>101</v>
      </c>
      <c r="J6" s="198">
        <v>0</v>
      </c>
      <c r="K6" s="163">
        <f>J6/H6</f>
        <v>0</v>
      </c>
      <c r="L6" s="190">
        <f t="shared" ref="L6:L33" si="3">J6/0.02014</f>
        <v>0</v>
      </c>
      <c r="M6" s="163">
        <f>H6+C6</f>
        <v>23</v>
      </c>
      <c r="N6" s="201">
        <f>J6+E6</f>
        <v>0</v>
      </c>
      <c r="O6" s="195">
        <f t="shared" si="0"/>
        <v>0</v>
      </c>
      <c r="P6" s="190">
        <f t="shared" si="1"/>
        <v>0</v>
      </c>
      <c r="S6" s="290">
        <v>38772</v>
      </c>
      <c r="T6">
        <v>1590</v>
      </c>
      <c r="U6" t="s">
        <v>14</v>
      </c>
      <c r="V6" t="s">
        <v>14</v>
      </c>
      <c r="W6" t="s">
        <v>14</v>
      </c>
      <c r="X6" t="s">
        <v>14</v>
      </c>
      <c r="Y6">
        <v>0</v>
      </c>
      <c r="Z6" t="s">
        <v>14</v>
      </c>
      <c r="AA6">
        <v>145</v>
      </c>
      <c r="AB6">
        <v>0</v>
      </c>
      <c r="AC6">
        <v>15</v>
      </c>
      <c r="AD6">
        <v>0</v>
      </c>
      <c r="AE6">
        <v>15</v>
      </c>
      <c r="AF6">
        <v>0</v>
      </c>
      <c r="AG6">
        <v>0</v>
      </c>
      <c r="AH6">
        <v>0</v>
      </c>
    </row>
    <row r="7" spans="1:34" x14ac:dyDescent="0.45">
      <c r="A7" s="191">
        <v>38775</v>
      </c>
      <c r="B7" s="196">
        <v>1640</v>
      </c>
      <c r="C7" s="192">
        <v>10</v>
      </c>
      <c r="D7" s="192">
        <v>115</v>
      </c>
      <c r="E7" s="198">
        <v>0</v>
      </c>
      <c r="F7" s="163">
        <f>E7/C7</f>
        <v>0</v>
      </c>
      <c r="G7" s="190">
        <f t="shared" si="2"/>
        <v>0</v>
      </c>
      <c r="H7" s="199">
        <v>13.25</v>
      </c>
      <c r="I7" s="200">
        <v>107</v>
      </c>
      <c r="J7" s="198">
        <v>2</v>
      </c>
      <c r="K7" s="163">
        <f>J7/H7</f>
        <v>0.15094339622641509</v>
      </c>
      <c r="L7" s="190">
        <f t="shared" si="3"/>
        <v>99.304865938430979</v>
      </c>
      <c r="M7" s="163">
        <f>H7+C7</f>
        <v>23.25</v>
      </c>
      <c r="N7" s="201">
        <f>J7+E7</f>
        <v>2</v>
      </c>
      <c r="O7" s="195">
        <f t="shared" si="0"/>
        <v>8.6021505376344093E-2</v>
      </c>
      <c r="P7" s="190">
        <f t="shared" si="1"/>
        <v>99.304865938430979</v>
      </c>
      <c r="S7" s="290">
        <v>38773</v>
      </c>
      <c r="T7">
        <v>1370</v>
      </c>
      <c r="U7" t="s">
        <v>14</v>
      </c>
      <c r="V7">
        <v>109</v>
      </c>
      <c r="W7" t="s">
        <v>14</v>
      </c>
      <c r="X7" t="s">
        <v>14</v>
      </c>
      <c r="Y7">
        <v>0</v>
      </c>
      <c r="Z7" t="s">
        <v>14</v>
      </c>
      <c r="AA7">
        <v>109</v>
      </c>
      <c r="AB7" t="s">
        <v>14</v>
      </c>
      <c r="AC7" t="s">
        <v>14</v>
      </c>
      <c r="AD7">
        <v>0</v>
      </c>
      <c r="AE7">
        <v>12</v>
      </c>
      <c r="AF7">
        <v>0</v>
      </c>
      <c r="AG7">
        <v>0</v>
      </c>
      <c r="AH7">
        <v>0</v>
      </c>
    </row>
    <row r="8" spans="1:34" x14ac:dyDescent="0.45">
      <c r="A8" s="191">
        <v>38776</v>
      </c>
      <c r="B8" s="196">
        <v>2220</v>
      </c>
      <c r="C8" s="192">
        <v>8.75</v>
      </c>
      <c r="D8" s="170">
        <v>91</v>
      </c>
      <c r="E8" s="198">
        <v>2</v>
      </c>
      <c r="F8" s="163">
        <f>E8/C8</f>
        <v>0.22857142857142856</v>
      </c>
      <c r="G8" s="190">
        <f t="shared" si="2"/>
        <v>329.48929159802304</v>
      </c>
      <c r="H8" s="199">
        <v>12.5</v>
      </c>
      <c r="I8" s="202">
        <f>AVERAGE(D8,D9)</f>
        <v>129.5</v>
      </c>
      <c r="J8" s="198">
        <v>4</v>
      </c>
      <c r="K8" s="163">
        <f>J8/H8</f>
        <v>0.32</v>
      </c>
      <c r="L8" s="190">
        <f t="shared" si="3"/>
        <v>198.60973187686196</v>
      </c>
      <c r="M8" s="163">
        <f>H8+C8</f>
        <v>21.25</v>
      </c>
      <c r="N8" s="201">
        <f>J8+E8</f>
        <v>6</v>
      </c>
      <c r="O8" s="195">
        <f t="shared" si="0"/>
        <v>0.28235294117647058</v>
      </c>
      <c r="P8" s="190">
        <f t="shared" si="1"/>
        <v>528.09902347488503</v>
      </c>
      <c r="S8" s="290">
        <v>38774</v>
      </c>
      <c r="T8">
        <v>1330</v>
      </c>
      <c r="U8">
        <v>8.5</v>
      </c>
      <c r="V8">
        <v>101</v>
      </c>
      <c r="W8">
        <v>0</v>
      </c>
      <c r="X8">
        <v>0</v>
      </c>
      <c r="Y8">
        <v>0</v>
      </c>
      <c r="Z8">
        <v>14.5</v>
      </c>
      <c r="AA8">
        <v>101</v>
      </c>
      <c r="AB8">
        <v>0</v>
      </c>
      <c r="AC8">
        <v>0</v>
      </c>
      <c r="AD8">
        <v>0</v>
      </c>
      <c r="AE8">
        <v>23</v>
      </c>
      <c r="AF8">
        <v>0</v>
      </c>
      <c r="AG8">
        <v>0</v>
      </c>
      <c r="AH8">
        <v>0</v>
      </c>
    </row>
    <row r="9" spans="1:34" x14ac:dyDescent="0.45">
      <c r="A9" s="191">
        <v>38777</v>
      </c>
      <c r="B9" s="196">
        <v>2000</v>
      </c>
      <c r="C9" s="192">
        <v>9</v>
      </c>
      <c r="D9" s="170">
        <v>168</v>
      </c>
      <c r="E9" s="198">
        <v>0</v>
      </c>
      <c r="F9" s="163">
        <f>E9/C9</f>
        <v>0</v>
      </c>
      <c r="G9" s="190">
        <f t="shared" si="2"/>
        <v>0</v>
      </c>
      <c r="H9" s="199">
        <v>13.75</v>
      </c>
      <c r="I9" s="200">
        <v>191</v>
      </c>
      <c r="J9" s="198">
        <v>1</v>
      </c>
      <c r="K9" s="163">
        <f>J9/H9</f>
        <v>7.2727272727272724E-2</v>
      </c>
      <c r="L9" s="190">
        <f t="shared" si="3"/>
        <v>49.652432969215489</v>
      </c>
      <c r="M9" s="163">
        <f>H9+C9</f>
        <v>22.75</v>
      </c>
      <c r="N9" s="201">
        <f>J9+E9</f>
        <v>1</v>
      </c>
      <c r="O9" s="195">
        <f t="shared" si="0"/>
        <v>4.3956043956043959E-2</v>
      </c>
      <c r="P9" s="190">
        <f t="shared" si="1"/>
        <v>49.652432969215489</v>
      </c>
      <c r="S9" s="290">
        <v>38775</v>
      </c>
      <c r="T9">
        <v>1640</v>
      </c>
      <c r="U9">
        <v>10</v>
      </c>
      <c r="V9">
        <v>115</v>
      </c>
      <c r="W9">
        <v>0</v>
      </c>
      <c r="X9">
        <v>0</v>
      </c>
      <c r="Y9">
        <v>0</v>
      </c>
      <c r="Z9">
        <v>13.25</v>
      </c>
      <c r="AA9">
        <v>107</v>
      </c>
      <c r="AB9">
        <v>0</v>
      </c>
      <c r="AC9">
        <v>0</v>
      </c>
      <c r="AD9">
        <v>0</v>
      </c>
      <c r="AE9">
        <v>23.25</v>
      </c>
      <c r="AF9">
        <v>0</v>
      </c>
      <c r="AG9">
        <v>0</v>
      </c>
      <c r="AH9">
        <v>0</v>
      </c>
    </row>
    <row r="10" spans="1:34" x14ac:dyDescent="0.45">
      <c r="A10" s="191">
        <v>38778</v>
      </c>
      <c r="B10" s="196">
        <v>1830</v>
      </c>
      <c r="C10" s="192">
        <v>9</v>
      </c>
      <c r="D10" s="170">
        <v>195</v>
      </c>
      <c r="E10" s="198">
        <v>0</v>
      </c>
      <c r="F10" s="163">
        <f>E10/C10</f>
        <v>0</v>
      </c>
      <c r="G10" s="190">
        <f t="shared" si="2"/>
        <v>0</v>
      </c>
      <c r="H10" s="199">
        <v>14.75</v>
      </c>
      <c r="I10" s="200">
        <v>131</v>
      </c>
      <c r="J10" s="198">
        <v>1</v>
      </c>
      <c r="K10" s="163">
        <f>J10/H10</f>
        <v>6.7796610169491525E-2</v>
      </c>
      <c r="L10" s="190">
        <f t="shared" si="3"/>
        <v>49.652432969215489</v>
      </c>
      <c r="M10" s="163">
        <f>H10+C10</f>
        <v>23.75</v>
      </c>
      <c r="N10" s="201">
        <f>J10+E10</f>
        <v>1</v>
      </c>
      <c r="O10" s="195">
        <f t="shared" si="0"/>
        <v>4.2105263157894736E-2</v>
      </c>
      <c r="P10" s="190">
        <f t="shared" si="1"/>
        <v>49.652432969215489</v>
      </c>
      <c r="S10" s="290">
        <v>38776</v>
      </c>
      <c r="T10">
        <v>2220</v>
      </c>
      <c r="U10">
        <v>8.75</v>
      </c>
      <c r="V10">
        <v>91</v>
      </c>
      <c r="W10">
        <v>0</v>
      </c>
      <c r="X10">
        <v>0</v>
      </c>
      <c r="Y10">
        <v>0</v>
      </c>
      <c r="Z10">
        <v>12.5</v>
      </c>
      <c r="AA10">
        <v>129.5</v>
      </c>
      <c r="AB10">
        <v>0</v>
      </c>
      <c r="AC10">
        <v>0</v>
      </c>
      <c r="AD10">
        <v>0</v>
      </c>
      <c r="AE10">
        <v>21.25</v>
      </c>
      <c r="AF10">
        <v>0</v>
      </c>
      <c r="AG10">
        <v>0</v>
      </c>
      <c r="AH10">
        <v>0</v>
      </c>
    </row>
    <row r="11" spans="1:34" x14ac:dyDescent="0.45">
      <c r="A11" s="191">
        <v>38779</v>
      </c>
      <c r="B11" s="196">
        <v>1650</v>
      </c>
      <c r="C11" s="192" t="s">
        <v>14</v>
      </c>
      <c r="D11" s="203">
        <v>210</v>
      </c>
      <c r="E11" s="198" t="s">
        <v>14</v>
      </c>
      <c r="F11" s="163" t="s">
        <v>14</v>
      </c>
      <c r="G11" s="190">
        <v>0</v>
      </c>
      <c r="H11" s="199" t="s">
        <v>14</v>
      </c>
      <c r="I11" s="202">
        <v>210</v>
      </c>
      <c r="J11" s="204">
        <v>1</v>
      </c>
      <c r="K11" s="163" t="s">
        <v>14</v>
      </c>
      <c r="L11" s="190">
        <f t="shared" si="3"/>
        <v>49.652432969215489</v>
      </c>
      <c r="M11" s="199">
        <v>22.75</v>
      </c>
      <c r="N11" s="201">
        <v>1</v>
      </c>
      <c r="O11" s="195">
        <f t="shared" si="0"/>
        <v>4.3956043956043959E-2</v>
      </c>
      <c r="P11" s="190">
        <f t="shared" si="1"/>
        <v>49.652432969215489</v>
      </c>
      <c r="S11" s="290">
        <v>38777</v>
      </c>
      <c r="T11">
        <v>2000</v>
      </c>
      <c r="U11">
        <v>9</v>
      </c>
      <c r="V11">
        <v>168</v>
      </c>
      <c r="W11">
        <v>0</v>
      </c>
      <c r="X11">
        <v>0</v>
      </c>
      <c r="Y11">
        <v>0</v>
      </c>
      <c r="Z11">
        <v>13.75</v>
      </c>
      <c r="AA11">
        <v>191</v>
      </c>
      <c r="AB11">
        <v>0</v>
      </c>
      <c r="AC11">
        <v>0</v>
      </c>
      <c r="AD11">
        <v>0</v>
      </c>
      <c r="AE11">
        <v>22.75</v>
      </c>
      <c r="AF11">
        <v>0</v>
      </c>
      <c r="AG11">
        <v>0</v>
      </c>
      <c r="AH11">
        <v>0</v>
      </c>
    </row>
    <row r="12" spans="1:34" x14ac:dyDescent="0.45">
      <c r="A12" s="191">
        <v>38780</v>
      </c>
      <c r="B12" s="196">
        <v>1550</v>
      </c>
      <c r="C12" s="192" t="s">
        <v>14</v>
      </c>
      <c r="D12" s="203">
        <v>113</v>
      </c>
      <c r="E12" s="205" t="s">
        <v>14</v>
      </c>
      <c r="F12" s="192" t="s">
        <v>14</v>
      </c>
      <c r="G12" s="190">
        <v>0</v>
      </c>
      <c r="H12" s="192" t="s">
        <v>14</v>
      </c>
      <c r="I12" s="203">
        <v>113</v>
      </c>
      <c r="J12" s="204">
        <v>2</v>
      </c>
      <c r="K12" s="192" t="s">
        <v>14</v>
      </c>
      <c r="L12" s="190">
        <f t="shared" si="3"/>
        <v>99.304865938430979</v>
      </c>
      <c r="M12" s="199">
        <v>24</v>
      </c>
      <c r="N12" s="201">
        <v>2</v>
      </c>
      <c r="O12" s="195">
        <f t="shared" si="0"/>
        <v>8.3333333333333329E-2</v>
      </c>
      <c r="P12" s="190">
        <f t="shared" si="1"/>
        <v>99.304865938430979</v>
      </c>
      <c r="S12" s="290">
        <v>38778</v>
      </c>
      <c r="T12">
        <v>1830</v>
      </c>
      <c r="U12">
        <v>9</v>
      </c>
      <c r="V12">
        <v>195</v>
      </c>
      <c r="W12">
        <v>0</v>
      </c>
      <c r="X12">
        <v>0</v>
      </c>
      <c r="Y12">
        <v>0</v>
      </c>
      <c r="Z12">
        <v>14.75</v>
      </c>
      <c r="AA12">
        <v>131</v>
      </c>
      <c r="AB12">
        <v>0</v>
      </c>
      <c r="AC12">
        <v>0</v>
      </c>
      <c r="AD12">
        <v>0</v>
      </c>
      <c r="AE12">
        <v>23.75</v>
      </c>
      <c r="AF12">
        <v>0</v>
      </c>
      <c r="AG12">
        <v>0</v>
      </c>
      <c r="AH12">
        <v>0</v>
      </c>
    </row>
    <row r="13" spans="1:34" x14ac:dyDescent="0.45">
      <c r="A13" s="191">
        <v>38781</v>
      </c>
      <c r="B13" s="196">
        <v>1470</v>
      </c>
      <c r="C13" s="192" t="s">
        <v>14</v>
      </c>
      <c r="D13" s="203">
        <v>215</v>
      </c>
      <c r="E13" s="205" t="s">
        <v>14</v>
      </c>
      <c r="F13" s="192" t="s">
        <v>14</v>
      </c>
      <c r="G13" s="190">
        <v>0</v>
      </c>
      <c r="H13" s="192" t="s">
        <v>14</v>
      </c>
      <c r="I13" s="203">
        <v>215</v>
      </c>
      <c r="J13" s="204">
        <v>1</v>
      </c>
      <c r="K13" s="192" t="s">
        <v>14</v>
      </c>
      <c r="L13" s="190">
        <f t="shared" si="3"/>
        <v>49.652432969215489</v>
      </c>
      <c r="M13" s="171">
        <v>22.5</v>
      </c>
      <c r="N13" s="201">
        <v>1</v>
      </c>
      <c r="O13" s="195">
        <f t="shared" si="0"/>
        <v>4.4444444444444446E-2</v>
      </c>
      <c r="P13" s="190">
        <f t="shared" si="1"/>
        <v>49.652432969215489</v>
      </c>
      <c r="S13" s="290">
        <v>38779</v>
      </c>
      <c r="T13">
        <v>1650</v>
      </c>
      <c r="U13" t="s">
        <v>14</v>
      </c>
      <c r="V13">
        <v>210</v>
      </c>
      <c r="W13">
        <v>0</v>
      </c>
      <c r="X13" t="s">
        <v>14</v>
      </c>
      <c r="Y13">
        <v>0</v>
      </c>
      <c r="Z13" t="s">
        <v>14</v>
      </c>
      <c r="AA13">
        <v>210</v>
      </c>
      <c r="AB13">
        <v>0</v>
      </c>
      <c r="AC13" t="s">
        <v>14</v>
      </c>
      <c r="AD13">
        <v>0</v>
      </c>
      <c r="AE13">
        <v>22.75</v>
      </c>
      <c r="AF13">
        <v>0</v>
      </c>
      <c r="AG13">
        <v>0</v>
      </c>
      <c r="AH13">
        <v>0</v>
      </c>
    </row>
    <row r="14" spans="1:34" x14ac:dyDescent="0.45">
      <c r="A14" s="191">
        <v>38782</v>
      </c>
      <c r="B14" s="196">
        <v>1410</v>
      </c>
      <c r="C14" s="192">
        <v>10.25</v>
      </c>
      <c r="D14" s="206">
        <v>204</v>
      </c>
      <c r="E14" s="201">
        <v>0</v>
      </c>
      <c r="F14" s="163">
        <f t="shared" ref="F14:F77" si="4">E14/C14</f>
        <v>0</v>
      </c>
      <c r="G14" s="190">
        <f t="shared" si="2"/>
        <v>0</v>
      </c>
      <c r="H14" s="199">
        <v>13.5</v>
      </c>
      <c r="I14" s="200">
        <v>210</v>
      </c>
      <c r="J14" s="201">
        <v>1</v>
      </c>
      <c r="K14" s="163">
        <f t="shared" ref="K14:K77" si="5">J14/H14</f>
        <v>7.407407407407407E-2</v>
      </c>
      <c r="L14" s="190">
        <f t="shared" si="3"/>
        <v>49.652432969215489</v>
      </c>
      <c r="M14" s="163">
        <f>H14+C14</f>
        <v>23.75</v>
      </c>
      <c r="N14" s="201">
        <f>J14+E14</f>
        <v>1</v>
      </c>
      <c r="O14" s="195">
        <f t="shared" si="0"/>
        <v>4.2105263157894736E-2</v>
      </c>
      <c r="P14" s="190">
        <f t="shared" si="1"/>
        <v>49.652432969215489</v>
      </c>
      <c r="S14" s="290">
        <v>38780</v>
      </c>
      <c r="T14">
        <v>1550</v>
      </c>
      <c r="U14" t="s">
        <v>14</v>
      </c>
      <c r="V14">
        <v>113</v>
      </c>
      <c r="W14">
        <v>0</v>
      </c>
      <c r="X14" t="s">
        <v>14</v>
      </c>
      <c r="Y14">
        <v>0</v>
      </c>
      <c r="Z14" t="s">
        <v>14</v>
      </c>
      <c r="AA14">
        <v>113</v>
      </c>
      <c r="AB14">
        <v>0</v>
      </c>
      <c r="AC14" t="s">
        <v>14</v>
      </c>
      <c r="AD14">
        <v>0</v>
      </c>
      <c r="AE14">
        <v>24</v>
      </c>
      <c r="AF14">
        <v>0</v>
      </c>
      <c r="AG14">
        <v>0</v>
      </c>
      <c r="AH14">
        <v>0</v>
      </c>
    </row>
    <row r="15" spans="1:34" x14ac:dyDescent="0.45">
      <c r="A15" s="191">
        <v>38783</v>
      </c>
      <c r="B15" s="196">
        <v>1390</v>
      </c>
      <c r="C15" s="192">
        <v>9.25</v>
      </c>
      <c r="D15" s="170">
        <v>210</v>
      </c>
      <c r="E15" s="201">
        <v>0</v>
      </c>
      <c r="F15" s="163">
        <f t="shared" si="4"/>
        <v>0</v>
      </c>
      <c r="G15" s="190">
        <f t="shared" si="2"/>
        <v>0</v>
      </c>
      <c r="H15" s="199">
        <v>13.25</v>
      </c>
      <c r="I15" s="200">
        <v>208</v>
      </c>
      <c r="J15" s="201">
        <v>1</v>
      </c>
      <c r="K15" s="163">
        <f t="shared" si="5"/>
        <v>7.5471698113207544E-2</v>
      </c>
      <c r="L15" s="190">
        <f t="shared" si="3"/>
        <v>49.652432969215489</v>
      </c>
      <c r="M15" s="163">
        <f>H15+C15</f>
        <v>22.5</v>
      </c>
      <c r="N15" s="201">
        <f>J15+E15</f>
        <v>1</v>
      </c>
      <c r="O15" s="195">
        <f t="shared" si="0"/>
        <v>4.4444444444444446E-2</v>
      </c>
      <c r="P15" s="190">
        <f t="shared" si="1"/>
        <v>49.652432969215489</v>
      </c>
      <c r="S15" s="290">
        <v>38781</v>
      </c>
      <c r="T15">
        <v>1470</v>
      </c>
      <c r="U15" t="s">
        <v>14</v>
      </c>
      <c r="V15">
        <v>215</v>
      </c>
      <c r="W15">
        <v>0</v>
      </c>
      <c r="X15" t="s">
        <v>14</v>
      </c>
      <c r="Y15">
        <v>0</v>
      </c>
      <c r="Z15" t="s">
        <v>14</v>
      </c>
      <c r="AA15">
        <v>215</v>
      </c>
      <c r="AB15">
        <v>0</v>
      </c>
      <c r="AC15" t="s">
        <v>14</v>
      </c>
      <c r="AD15">
        <v>0</v>
      </c>
      <c r="AE15">
        <v>22.5</v>
      </c>
      <c r="AF15">
        <v>0</v>
      </c>
      <c r="AG15">
        <v>0</v>
      </c>
      <c r="AH15">
        <v>0</v>
      </c>
    </row>
    <row r="16" spans="1:34" x14ac:dyDescent="0.45">
      <c r="A16" s="191">
        <v>38784</v>
      </c>
      <c r="B16" s="196">
        <v>1410</v>
      </c>
      <c r="C16" s="192">
        <v>8.75</v>
      </c>
      <c r="D16" s="170">
        <v>89</v>
      </c>
      <c r="E16" s="201">
        <v>0</v>
      </c>
      <c r="F16" s="163">
        <f t="shared" si="4"/>
        <v>0</v>
      </c>
      <c r="G16" s="190">
        <f t="shared" si="2"/>
        <v>0</v>
      </c>
      <c r="H16" s="199">
        <v>14.25</v>
      </c>
      <c r="I16" s="200">
        <v>195</v>
      </c>
      <c r="J16" s="201">
        <v>1</v>
      </c>
      <c r="K16" s="163">
        <f t="shared" si="5"/>
        <v>7.0175438596491224E-2</v>
      </c>
      <c r="L16" s="190">
        <f t="shared" si="3"/>
        <v>49.652432969215489</v>
      </c>
      <c r="M16" s="163">
        <f>H16+C16</f>
        <v>23</v>
      </c>
      <c r="N16" s="201">
        <f>J16+E16</f>
        <v>1</v>
      </c>
      <c r="O16" s="195">
        <f t="shared" si="0"/>
        <v>4.3478260869565216E-2</v>
      </c>
      <c r="P16" s="190">
        <f t="shared" si="1"/>
        <v>49.652432969215489</v>
      </c>
      <c r="S16" s="290">
        <v>38782</v>
      </c>
      <c r="T16">
        <v>1410</v>
      </c>
      <c r="U16">
        <v>10.25</v>
      </c>
      <c r="V16">
        <v>204</v>
      </c>
      <c r="W16">
        <v>0</v>
      </c>
      <c r="X16">
        <v>0</v>
      </c>
      <c r="Y16">
        <v>0</v>
      </c>
      <c r="Z16">
        <v>13.5</v>
      </c>
      <c r="AA16">
        <v>210</v>
      </c>
      <c r="AB16">
        <v>0</v>
      </c>
      <c r="AC16">
        <v>0</v>
      </c>
      <c r="AD16">
        <v>0</v>
      </c>
      <c r="AE16">
        <v>23.75</v>
      </c>
      <c r="AF16">
        <v>0</v>
      </c>
      <c r="AG16">
        <v>0</v>
      </c>
      <c r="AH16">
        <v>0</v>
      </c>
    </row>
    <row r="17" spans="1:34" x14ac:dyDescent="0.45">
      <c r="A17" s="191">
        <v>38785</v>
      </c>
      <c r="B17" s="196">
        <v>1510</v>
      </c>
      <c r="C17" s="192">
        <v>9.25</v>
      </c>
      <c r="D17" s="170">
        <v>210</v>
      </c>
      <c r="E17" s="201">
        <v>0</v>
      </c>
      <c r="F17" s="163">
        <f t="shared" si="4"/>
        <v>0</v>
      </c>
      <c r="G17" s="190">
        <f t="shared" si="2"/>
        <v>0</v>
      </c>
      <c r="H17" s="199">
        <v>14</v>
      </c>
      <c r="I17" s="200">
        <v>206</v>
      </c>
      <c r="J17" s="201">
        <v>0</v>
      </c>
      <c r="K17" s="163">
        <f t="shared" si="5"/>
        <v>0</v>
      </c>
      <c r="L17" s="190">
        <f t="shared" si="3"/>
        <v>0</v>
      </c>
      <c r="M17" s="163">
        <f>H17+C17</f>
        <v>23.25</v>
      </c>
      <c r="N17" s="201">
        <f>J17+E17</f>
        <v>0</v>
      </c>
      <c r="O17" s="195">
        <f t="shared" si="0"/>
        <v>0</v>
      </c>
      <c r="P17" s="190">
        <f t="shared" si="1"/>
        <v>0</v>
      </c>
      <c r="S17" s="290">
        <v>38783</v>
      </c>
      <c r="T17">
        <v>1390</v>
      </c>
      <c r="U17">
        <v>9.25</v>
      </c>
      <c r="V17">
        <v>210</v>
      </c>
      <c r="W17">
        <v>0</v>
      </c>
      <c r="X17">
        <v>0</v>
      </c>
      <c r="Y17">
        <v>0</v>
      </c>
      <c r="Z17">
        <v>13.25</v>
      </c>
      <c r="AA17">
        <v>208</v>
      </c>
      <c r="AB17">
        <v>0</v>
      </c>
      <c r="AC17">
        <v>0</v>
      </c>
      <c r="AD17">
        <v>0</v>
      </c>
      <c r="AE17">
        <v>22.5</v>
      </c>
      <c r="AF17">
        <v>0</v>
      </c>
      <c r="AG17">
        <v>0</v>
      </c>
      <c r="AH17">
        <v>0</v>
      </c>
    </row>
    <row r="18" spans="1:34" x14ac:dyDescent="0.45">
      <c r="A18" s="191">
        <v>38786</v>
      </c>
      <c r="B18" s="196">
        <v>1400</v>
      </c>
      <c r="C18" s="192">
        <v>9.5</v>
      </c>
      <c r="D18" s="170">
        <v>206</v>
      </c>
      <c r="E18" s="201">
        <v>0</v>
      </c>
      <c r="F18" s="163">
        <f t="shared" si="4"/>
        <v>0</v>
      </c>
      <c r="G18" s="190">
        <f t="shared" si="2"/>
        <v>0</v>
      </c>
      <c r="H18" s="199">
        <v>15</v>
      </c>
      <c r="I18" s="200">
        <v>205</v>
      </c>
      <c r="J18" s="201">
        <v>2</v>
      </c>
      <c r="K18" s="163">
        <f t="shared" si="5"/>
        <v>0.13333333333333333</v>
      </c>
      <c r="L18" s="190">
        <f t="shared" si="3"/>
        <v>99.304865938430979</v>
      </c>
      <c r="M18" s="163">
        <f>H18+C18</f>
        <v>24.5</v>
      </c>
      <c r="N18" s="201">
        <f>J18+E18</f>
        <v>2</v>
      </c>
      <c r="O18" s="195">
        <f t="shared" si="0"/>
        <v>8.1632653061224483E-2</v>
      </c>
      <c r="P18" s="190">
        <f t="shared" si="1"/>
        <v>99.304865938430979</v>
      </c>
      <c r="S18" s="290">
        <v>38784</v>
      </c>
      <c r="T18">
        <v>1410</v>
      </c>
      <c r="U18">
        <v>8.75</v>
      </c>
      <c r="V18">
        <v>89</v>
      </c>
      <c r="W18">
        <v>0</v>
      </c>
      <c r="X18">
        <v>0</v>
      </c>
      <c r="Y18">
        <v>0</v>
      </c>
      <c r="Z18">
        <v>14.25</v>
      </c>
      <c r="AA18">
        <v>195</v>
      </c>
      <c r="AB18">
        <v>0</v>
      </c>
      <c r="AC18">
        <v>0</v>
      </c>
      <c r="AD18">
        <v>0</v>
      </c>
      <c r="AE18">
        <v>23</v>
      </c>
      <c r="AF18">
        <v>0</v>
      </c>
      <c r="AG18">
        <v>0</v>
      </c>
      <c r="AH18">
        <v>0</v>
      </c>
    </row>
    <row r="19" spans="1:34" x14ac:dyDescent="0.45">
      <c r="A19" s="191">
        <v>38787</v>
      </c>
      <c r="B19" s="207">
        <v>1350</v>
      </c>
      <c r="C19" s="192" t="s">
        <v>14</v>
      </c>
      <c r="D19" s="203">
        <v>201</v>
      </c>
      <c r="E19" s="201" t="s">
        <v>14</v>
      </c>
      <c r="F19" s="163" t="s">
        <v>14</v>
      </c>
      <c r="G19" s="190">
        <v>0</v>
      </c>
      <c r="H19" s="199" t="s">
        <v>14</v>
      </c>
      <c r="I19" s="202">
        <v>201</v>
      </c>
      <c r="J19" s="208">
        <v>2</v>
      </c>
      <c r="K19" s="163" t="s">
        <v>14</v>
      </c>
      <c r="L19" s="190">
        <f t="shared" si="3"/>
        <v>99.304865938430979</v>
      </c>
      <c r="M19" s="163">
        <v>23.5</v>
      </c>
      <c r="N19" s="209">
        <v>2</v>
      </c>
      <c r="O19" s="195">
        <f t="shared" si="0"/>
        <v>8.5106382978723402E-2</v>
      </c>
      <c r="P19" s="190">
        <f t="shared" si="1"/>
        <v>99.304865938430979</v>
      </c>
      <c r="S19" s="290">
        <v>38785</v>
      </c>
      <c r="T19">
        <v>1510</v>
      </c>
      <c r="U19">
        <v>9.25</v>
      </c>
      <c r="V19">
        <v>210</v>
      </c>
      <c r="W19">
        <v>0</v>
      </c>
      <c r="X19">
        <v>0</v>
      </c>
      <c r="Y19">
        <v>0</v>
      </c>
      <c r="Z19">
        <v>14</v>
      </c>
      <c r="AA19">
        <v>206</v>
      </c>
      <c r="AB19">
        <v>0</v>
      </c>
      <c r="AC19">
        <v>0</v>
      </c>
      <c r="AD19">
        <v>0</v>
      </c>
      <c r="AE19">
        <v>23.25</v>
      </c>
      <c r="AF19">
        <v>0</v>
      </c>
      <c r="AG19">
        <v>0</v>
      </c>
      <c r="AH19">
        <v>0</v>
      </c>
    </row>
    <row r="20" spans="1:34" x14ac:dyDescent="0.45">
      <c r="A20" s="191">
        <v>38788</v>
      </c>
      <c r="B20" s="207">
        <v>1300</v>
      </c>
      <c r="C20" s="192">
        <v>8.5</v>
      </c>
      <c r="D20" s="206">
        <v>202</v>
      </c>
      <c r="E20" s="201">
        <v>0</v>
      </c>
      <c r="F20" s="163">
        <f t="shared" si="4"/>
        <v>0</v>
      </c>
      <c r="G20" s="190">
        <f t="shared" si="2"/>
        <v>0</v>
      </c>
      <c r="H20" s="199">
        <v>13.75</v>
      </c>
      <c r="I20" s="200">
        <v>200</v>
      </c>
      <c r="J20" s="201">
        <v>0</v>
      </c>
      <c r="K20" s="163">
        <f t="shared" si="5"/>
        <v>0</v>
      </c>
      <c r="L20" s="190">
        <f t="shared" si="3"/>
        <v>0</v>
      </c>
      <c r="M20" s="163">
        <f>H20+C20</f>
        <v>22.25</v>
      </c>
      <c r="N20" s="201">
        <f>J20+E20</f>
        <v>0</v>
      </c>
      <c r="O20" s="195">
        <f t="shared" si="0"/>
        <v>0</v>
      </c>
      <c r="P20" s="190">
        <f t="shared" si="1"/>
        <v>0</v>
      </c>
      <c r="S20" s="290">
        <v>38786</v>
      </c>
      <c r="T20">
        <v>1400</v>
      </c>
      <c r="U20">
        <v>9.5</v>
      </c>
      <c r="V20">
        <v>206</v>
      </c>
      <c r="W20">
        <v>0</v>
      </c>
      <c r="X20">
        <v>0</v>
      </c>
      <c r="Y20">
        <v>0</v>
      </c>
      <c r="Z20">
        <v>15</v>
      </c>
      <c r="AA20">
        <v>205</v>
      </c>
      <c r="AB20">
        <v>0</v>
      </c>
      <c r="AC20">
        <v>0</v>
      </c>
      <c r="AD20">
        <v>0</v>
      </c>
      <c r="AE20">
        <v>24.5</v>
      </c>
      <c r="AF20">
        <v>0</v>
      </c>
      <c r="AG20">
        <v>0</v>
      </c>
      <c r="AH20">
        <v>0</v>
      </c>
    </row>
    <row r="21" spans="1:34" x14ac:dyDescent="0.45">
      <c r="A21" s="191">
        <v>38789</v>
      </c>
      <c r="B21" s="207">
        <v>1270</v>
      </c>
      <c r="C21" s="192">
        <v>9.5</v>
      </c>
      <c r="D21" s="170">
        <v>192</v>
      </c>
      <c r="E21" s="201">
        <v>0</v>
      </c>
      <c r="F21" s="164">
        <f t="shared" si="4"/>
        <v>0</v>
      </c>
      <c r="G21" s="190">
        <f t="shared" si="2"/>
        <v>0</v>
      </c>
      <c r="H21" s="174">
        <v>13.5</v>
      </c>
      <c r="I21" s="174">
        <v>198</v>
      </c>
      <c r="J21" s="201">
        <v>0</v>
      </c>
      <c r="K21" s="164">
        <f t="shared" si="5"/>
        <v>0</v>
      </c>
      <c r="L21" s="190">
        <f t="shared" si="3"/>
        <v>0</v>
      </c>
      <c r="M21" s="163">
        <f>H21+C21</f>
        <v>23</v>
      </c>
      <c r="N21" s="201">
        <f>J21+E21</f>
        <v>0</v>
      </c>
      <c r="O21" s="195">
        <f t="shared" si="0"/>
        <v>0</v>
      </c>
      <c r="P21" s="190">
        <f t="shared" si="1"/>
        <v>0</v>
      </c>
      <c r="S21" s="290">
        <v>38787</v>
      </c>
      <c r="T21">
        <v>1350</v>
      </c>
      <c r="U21" t="s">
        <v>14</v>
      </c>
      <c r="V21">
        <v>201</v>
      </c>
      <c r="W21">
        <v>0</v>
      </c>
      <c r="X21" t="s">
        <v>14</v>
      </c>
      <c r="Y21">
        <v>0</v>
      </c>
      <c r="Z21" t="s">
        <v>14</v>
      </c>
      <c r="AA21">
        <v>201</v>
      </c>
      <c r="AB21">
        <v>0</v>
      </c>
      <c r="AC21" t="s">
        <v>14</v>
      </c>
      <c r="AD21">
        <v>0</v>
      </c>
      <c r="AE21">
        <v>23.5</v>
      </c>
      <c r="AF21">
        <v>0</v>
      </c>
      <c r="AG21">
        <v>0</v>
      </c>
      <c r="AH21">
        <v>0</v>
      </c>
    </row>
    <row r="22" spans="1:34" x14ac:dyDescent="0.45">
      <c r="A22" s="210">
        <v>38790</v>
      </c>
      <c r="B22" s="207">
        <v>1260</v>
      </c>
      <c r="C22" s="211" t="s">
        <v>14</v>
      </c>
      <c r="D22" s="202">
        <v>192</v>
      </c>
      <c r="E22" s="212" t="s">
        <v>14</v>
      </c>
      <c r="F22" s="171" t="s">
        <v>14</v>
      </c>
      <c r="G22" s="190">
        <v>0</v>
      </c>
      <c r="H22" s="199" t="s">
        <v>14</v>
      </c>
      <c r="I22" s="202">
        <v>192</v>
      </c>
      <c r="J22" s="212" t="s">
        <v>14</v>
      </c>
      <c r="K22" s="171" t="s">
        <v>14</v>
      </c>
      <c r="L22" s="190">
        <v>0</v>
      </c>
      <c r="M22" s="163">
        <v>22.5</v>
      </c>
      <c r="N22" s="212">
        <v>0</v>
      </c>
      <c r="O22" s="195">
        <f t="shared" si="0"/>
        <v>0</v>
      </c>
      <c r="P22" s="190">
        <f t="shared" si="1"/>
        <v>0</v>
      </c>
      <c r="S22" s="290">
        <v>38788</v>
      </c>
      <c r="T22">
        <v>1300</v>
      </c>
      <c r="U22">
        <v>8.5</v>
      </c>
      <c r="V22">
        <v>202</v>
      </c>
      <c r="W22">
        <v>0</v>
      </c>
      <c r="X22">
        <v>0</v>
      </c>
      <c r="Y22">
        <v>0</v>
      </c>
      <c r="Z22">
        <v>13.75</v>
      </c>
      <c r="AA22">
        <v>200</v>
      </c>
      <c r="AB22">
        <v>0</v>
      </c>
      <c r="AC22">
        <v>0</v>
      </c>
      <c r="AD22">
        <v>0</v>
      </c>
      <c r="AE22">
        <v>22.25</v>
      </c>
      <c r="AF22">
        <v>0</v>
      </c>
      <c r="AG22">
        <v>0</v>
      </c>
      <c r="AH22">
        <v>0</v>
      </c>
    </row>
    <row r="23" spans="1:34" x14ac:dyDescent="0.45">
      <c r="A23" s="191">
        <v>38791</v>
      </c>
      <c r="B23" s="213">
        <v>1230</v>
      </c>
      <c r="C23" s="192">
        <v>9.25</v>
      </c>
      <c r="D23" s="206">
        <v>201</v>
      </c>
      <c r="E23" s="201">
        <v>0</v>
      </c>
      <c r="F23" s="164">
        <f t="shared" si="4"/>
        <v>0</v>
      </c>
      <c r="G23" s="190">
        <f t="shared" si="2"/>
        <v>0</v>
      </c>
      <c r="H23" s="163">
        <v>14</v>
      </c>
      <c r="I23" s="170">
        <v>192</v>
      </c>
      <c r="J23" s="201">
        <v>0</v>
      </c>
      <c r="K23" s="164">
        <f t="shared" si="5"/>
        <v>0</v>
      </c>
      <c r="L23" s="190">
        <f t="shared" si="3"/>
        <v>0</v>
      </c>
      <c r="M23" s="163">
        <f>H23+C23</f>
        <v>23.25</v>
      </c>
      <c r="N23" s="201">
        <f>J23+E23</f>
        <v>0</v>
      </c>
      <c r="O23" s="195">
        <f t="shared" si="0"/>
        <v>0</v>
      </c>
      <c r="P23" s="190">
        <f t="shared" si="1"/>
        <v>0</v>
      </c>
      <c r="S23" s="290">
        <v>38789</v>
      </c>
      <c r="T23">
        <v>1270</v>
      </c>
      <c r="U23">
        <v>9.5</v>
      </c>
      <c r="V23">
        <v>192</v>
      </c>
      <c r="W23">
        <v>0</v>
      </c>
      <c r="X23">
        <v>0</v>
      </c>
      <c r="Y23">
        <v>0</v>
      </c>
      <c r="Z23">
        <v>13.5</v>
      </c>
      <c r="AA23">
        <v>198</v>
      </c>
      <c r="AB23">
        <v>0</v>
      </c>
      <c r="AC23">
        <v>0</v>
      </c>
      <c r="AD23">
        <v>0</v>
      </c>
      <c r="AE23">
        <v>23</v>
      </c>
      <c r="AF23">
        <v>0</v>
      </c>
      <c r="AG23">
        <v>0</v>
      </c>
      <c r="AH23">
        <v>0</v>
      </c>
    </row>
    <row r="24" spans="1:34" x14ac:dyDescent="0.45">
      <c r="A24" s="191">
        <v>38792</v>
      </c>
      <c r="B24" s="214">
        <v>1220</v>
      </c>
      <c r="C24" s="192">
        <v>9.75</v>
      </c>
      <c r="D24" s="170">
        <v>195</v>
      </c>
      <c r="E24" s="201">
        <v>0</v>
      </c>
      <c r="F24" s="164">
        <f t="shared" si="4"/>
        <v>0</v>
      </c>
      <c r="G24" s="190">
        <f t="shared" si="2"/>
        <v>0</v>
      </c>
      <c r="H24" s="199">
        <v>13.75</v>
      </c>
      <c r="I24" s="200">
        <v>190</v>
      </c>
      <c r="J24" s="201">
        <v>0</v>
      </c>
      <c r="K24" s="164">
        <f t="shared" si="5"/>
        <v>0</v>
      </c>
      <c r="L24" s="190">
        <f t="shared" si="3"/>
        <v>0</v>
      </c>
      <c r="M24" s="163">
        <f>H24+C24</f>
        <v>23.5</v>
      </c>
      <c r="N24" s="201">
        <v>0</v>
      </c>
      <c r="O24" s="195">
        <f t="shared" si="0"/>
        <v>0</v>
      </c>
      <c r="P24" s="190">
        <f t="shared" si="1"/>
        <v>0</v>
      </c>
      <c r="S24" s="290">
        <v>38790</v>
      </c>
      <c r="T24">
        <v>1260</v>
      </c>
      <c r="U24" t="s">
        <v>14</v>
      </c>
      <c r="V24">
        <v>192</v>
      </c>
      <c r="W24">
        <v>0</v>
      </c>
      <c r="X24" t="s">
        <v>14</v>
      </c>
      <c r="Y24">
        <v>0</v>
      </c>
      <c r="Z24" t="s">
        <v>14</v>
      </c>
      <c r="AA24">
        <v>192</v>
      </c>
      <c r="AB24">
        <v>0</v>
      </c>
      <c r="AC24" t="s">
        <v>14</v>
      </c>
      <c r="AD24">
        <v>0</v>
      </c>
      <c r="AE24">
        <v>22.5</v>
      </c>
      <c r="AF24">
        <v>0</v>
      </c>
      <c r="AG24">
        <v>0</v>
      </c>
      <c r="AH24">
        <v>0</v>
      </c>
    </row>
    <row r="25" spans="1:34" x14ac:dyDescent="0.45">
      <c r="A25" s="191">
        <v>38793</v>
      </c>
      <c r="B25" s="196">
        <v>1210</v>
      </c>
      <c r="C25" s="192">
        <v>10</v>
      </c>
      <c r="D25" s="170">
        <v>196</v>
      </c>
      <c r="E25" s="201">
        <v>0</v>
      </c>
      <c r="F25" s="164">
        <f t="shared" si="4"/>
        <v>0</v>
      </c>
      <c r="G25" s="190">
        <f t="shared" si="2"/>
        <v>0</v>
      </c>
      <c r="H25" s="199">
        <v>15.25</v>
      </c>
      <c r="I25" s="200">
        <v>199</v>
      </c>
      <c r="J25" s="201">
        <v>0</v>
      </c>
      <c r="K25" s="164">
        <f t="shared" si="5"/>
        <v>0</v>
      </c>
      <c r="L25" s="190">
        <f t="shared" si="3"/>
        <v>0</v>
      </c>
      <c r="M25" s="163">
        <f>H25+C25</f>
        <v>25.25</v>
      </c>
      <c r="N25" s="201">
        <v>0</v>
      </c>
      <c r="O25" s="195">
        <f t="shared" si="0"/>
        <v>0</v>
      </c>
      <c r="P25" s="190">
        <f t="shared" si="1"/>
        <v>0</v>
      </c>
      <c r="S25" s="290">
        <v>38791</v>
      </c>
      <c r="T25">
        <v>1230</v>
      </c>
      <c r="U25">
        <v>9.25</v>
      </c>
      <c r="V25">
        <v>201</v>
      </c>
      <c r="W25">
        <v>0</v>
      </c>
      <c r="X25">
        <v>0</v>
      </c>
      <c r="Y25">
        <v>0</v>
      </c>
      <c r="Z25">
        <v>14</v>
      </c>
      <c r="AA25">
        <v>192</v>
      </c>
      <c r="AB25">
        <v>0</v>
      </c>
      <c r="AC25">
        <v>0</v>
      </c>
      <c r="AD25">
        <v>0</v>
      </c>
      <c r="AE25">
        <v>23.25</v>
      </c>
      <c r="AF25">
        <v>0</v>
      </c>
      <c r="AG25">
        <v>0</v>
      </c>
      <c r="AH25">
        <v>0</v>
      </c>
    </row>
    <row r="26" spans="1:34" x14ac:dyDescent="0.45">
      <c r="A26" s="191">
        <v>38794</v>
      </c>
      <c r="B26" s="196">
        <v>1290</v>
      </c>
      <c r="C26" s="192">
        <v>8.25</v>
      </c>
      <c r="D26" s="170">
        <v>205</v>
      </c>
      <c r="E26" s="201">
        <v>0</v>
      </c>
      <c r="F26" s="164">
        <f t="shared" si="4"/>
        <v>0</v>
      </c>
      <c r="G26" s="190">
        <f t="shared" si="2"/>
        <v>0</v>
      </c>
      <c r="H26" s="171">
        <v>12.25</v>
      </c>
      <c r="I26" s="215">
        <v>195</v>
      </c>
      <c r="J26" s="201">
        <v>1</v>
      </c>
      <c r="K26" s="164">
        <f t="shared" si="5"/>
        <v>8.1632653061224483E-2</v>
      </c>
      <c r="L26" s="190">
        <f t="shared" si="3"/>
        <v>49.652432969215489</v>
      </c>
      <c r="M26" s="163">
        <f>H26+C26</f>
        <v>20.5</v>
      </c>
      <c r="N26" s="201">
        <v>1</v>
      </c>
      <c r="O26" s="195">
        <f t="shared" si="0"/>
        <v>4.878048780487805E-2</v>
      </c>
      <c r="P26" s="190">
        <f t="shared" si="1"/>
        <v>49.652432969215489</v>
      </c>
      <c r="S26" s="290">
        <v>38792</v>
      </c>
      <c r="T26">
        <v>1220</v>
      </c>
      <c r="U26">
        <v>9.75</v>
      </c>
      <c r="V26">
        <v>195</v>
      </c>
      <c r="W26">
        <v>0</v>
      </c>
      <c r="X26">
        <v>0</v>
      </c>
      <c r="Y26">
        <v>0</v>
      </c>
      <c r="Z26">
        <v>13.75</v>
      </c>
      <c r="AA26">
        <v>190</v>
      </c>
      <c r="AB26">
        <v>0</v>
      </c>
      <c r="AC26">
        <v>0</v>
      </c>
      <c r="AD26">
        <v>0</v>
      </c>
      <c r="AE26">
        <v>23.5</v>
      </c>
      <c r="AF26">
        <v>0</v>
      </c>
      <c r="AG26">
        <v>0</v>
      </c>
      <c r="AH26">
        <v>0</v>
      </c>
    </row>
    <row r="27" spans="1:34" x14ac:dyDescent="0.45">
      <c r="A27" s="191">
        <v>38795</v>
      </c>
      <c r="B27" s="196">
        <v>1270</v>
      </c>
      <c r="C27" s="192" t="s">
        <v>14</v>
      </c>
      <c r="D27" s="203">
        <v>185</v>
      </c>
      <c r="E27" s="201" t="s">
        <v>14</v>
      </c>
      <c r="F27" s="164" t="s">
        <v>14</v>
      </c>
      <c r="G27" s="190">
        <v>0</v>
      </c>
      <c r="H27" s="216" t="s">
        <v>14</v>
      </c>
      <c r="I27" s="217">
        <v>185</v>
      </c>
      <c r="J27" s="201" t="s">
        <v>14</v>
      </c>
      <c r="K27" s="164" t="s">
        <v>14</v>
      </c>
      <c r="L27" s="190">
        <v>0</v>
      </c>
      <c r="M27" s="163">
        <v>24.25</v>
      </c>
      <c r="N27" s="201">
        <v>0</v>
      </c>
      <c r="O27" s="195">
        <f t="shared" si="0"/>
        <v>0</v>
      </c>
      <c r="P27" s="190">
        <f t="shared" si="1"/>
        <v>0</v>
      </c>
      <c r="S27" s="290">
        <v>38793</v>
      </c>
      <c r="T27">
        <v>1210</v>
      </c>
      <c r="U27">
        <v>10</v>
      </c>
      <c r="V27">
        <v>196</v>
      </c>
      <c r="W27">
        <v>0</v>
      </c>
      <c r="X27">
        <v>0</v>
      </c>
      <c r="Y27">
        <v>0</v>
      </c>
      <c r="Z27">
        <v>15.25</v>
      </c>
      <c r="AA27">
        <v>199</v>
      </c>
      <c r="AB27">
        <v>0</v>
      </c>
      <c r="AC27">
        <v>0</v>
      </c>
      <c r="AD27">
        <v>0</v>
      </c>
      <c r="AE27">
        <v>25.25</v>
      </c>
      <c r="AF27">
        <v>0</v>
      </c>
      <c r="AG27">
        <v>0</v>
      </c>
      <c r="AH27">
        <v>0</v>
      </c>
    </row>
    <row r="28" spans="1:34" x14ac:dyDescent="0.45">
      <c r="A28" s="191">
        <v>38796</v>
      </c>
      <c r="B28" s="196">
        <v>1230</v>
      </c>
      <c r="C28" s="192">
        <v>10.5</v>
      </c>
      <c r="D28" s="170">
        <v>198</v>
      </c>
      <c r="E28" s="201">
        <v>1</v>
      </c>
      <c r="F28" s="164">
        <f t="shared" si="4"/>
        <v>9.5238095238095233E-2</v>
      </c>
      <c r="G28" s="190">
        <f t="shared" si="2"/>
        <v>164.74464579901152</v>
      </c>
      <c r="H28" s="216">
        <v>13</v>
      </c>
      <c r="I28" s="218">
        <v>195</v>
      </c>
      <c r="J28" s="201">
        <v>0</v>
      </c>
      <c r="K28" s="164">
        <f t="shared" si="5"/>
        <v>0</v>
      </c>
      <c r="L28" s="190">
        <f t="shared" si="3"/>
        <v>0</v>
      </c>
      <c r="M28" s="163">
        <f>H28+C28</f>
        <v>23.5</v>
      </c>
      <c r="N28" s="201">
        <v>1</v>
      </c>
      <c r="O28" s="195">
        <f t="shared" si="0"/>
        <v>4.2553191489361701E-2</v>
      </c>
      <c r="P28" s="190">
        <f t="shared" si="1"/>
        <v>164.74464579901152</v>
      </c>
      <c r="S28" s="290">
        <v>38794</v>
      </c>
      <c r="T28">
        <v>1290</v>
      </c>
      <c r="U28">
        <v>8.25</v>
      </c>
      <c r="V28">
        <v>205</v>
      </c>
      <c r="W28">
        <v>0</v>
      </c>
      <c r="X28">
        <v>0</v>
      </c>
      <c r="Y28">
        <v>0</v>
      </c>
      <c r="Z28">
        <v>12.25</v>
      </c>
      <c r="AA28">
        <v>195</v>
      </c>
      <c r="AB28">
        <v>0</v>
      </c>
      <c r="AC28">
        <v>0</v>
      </c>
      <c r="AD28">
        <v>0</v>
      </c>
      <c r="AE28">
        <v>20.5</v>
      </c>
      <c r="AF28">
        <v>0</v>
      </c>
      <c r="AG28">
        <v>0</v>
      </c>
      <c r="AH28">
        <v>0</v>
      </c>
    </row>
    <row r="29" spans="1:34" x14ac:dyDescent="0.45">
      <c r="A29" s="191">
        <v>38797</v>
      </c>
      <c r="B29" s="196">
        <v>1210</v>
      </c>
      <c r="C29" s="192">
        <v>7.5</v>
      </c>
      <c r="D29" s="170">
        <v>192</v>
      </c>
      <c r="E29" s="201">
        <v>0</v>
      </c>
      <c r="F29" s="164">
        <f t="shared" si="4"/>
        <v>0</v>
      </c>
      <c r="G29" s="190">
        <f t="shared" si="2"/>
        <v>0</v>
      </c>
      <c r="H29" s="171">
        <v>15</v>
      </c>
      <c r="I29" s="215">
        <v>194</v>
      </c>
      <c r="J29" s="201">
        <v>0</v>
      </c>
      <c r="K29" s="164">
        <f t="shared" si="5"/>
        <v>0</v>
      </c>
      <c r="L29" s="190">
        <f t="shared" si="3"/>
        <v>0</v>
      </c>
      <c r="M29" s="163">
        <f>H29+C29</f>
        <v>22.5</v>
      </c>
      <c r="N29" s="201">
        <v>0</v>
      </c>
      <c r="O29" s="195">
        <f t="shared" si="0"/>
        <v>0</v>
      </c>
      <c r="P29" s="190">
        <f t="shared" si="1"/>
        <v>0</v>
      </c>
      <c r="S29" s="290">
        <v>38795</v>
      </c>
      <c r="T29">
        <v>1270</v>
      </c>
      <c r="U29" t="s">
        <v>14</v>
      </c>
      <c r="V29">
        <v>185</v>
      </c>
      <c r="W29" t="s">
        <v>14</v>
      </c>
      <c r="X29" t="s">
        <v>14</v>
      </c>
      <c r="Y29">
        <v>0</v>
      </c>
      <c r="Z29" t="s">
        <v>14</v>
      </c>
      <c r="AA29">
        <v>185</v>
      </c>
      <c r="AB29" t="s">
        <v>14</v>
      </c>
      <c r="AC29" t="s">
        <v>14</v>
      </c>
      <c r="AD29">
        <v>0</v>
      </c>
      <c r="AE29" t="s">
        <v>14</v>
      </c>
      <c r="AF29">
        <v>0</v>
      </c>
      <c r="AG29" t="s">
        <v>14</v>
      </c>
      <c r="AH29">
        <v>0</v>
      </c>
    </row>
    <row r="30" spans="1:34" x14ac:dyDescent="0.45">
      <c r="A30" s="191">
        <v>38798</v>
      </c>
      <c r="B30" s="196">
        <v>1190</v>
      </c>
      <c r="C30" s="192">
        <v>10.25</v>
      </c>
      <c r="D30" s="170">
        <v>190</v>
      </c>
      <c r="E30" s="201">
        <v>0</v>
      </c>
      <c r="F30" s="164">
        <f t="shared" si="4"/>
        <v>0</v>
      </c>
      <c r="G30" s="190">
        <f t="shared" si="2"/>
        <v>0</v>
      </c>
      <c r="H30" s="171">
        <v>15</v>
      </c>
      <c r="I30" s="215">
        <v>190</v>
      </c>
      <c r="J30" s="201">
        <v>0</v>
      </c>
      <c r="K30" s="164">
        <f t="shared" si="5"/>
        <v>0</v>
      </c>
      <c r="L30" s="190">
        <f t="shared" si="3"/>
        <v>0</v>
      </c>
      <c r="M30" s="163">
        <f t="shared" ref="M30:M88" si="6">H30+C30</f>
        <v>25.25</v>
      </c>
      <c r="N30" s="201">
        <v>0</v>
      </c>
      <c r="O30" s="195">
        <f t="shared" si="0"/>
        <v>0</v>
      </c>
      <c r="P30" s="190">
        <f t="shared" si="1"/>
        <v>0</v>
      </c>
      <c r="S30" s="290">
        <v>38796</v>
      </c>
      <c r="T30">
        <v>1230</v>
      </c>
      <c r="U30">
        <v>10.5</v>
      </c>
      <c r="V30">
        <v>198</v>
      </c>
      <c r="W30">
        <v>0</v>
      </c>
      <c r="X30">
        <v>0</v>
      </c>
      <c r="Y30">
        <v>0</v>
      </c>
      <c r="Z30">
        <v>13</v>
      </c>
      <c r="AA30">
        <v>195</v>
      </c>
      <c r="AB30">
        <v>0</v>
      </c>
      <c r="AC30">
        <v>0</v>
      </c>
      <c r="AD30">
        <v>0</v>
      </c>
      <c r="AE30">
        <v>23.5</v>
      </c>
      <c r="AF30">
        <v>0</v>
      </c>
      <c r="AG30">
        <v>0</v>
      </c>
      <c r="AH30">
        <v>0</v>
      </c>
    </row>
    <row r="31" spans="1:34" x14ac:dyDescent="0.45">
      <c r="A31" s="191">
        <v>38799</v>
      </c>
      <c r="B31" s="196">
        <v>1180</v>
      </c>
      <c r="C31" s="192">
        <v>10.5</v>
      </c>
      <c r="D31" s="170">
        <v>187</v>
      </c>
      <c r="E31" s="201">
        <v>0</v>
      </c>
      <c r="F31" s="164">
        <f t="shared" si="4"/>
        <v>0</v>
      </c>
      <c r="G31" s="190">
        <f t="shared" si="2"/>
        <v>0</v>
      </c>
      <c r="H31" s="171">
        <v>13</v>
      </c>
      <c r="I31" s="215">
        <v>190</v>
      </c>
      <c r="J31" s="201">
        <v>0</v>
      </c>
      <c r="K31" s="164">
        <f t="shared" si="5"/>
        <v>0</v>
      </c>
      <c r="L31" s="190">
        <f t="shared" si="3"/>
        <v>0</v>
      </c>
      <c r="M31" s="163">
        <f t="shared" si="6"/>
        <v>23.5</v>
      </c>
      <c r="N31" s="201">
        <v>0</v>
      </c>
      <c r="O31" s="195">
        <f t="shared" si="0"/>
        <v>0</v>
      </c>
      <c r="P31" s="190">
        <f t="shared" si="1"/>
        <v>0</v>
      </c>
      <c r="S31" s="290">
        <v>38797</v>
      </c>
      <c r="T31">
        <v>1210</v>
      </c>
      <c r="U31">
        <v>7.5</v>
      </c>
      <c r="V31">
        <v>192</v>
      </c>
      <c r="W31">
        <v>0</v>
      </c>
      <c r="X31">
        <v>0</v>
      </c>
      <c r="Y31">
        <v>0</v>
      </c>
      <c r="Z31">
        <v>15</v>
      </c>
      <c r="AA31">
        <v>194</v>
      </c>
      <c r="AB31">
        <v>0</v>
      </c>
      <c r="AC31">
        <v>0</v>
      </c>
      <c r="AD31">
        <v>0</v>
      </c>
      <c r="AE31">
        <v>22.5</v>
      </c>
      <c r="AF31">
        <v>0</v>
      </c>
      <c r="AG31">
        <v>0</v>
      </c>
      <c r="AH31">
        <v>0</v>
      </c>
    </row>
    <row r="32" spans="1:34" x14ac:dyDescent="0.45">
      <c r="A32" s="191">
        <v>38800</v>
      </c>
      <c r="B32" s="196">
        <v>1230</v>
      </c>
      <c r="C32" s="192">
        <v>9.5</v>
      </c>
      <c r="D32" s="170">
        <v>190</v>
      </c>
      <c r="E32" s="201">
        <v>0</v>
      </c>
      <c r="F32" s="164">
        <f t="shared" si="4"/>
        <v>0</v>
      </c>
      <c r="G32" s="190">
        <f t="shared" si="2"/>
        <v>0</v>
      </c>
      <c r="H32" s="171">
        <v>13.5</v>
      </c>
      <c r="I32" s="215">
        <v>190</v>
      </c>
      <c r="J32" s="201">
        <v>2</v>
      </c>
      <c r="K32" s="164">
        <f t="shared" si="5"/>
        <v>0.14814814814814814</v>
      </c>
      <c r="L32" s="190">
        <f t="shared" si="3"/>
        <v>99.304865938430979</v>
      </c>
      <c r="M32" s="163">
        <f t="shared" si="6"/>
        <v>23</v>
      </c>
      <c r="N32" s="201">
        <v>2</v>
      </c>
      <c r="O32" s="195">
        <f t="shared" si="0"/>
        <v>8.6956521739130432E-2</v>
      </c>
      <c r="P32" s="190">
        <f t="shared" si="1"/>
        <v>99.304865938430979</v>
      </c>
      <c r="S32" s="290">
        <v>38798</v>
      </c>
      <c r="T32">
        <v>1190</v>
      </c>
      <c r="U32">
        <v>10.25</v>
      </c>
      <c r="V32">
        <v>190</v>
      </c>
      <c r="W32">
        <v>0</v>
      </c>
      <c r="X32">
        <v>0</v>
      </c>
      <c r="Y32">
        <v>0</v>
      </c>
      <c r="Z32">
        <v>15</v>
      </c>
      <c r="AA32">
        <v>190</v>
      </c>
      <c r="AB32">
        <v>0</v>
      </c>
      <c r="AC32">
        <v>0</v>
      </c>
      <c r="AD32">
        <v>0</v>
      </c>
      <c r="AE32">
        <v>25.25</v>
      </c>
      <c r="AF32">
        <v>0</v>
      </c>
      <c r="AG32">
        <v>0</v>
      </c>
      <c r="AH32">
        <v>0</v>
      </c>
    </row>
    <row r="33" spans="1:34" x14ac:dyDescent="0.45">
      <c r="A33" s="191">
        <v>38801</v>
      </c>
      <c r="B33" s="196">
        <v>1240</v>
      </c>
      <c r="C33" s="192">
        <v>7.5</v>
      </c>
      <c r="D33" s="170">
        <v>190</v>
      </c>
      <c r="E33" s="201">
        <v>1</v>
      </c>
      <c r="F33" s="164">
        <f t="shared" si="4"/>
        <v>0.13333333333333333</v>
      </c>
      <c r="G33" s="190">
        <f t="shared" si="2"/>
        <v>164.74464579901152</v>
      </c>
      <c r="H33" s="171">
        <v>14.25</v>
      </c>
      <c r="I33" s="215">
        <v>191</v>
      </c>
      <c r="J33" s="201">
        <v>1</v>
      </c>
      <c r="K33" s="164">
        <f t="shared" si="5"/>
        <v>7.0175438596491224E-2</v>
      </c>
      <c r="L33" s="190">
        <f t="shared" si="3"/>
        <v>49.652432969215489</v>
      </c>
      <c r="M33" s="163">
        <f t="shared" si="6"/>
        <v>21.75</v>
      </c>
      <c r="N33" s="201">
        <v>2</v>
      </c>
      <c r="O33" s="195">
        <f t="shared" si="0"/>
        <v>9.1954022988505746E-2</v>
      </c>
      <c r="P33" s="190">
        <f t="shared" si="1"/>
        <v>214.397078768227</v>
      </c>
      <c r="S33" s="290">
        <v>38799</v>
      </c>
      <c r="T33">
        <v>1180</v>
      </c>
      <c r="U33">
        <v>10.5</v>
      </c>
      <c r="V33">
        <v>187</v>
      </c>
      <c r="W33">
        <v>0</v>
      </c>
      <c r="X33">
        <v>0</v>
      </c>
      <c r="Y33">
        <v>0</v>
      </c>
      <c r="Z33">
        <v>13</v>
      </c>
      <c r="AA33">
        <v>190</v>
      </c>
      <c r="AB33">
        <v>0</v>
      </c>
      <c r="AC33">
        <v>0</v>
      </c>
      <c r="AD33">
        <v>0</v>
      </c>
      <c r="AE33">
        <v>23.5</v>
      </c>
      <c r="AF33">
        <v>0</v>
      </c>
      <c r="AG33">
        <v>0</v>
      </c>
      <c r="AH33">
        <v>0</v>
      </c>
    </row>
    <row r="34" spans="1:34" x14ac:dyDescent="0.45">
      <c r="A34" s="191">
        <v>38802</v>
      </c>
      <c r="B34" s="196">
        <v>1200</v>
      </c>
      <c r="C34" s="219">
        <v>8</v>
      </c>
      <c r="D34" s="174">
        <v>192</v>
      </c>
      <c r="E34" s="212">
        <v>0</v>
      </c>
      <c r="F34" s="164">
        <f t="shared" si="4"/>
        <v>0</v>
      </c>
      <c r="G34" s="220">
        <f>E34/0.00607</f>
        <v>0</v>
      </c>
      <c r="H34" s="171">
        <v>15</v>
      </c>
      <c r="I34" s="215">
        <v>187</v>
      </c>
      <c r="J34" s="212">
        <v>1</v>
      </c>
      <c r="K34" s="164">
        <f t="shared" si="5"/>
        <v>6.6666666666666666E-2</v>
      </c>
      <c r="L34" s="201">
        <f>J34/0.02014</f>
        <v>49.652432969215489</v>
      </c>
      <c r="M34" s="163">
        <f t="shared" si="6"/>
        <v>23</v>
      </c>
      <c r="N34" s="201">
        <v>1</v>
      </c>
      <c r="O34" s="195">
        <f t="shared" si="0"/>
        <v>4.3478260869565216E-2</v>
      </c>
      <c r="P34" s="190">
        <f t="shared" si="1"/>
        <v>49.652432969215489</v>
      </c>
      <c r="S34" s="290">
        <v>38800</v>
      </c>
      <c r="T34">
        <v>1230</v>
      </c>
      <c r="U34">
        <v>9.5</v>
      </c>
      <c r="V34">
        <v>190</v>
      </c>
      <c r="W34">
        <v>0</v>
      </c>
      <c r="X34">
        <v>0</v>
      </c>
      <c r="Y34">
        <v>0</v>
      </c>
      <c r="Z34">
        <v>13.5</v>
      </c>
      <c r="AA34">
        <v>190</v>
      </c>
      <c r="AB34">
        <v>0</v>
      </c>
      <c r="AC34">
        <v>0</v>
      </c>
      <c r="AD34">
        <v>0</v>
      </c>
      <c r="AE34">
        <v>23</v>
      </c>
      <c r="AF34">
        <v>0</v>
      </c>
      <c r="AG34">
        <v>0</v>
      </c>
      <c r="AH34">
        <v>0</v>
      </c>
    </row>
    <row r="35" spans="1:34" x14ac:dyDescent="0.45">
      <c r="A35" s="191">
        <v>38803</v>
      </c>
      <c r="B35" s="207">
        <v>1180</v>
      </c>
      <c r="C35" s="221">
        <v>11</v>
      </c>
      <c r="D35" s="215">
        <v>188</v>
      </c>
      <c r="E35" s="201">
        <v>0</v>
      </c>
      <c r="F35" s="164">
        <f t="shared" si="4"/>
        <v>0</v>
      </c>
      <c r="G35" s="220">
        <f>E35/0.00607</f>
        <v>0</v>
      </c>
      <c r="H35" s="221">
        <v>12.5</v>
      </c>
      <c r="I35" s="215">
        <v>188</v>
      </c>
      <c r="J35" s="212">
        <v>0</v>
      </c>
      <c r="K35" s="164">
        <f t="shared" si="5"/>
        <v>0</v>
      </c>
      <c r="L35" s="201">
        <f>J35/0.02014</f>
        <v>0</v>
      </c>
      <c r="M35" s="163">
        <f t="shared" si="6"/>
        <v>23.5</v>
      </c>
      <c r="N35" s="201">
        <f>J35+E35</f>
        <v>0</v>
      </c>
      <c r="O35" s="195">
        <f t="shared" si="0"/>
        <v>0</v>
      </c>
      <c r="P35" s="190">
        <f t="shared" si="1"/>
        <v>0</v>
      </c>
      <c r="S35" s="290">
        <v>38801</v>
      </c>
      <c r="T35">
        <v>1240</v>
      </c>
      <c r="U35">
        <v>7.5</v>
      </c>
      <c r="V35">
        <v>190</v>
      </c>
      <c r="W35">
        <v>0</v>
      </c>
      <c r="X35">
        <v>0</v>
      </c>
      <c r="Y35">
        <v>0</v>
      </c>
      <c r="Z35">
        <v>14.25</v>
      </c>
      <c r="AA35">
        <v>191</v>
      </c>
      <c r="AB35">
        <v>0</v>
      </c>
      <c r="AC35">
        <v>0</v>
      </c>
      <c r="AD35">
        <v>0</v>
      </c>
      <c r="AE35">
        <v>21.75</v>
      </c>
      <c r="AF35">
        <v>0</v>
      </c>
      <c r="AG35">
        <v>0</v>
      </c>
      <c r="AH35">
        <v>0</v>
      </c>
    </row>
    <row r="36" spans="1:34" x14ac:dyDescent="0.45">
      <c r="A36" s="222">
        <v>38804</v>
      </c>
      <c r="B36" s="223">
        <v>1190</v>
      </c>
      <c r="C36" s="224">
        <v>10.25</v>
      </c>
      <c r="D36" s="225">
        <v>190</v>
      </c>
      <c r="E36" s="226">
        <v>0</v>
      </c>
      <c r="F36" s="227">
        <f t="shared" si="4"/>
        <v>0</v>
      </c>
      <c r="G36" s="220">
        <f t="shared" ref="G36:G67" si="7">E36/0.00607</f>
        <v>0</v>
      </c>
      <c r="H36" s="221">
        <v>13</v>
      </c>
      <c r="I36" s="215">
        <v>188</v>
      </c>
      <c r="J36" s="201">
        <v>0</v>
      </c>
      <c r="K36" s="164">
        <f t="shared" si="5"/>
        <v>0</v>
      </c>
      <c r="L36" s="201">
        <f t="shared" ref="L36:L84" si="8">J36/0.02014</f>
        <v>0</v>
      </c>
      <c r="M36" s="163">
        <f t="shared" si="6"/>
        <v>23.25</v>
      </c>
      <c r="N36" s="201">
        <f>J36+E36</f>
        <v>0</v>
      </c>
      <c r="O36" s="195">
        <f t="shared" si="0"/>
        <v>0</v>
      </c>
      <c r="P36" s="190">
        <f t="shared" si="1"/>
        <v>0</v>
      </c>
      <c r="S36" s="290">
        <v>38802</v>
      </c>
      <c r="T36">
        <v>1200</v>
      </c>
      <c r="U36">
        <v>8</v>
      </c>
      <c r="V36">
        <v>192</v>
      </c>
      <c r="W36">
        <v>0</v>
      </c>
      <c r="X36">
        <v>0</v>
      </c>
      <c r="Y36">
        <v>0</v>
      </c>
      <c r="Z36">
        <v>15</v>
      </c>
      <c r="AA36">
        <v>187</v>
      </c>
      <c r="AB36">
        <v>0</v>
      </c>
      <c r="AC36">
        <v>0</v>
      </c>
      <c r="AD36">
        <v>0</v>
      </c>
      <c r="AE36">
        <v>23</v>
      </c>
      <c r="AF36">
        <v>0</v>
      </c>
      <c r="AG36">
        <v>0</v>
      </c>
      <c r="AH36">
        <v>0</v>
      </c>
    </row>
    <row r="37" spans="1:34" x14ac:dyDescent="0.45">
      <c r="A37" s="167">
        <v>38805</v>
      </c>
      <c r="B37" s="228">
        <v>1210</v>
      </c>
      <c r="C37" s="229">
        <v>9.5</v>
      </c>
      <c r="D37" s="229">
        <v>190</v>
      </c>
      <c r="E37" s="230">
        <v>0</v>
      </c>
      <c r="F37" s="169">
        <f t="shared" si="4"/>
        <v>0</v>
      </c>
      <c r="G37" s="220">
        <f t="shared" si="7"/>
        <v>0</v>
      </c>
      <c r="H37" s="221">
        <v>14</v>
      </c>
      <c r="I37" s="221">
        <v>189</v>
      </c>
      <c r="J37" s="201">
        <v>1</v>
      </c>
      <c r="K37" s="164">
        <f t="shared" si="5"/>
        <v>7.1428571428571425E-2</v>
      </c>
      <c r="L37" s="201">
        <f t="shared" si="8"/>
        <v>49.652432969215489</v>
      </c>
      <c r="M37" s="163">
        <f t="shared" si="6"/>
        <v>23.5</v>
      </c>
      <c r="N37" s="201">
        <f>J37+E37</f>
        <v>1</v>
      </c>
      <c r="O37" s="195">
        <f t="shared" si="0"/>
        <v>4.2553191489361701E-2</v>
      </c>
      <c r="P37" s="190">
        <f t="shared" si="1"/>
        <v>49.652432969215489</v>
      </c>
      <c r="S37" s="290">
        <v>38803</v>
      </c>
      <c r="T37">
        <v>1180</v>
      </c>
      <c r="U37">
        <v>11</v>
      </c>
      <c r="V37">
        <v>188</v>
      </c>
      <c r="W37">
        <v>0</v>
      </c>
      <c r="X37">
        <v>0</v>
      </c>
      <c r="Y37">
        <v>0</v>
      </c>
      <c r="Z37">
        <v>12.5</v>
      </c>
      <c r="AA37">
        <v>188</v>
      </c>
      <c r="AB37">
        <v>0</v>
      </c>
      <c r="AC37">
        <v>0</v>
      </c>
      <c r="AD37">
        <v>0</v>
      </c>
      <c r="AE37">
        <v>23.5</v>
      </c>
      <c r="AF37">
        <v>0</v>
      </c>
      <c r="AG37">
        <v>0</v>
      </c>
      <c r="AH37">
        <v>0</v>
      </c>
    </row>
    <row r="38" spans="1:34" x14ac:dyDescent="0.45">
      <c r="A38" s="167">
        <v>38806</v>
      </c>
      <c r="B38" s="207">
        <v>1210</v>
      </c>
      <c r="C38" s="221">
        <v>10</v>
      </c>
      <c r="D38" s="221">
        <v>190</v>
      </c>
      <c r="E38" s="201">
        <v>0</v>
      </c>
      <c r="F38" s="164">
        <f t="shared" si="4"/>
        <v>0</v>
      </c>
      <c r="G38" s="220">
        <f t="shared" si="7"/>
        <v>0</v>
      </c>
      <c r="H38" s="221">
        <v>13.25</v>
      </c>
      <c r="I38" s="221">
        <v>184</v>
      </c>
      <c r="J38" s="201">
        <v>0</v>
      </c>
      <c r="K38" s="164">
        <f t="shared" si="5"/>
        <v>0</v>
      </c>
      <c r="L38" s="201">
        <f t="shared" si="8"/>
        <v>0</v>
      </c>
      <c r="M38" s="163">
        <f t="shared" si="6"/>
        <v>23.25</v>
      </c>
      <c r="N38" s="201">
        <f t="shared" ref="N38:N87" si="9">J38+E38</f>
        <v>0</v>
      </c>
      <c r="O38" s="195">
        <f t="shared" si="0"/>
        <v>0</v>
      </c>
      <c r="P38" s="190">
        <f t="shared" si="1"/>
        <v>0</v>
      </c>
      <c r="S38" s="290">
        <v>38804</v>
      </c>
      <c r="T38">
        <v>1190</v>
      </c>
      <c r="U38">
        <v>10.25</v>
      </c>
      <c r="V38">
        <v>190</v>
      </c>
      <c r="W38">
        <v>0</v>
      </c>
      <c r="X38">
        <v>0</v>
      </c>
      <c r="Y38">
        <v>0</v>
      </c>
      <c r="Z38">
        <v>13</v>
      </c>
      <c r="AA38">
        <v>188</v>
      </c>
      <c r="AB38">
        <v>0</v>
      </c>
      <c r="AC38">
        <v>0</v>
      </c>
      <c r="AD38">
        <v>0</v>
      </c>
      <c r="AE38">
        <v>23.25</v>
      </c>
      <c r="AF38">
        <v>0</v>
      </c>
      <c r="AG38">
        <v>0</v>
      </c>
      <c r="AH38">
        <v>0</v>
      </c>
    </row>
    <row r="39" spans="1:34" x14ac:dyDescent="0.45">
      <c r="A39" s="167">
        <v>38807</v>
      </c>
      <c r="B39" s="207">
        <v>1210</v>
      </c>
      <c r="C39" s="221">
        <v>9.5</v>
      </c>
      <c r="D39" s="231">
        <f>AVERAGE(I38,I39)</f>
        <v>191.5</v>
      </c>
      <c r="E39" s="201">
        <v>0</v>
      </c>
      <c r="F39" s="164">
        <f t="shared" si="4"/>
        <v>0</v>
      </c>
      <c r="G39" s="220">
        <f t="shared" si="7"/>
        <v>0</v>
      </c>
      <c r="H39" s="221">
        <v>14.25</v>
      </c>
      <c r="I39" s="221">
        <v>199</v>
      </c>
      <c r="J39" s="201">
        <v>1</v>
      </c>
      <c r="K39" s="164">
        <f t="shared" si="5"/>
        <v>7.0175438596491224E-2</v>
      </c>
      <c r="L39" s="201">
        <f t="shared" si="8"/>
        <v>49.652432969215489</v>
      </c>
      <c r="M39" s="163">
        <f t="shared" si="6"/>
        <v>23.75</v>
      </c>
      <c r="N39" s="201">
        <f t="shared" si="9"/>
        <v>1</v>
      </c>
      <c r="O39" s="195">
        <f t="shared" si="0"/>
        <v>4.2105263157894736E-2</v>
      </c>
      <c r="P39" s="190">
        <f t="shared" si="1"/>
        <v>49.652432969215489</v>
      </c>
      <c r="S39" s="290">
        <v>38805</v>
      </c>
      <c r="T39">
        <v>1210</v>
      </c>
      <c r="U39">
        <v>9.5</v>
      </c>
      <c r="V39">
        <v>190</v>
      </c>
      <c r="W39">
        <v>0</v>
      </c>
      <c r="X39">
        <v>0</v>
      </c>
      <c r="Y39">
        <v>0</v>
      </c>
      <c r="Z39">
        <v>14</v>
      </c>
      <c r="AA39">
        <v>189</v>
      </c>
      <c r="AB39">
        <v>0</v>
      </c>
      <c r="AC39">
        <v>0</v>
      </c>
      <c r="AD39">
        <v>0</v>
      </c>
      <c r="AE39">
        <v>23.5</v>
      </c>
      <c r="AF39">
        <v>0</v>
      </c>
      <c r="AG39">
        <v>0</v>
      </c>
      <c r="AH39">
        <v>0</v>
      </c>
    </row>
    <row r="40" spans="1:34" x14ac:dyDescent="0.45">
      <c r="A40" s="167">
        <v>38808</v>
      </c>
      <c r="B40" s="207">
        <v>1370</v>
      </c>
      <c r="C40" s="221" t="s">
        <v>14</v>
      </c>
      <c r="D40" s="232">
        <v>200</v>
      </c>
      <c r="E40" s="201" t="s">
        <v>14</v>
      </c>
      <c r="F40" s="164" t="s">
        <v>14</v>
      </c>
      <c r="G40" s="220">
        <v>0</v>
      </c>
      <c r="H40" s="221" t="s">
        <v>14</v>
      </c>
      <c r="I40" s="232">
        <v>200</v>
      </c>
      <c r="J40" s="208">
        <v>2</v>
      </c>
      <c r="K40" s="164" t="s">
        <v>14</v>
      </c>
      <c r="L40" s="201">
        <f t="shared" si="8"/>
        <v>99.304865938430979</v>
      </c>
      <c r="M40" s="163">
        <v>26.25</v>
      </c>
      <c r="N40" s="201">
        <v>2</v>
      </c>
      <c r="O40" s="195">
        <f t="shared" si="0"/>
        <v>7.6190476190476197E-2</v>
      </c>
      <c r="P40" s="190">
        <f t="shared" si="1"/>
        <v>99.304865938430979</v>
      </c>
      <c r="S40" s="290">
        <v>38806</v>
      </c>
      <c r="T40">
        <v>1210</v>
      </c>
      <c r="U40">
        <v>10</v>
      </c>
      <c r="V40">
        <v>190</v>
      </c>
      <c r="W40">
        <v>0</v>
      </c>
      <c r="X40">
        <v>0</v>
      </c>
      <c r="Y40">
        <v>0</v>
      </c>
      <c r="Z40">
        <v>13.25</v>
      </c>
      <c r="AA40">
        <v>184</v>
      </c>
      <c r="AB40">
        <v>0</v>
      </c>
      <c r="AC40">
        <v>0</v>
      </c>
      <c r="AD40">
        <v>0</v>
      </c>
      <c r="AE40">
        <v>23.25</v>
      </c>
      <c r="AF40">
        <v>0</v>
      </c>
      <c r="AG40">
        <v>0</v>
      </c>
      <c r="AH40">
        <v>0</v>
      </c>
    </row>
    <row r="41" spans="1:34" x14ac:dyDescent="0.45">
      <c r="A41" s="167">
        <v>38809</v>
      </c>
      <c r="B41" s="207">
        <v>1350</v>
      </c>
      <c r="C41" s="221">
        <v>8.5</v>
      </c>
      <c r="D41" s="233">
        <v>190</v>
      </c>
      <c r="E41" s="212">
        <v>0</v>
      </c>
      <c r="F41" s="164">
        <f t="shared" si="4"/>
        <v>0</v>
      </c>
      <c r="G41" s="220">
        <f t="shared" si="7"/>
        <v>0</v>
      </c>
      <c r="H41" s="221">
        <v>11.25</v>
      </c>
      <c r="I41" s="221">
        <v>195</v>
      </c>
      <c r="J41" s="201">
        <v>0</v>
      </c>
      <c r="K41" s="164">
        <f t="shared" si="5"/>
        <v>0</v>
      </c>
      <c r="L41" s="201">
        <f t="shared" si="8"/>
        <v>0</v>
      </c>
      <c r="M41" s="163">
        <f t="shared" si="6"/>
        <v>19.75</v>
      </c>
      <c r="N41" s="201">
        <f t="shared" si="9"/>
        <v>0</v>
      </c>
      <c r="O41" s="195">
        <f t="shared" si="0"/>
        <v>0</v>
      </c>
      <c r="P41" s="190">
        <f t="shared" si="1"/>
        <v>0</v>
      </c>
      <c r="S41" s="290">
        <v>38807</v>
      </c>
      <c r="T41">
        <v>1210</v>
      </c>
      <c r="U41">
        <v>9.5</v>
      </c>
      <c r="V41">
        <v>191.5</v>
      </c>
      <c r="W41">
        <v>0</v>
      </c>
      <c r="X41">
        <v>0</v>
      </c>
      <c r="Y41">
        <v>0</v>
      </c>
      <c r="Z41">
        <v>14.25</v>
      </c>
      <c r="AA41">
        <v>199</v>
      </c>
      <c r="AB41">
        <v>0</v>
      </c>
      <c r="AC41">
        <v>0</v>
      </c>
      <c r="AD41">
        <v>0</v>
      </c>
      <c r="AE41">
        <v>23.75</v>
      </c>
      <c r="AF41">
        <v>0</v>
      </c>
      <c r="AG41">
        <v>0</v>
      </c>
      <c r="AH41">
        <v>0</v>
      </c>
    </row>
    <row r="42" spans="1:34" x14ac:dyDescent="0.45">
      <c r="A42" s="167">
        <v>38810</v>
      </c>
      <c r="B42" s="207">
        <v>1290</v>
      </c>
      <c r="C42" s="221">
        <v>12</v>
      </c>
      <c r="D42" s="221">
        <v>197</v>
      </c>
      <c r="E42" s="212">
        <v>0</v>
      </c>
      <c r="F42" s="164">
        <f t="shared" si="4"/>
        <v>0</v>
      </c>
      <c r="G42" s="220">
        <f t="shared" si="7"/>
        <v>0</v>
      </c>
      <c r="H42" s="221">
        <v>10.25</v>
      </c>
      <c r="I42" s="221">
        <v>198</v>
      </c>
      <c r="J42" s="201">
        <v>2</v>
      </c>
      <c r="K42" s="164">
        <f t="shared" si="5"/>
        <v>0.1951219512195122</v>
      </c>
      <c r="L42" s="201">
        <f t="shared" si="8"/>
        <v>99.304865938430979</v>
      </c>
      <c r="M42" s="163">
        <f t="shared" si="6"/>
        <v>22.25</v>
      </c>
      <c r="N42" s="201">
        <f t="shared" si="9"/>
        <v>2</v>
      </c>
      <c r="O42" s="195">
        <f t="shared" si="0"/>
        <v>8.98876404494382E-2</v>
      </c>
      <c r="P42" s="190">
        <f t="shared" si="1"/>
        <v>99.304865938430979</v>
      </c>
      <c r="S42" s="290">
        <v>38808</v>
      </c>
      <c r="T42">
        <v>1370</v>
      </c>
      <c r="U42" t="s">
        <v>14</v>
      </c>
      <c r="V42">
        <v>200</v>
      </c>
      <c r="W42" t="s">
        <v>14</v>
      </c>
      <c r="X42" t="s">
        <v>14</v>
      </c>
      <c r="Y42">
        <v>0</v>
      </c>
      <c r="Z42" t="s">
        <v>14</v>
      </c>
      <c r="AA42">
        <v>200</v>
      </c>
      <c r="AB42" t="s">
        <v>14</v>
      </c>
      <c r="AC42" t="s">
        <v>14</v>
      </c>
      <c r="AD42">
        <v>0</v>
      </c>
      <c r="AE42" t="s">
        <v>14</v>
      </c>
      <c r="AF42">
        <v>0</v>
      </c>
      <c r="AG42" t="s">
        <v>14</v>
      </c>
      <c r="AH42">
        <v>0</v>
      </c>
    </row>
    <row r="43" spans="1:34" x14ac:dyDescent="0.45">
      <c r="A43" s="167">
        <v>38811</v>
      </c>
      <c r="B43" s="207">
        <v>1350</v>
      </c>
      <c r="C43" s="221">
        <v>13</v>
      </c>
      <c r="D43" s="221">
        <v>202</v>
      </c>
      <c r="E43" s="212">
        <v>0</v>
      </c>
      <c r="F43" s="164">
        <f t="shared" si="4"/>
        <v>0</v>
      </c>
      <c r="G43" s="220">
        <f t="shared" si="7"/>
        <v>0</v>
      </c>
      <c r="H43" s="221">
        <v>13</v>
      </c>
      <c r="I43" s="221">
        <v>197</v>
      </c>
      <c r="J43" s="201">
        <v>0</v>
      </c>
      <c r="K43" s="164">
        <f t="shared" si="5"/>
        <v>0</v>
      </c>
      <c r="L43" s="201">
        <f t="shared" si="8"/>
        <v>0</v>
      </c>
      <c r="M43" s="163">
        <f t="shared" si="6"/>
        <v>26</v>
      </c>
      <c r="N43" s="201">
        <f t="shared" si="9"/>
        <v>0</v>
      </c>
      <c r="O43" s="195">
        <f t="shared" si="0"/>
        <v>0</v>
      </c>
      <c r="P43" s="190">
        <f t="shared" si="1"/>
        <v>0</v>
      </c>
      <c r="S43" s="290">
        <v>38809</v>
      </c>
      <c r="T43">
        <v>1350</v>
      </c>
      <c r="U43">
        <v>8.5</v>
      </c>
      <c r="V43">
        <v>190</v>
      </c>
      <c r="W43">
        <v>0</v>
      </c>
      <c r="X43">
        <v>0</v>
      </c>
      <c r="Y43">
        <v>0</v>
      </c>
      <c r="Z43">
        <v>11.25</v>
      </c>
      <c r="AA43">
        <v>195</v>
      </c>
      <c r="AB43">
        <v>0</v>
      </c>
      <c r="AC43">
        <v>0</v>
      </c>
      <c r="AD43">
        <v>0</v>
      </c>
      <c r="AE43">
        <v>19.75</v>
      </c>
      <c r="AF43">
        <v>0</v>
      </c>
      <c r="AG43">
        <v>0</v>
      </c>
      <c r="AH43">
        <v>0</v>
      </c>
    </row>
    <row r="44" spans="1:34" x14ac:dyDescent="0.45">
      <c r="A44" s="167">
        <v>38812</v>
      </c>
      <c r="B44" s="214">
        <v>1302</v>
      </c>
      <c r="C44" s="219">
        <v>10.5</v>
      </c>
      <c r="D44" s="219">
        <v>198</v>
      </c>
      <c r="E44" s="201">
        <v>0</v>
      </c>
      <c r="F44" s="164">
        <f t="shared" si="4"/>
        <v>0</v>
      </c>
      <c r="G44" s="220">
        <f t="shared" si="7"/>
        <v>0</v>
      </c>
      <c r="H44" s="171">
        <v>12.5</v>
      </c>
      <c r="I44" s="215">
        <v>195</v>
      </c>
      <c r="J44" s="201">
        <v>1</v>
      </c>
      <c r="K44" s="164">
        <f t="shared" si="5"/>
        <v>0.08</v>
      </c>
      <c r="L44" s="201">
        <f t="shared" si="8"/>
        <v>49.652432969215489</v>
      </c>
      <c r="M44" s="163">
        <f t="shared" si="6"/>
        <v>23</v>
      </c>
      <c r="N44" s="201">
        <f t="shared" si="9"/>
        <v>1</v>
      </c>
      <c r="O44" s="195">
        <f t="shared" si="0"/>
        <v>4.3478260869565216E-2</v>
      </c>
      <c r="P44" s="190">
        <f t="shared" si="1"/>
        <v>49.652432969215489</v>
      </c>
      <c r="S44" s="290">
        <v>38810</v>
      </c>
      <c r="T44">
        <v>1290</v>
      </c>
      <c r="U44">
        <v>12</v>
      </c>
      <c r="V44">
        <v>197</v>
      </c>
      <c r="W44">
        <v>0</v>
      </c>
      <c r="X44">
        <v>0</v>
      </c>
      <c r="Y44">
        <v>0</v>
      </c>
      <c r="Z44">
        <v>10.25</v>
      </c>
      <c r="AA44">
        <v>198</v>
      </c>
      <c r="AB44">
        <v>0</v>
      </c>
      <c r="AC44">
        <v>0</v>
      </c>
      <c r="AD44">
        <v>0</v>
      </c>
      <c r="AE44">
        <v>22.25</v>
      </c>
      <c r="AF44">
        <v>0</v>
      </c>
      <c r="AG44">
        <v>0</v>
      </c>
      <c r="AH44">
        <v>0</v>
      </c>
    </row>
    <row r="45" spans="1:34" x14ac:dyDescent="0.45">
      <c r="A45" s="167">
        <v>38813</v>
      </c>
      <c r="B45" s="214">
        <v>1274</v>
      </c>
      <c r="C45" s="219">
        <v>10.5</v>
      </c>
      <c r="D45" s="219">
        <v>195</v>
      </c>
      <c r="E45" s="201">
        <v>0</v>
      </c>
      <c r="F45" s="164">
        <f t="shared" si="4"/>
        <v>0</v>
      </c>
      <c r="G45" s="220">
        <f t="shared" si="7"/>
        <v>0</v>
      </c>
      <c r="H45" s="171">
        <v>13</v>
      </c>
      <c r="I45" s="215">
        <v>195</v>
      </c>
      <c r="J45" s="201">
        <v>0</v>
      </c>
      <c r="K45" s="164">
        <f t="shared" si="5"/>
        <v>0</v>
      </c>
      <c r="L45" s="201">
        <f t="shared" si="8"/>
        <v>0</v>
      </c>
      <c r="M45" s="163">
        <f t="shared" si="6"/>
        <v>23.5</v>
      </c>
      <c r="N45" s="201">
        <f t="shared" si="9"/>
        <v>0</v>
      </c>
      <c r="O45" s="195">
        <f t="shared" si="0"/>
        <v>0</v>
      </c>
      <c r="P45" s="190">
        <f t="shared" si="1"/>
        <v>0</v>
      </c>
      <c r="S45" s="290">
        <v>38811</v>
      </c>
      <c r="T45">
        <v>1350</v>
      </c>
      <c r="U45">
        <v>13</v>
      </c>
      <c r="V45">
        <v>202</v>
      </c>
      <c r="W45">
        <v>0</v>
      </c>
      <c r="X45">
        <v>0</v>
      </c>
      <c r="Y45">
        <v>0</v>
      </c>
      <c r="Z45">
        <v>13</v>
      </c>
      <c r="AA45">
        <v>197</v>
      </c>
      <c r="AB45">
        <v>0</v>
      </c>
      <c r="AC45">
        <v>0</v>
      </c>
      <c r="AD45">
        <v>0</v>
      </c>
      <c r="AE45">
        <v>26</v>
      </c>
      <c r="AF45">
        <v>0</v>
      </c>
      <c r="AG45">
        <v>0</v>
      </c>
      <c r="AH45">
        <v>0</v>
      </c>
    </row>
    <row r="46" spans="1:34" x14ac:dyDescent="0.45">
      <c r="A46" s="167">
        <v>38814</v>
      </c>
      <c r="B46" s="214">
        <v>1254</v>
      </c>
      <c r="C46" s="219">
        <v>10.75</v>
      </c>
      <c r="D46" s="174">
        <v>195</v>
      </c>
      <c r="E46" s="212">
        <v>0</v>
      </c>
      <c r="F46" s="164">
        <f t="shared" si="4"/>
        <v>0</v>
      </c>
      <c r="G46" s="220">
        <f t="shared" si="7"/>
        <v>0</v>
      </c>
      <c r="H46" s="171">
        <v>12.75</v>
      </c>
      <c r="I46" s="215">
        <v>195</v>
      </c>
      <c r="J46" s="201">
        <v>0</v>
      </c>
      <c r="K46" s="164">
        <f t="shared" si="5"/>
        <v>0</v>
      </c>
      <c r="L46" s="201">
        <f t="shared" si="8"/>
        <v>0</v>
      </c>
      <c r="M46" s="163">
        <f t="shared" si="6"/>
        <v>23.5</v>
      </c>
      <c r="N46" s="201">
        <f t="shared" si="9"/>
        <v>0</v>
      </c>
      <c r="O46" s="195">
        <f t="shared" si="0"/>
        <v>0</v>
      </c>
      <c r="P46" s="190">
        <f t="shared" si="1"/>
        <v>0</v>
      </c>
      <c r="S46" s="290">
        <v>38812</v>
      </c>
      <c r="T46">
        <v>1302</v>
      </c>
      <c r="U46">
        <v>10.5</v>
      </c>
      <c r="V46">
        <v>198</v>
      </c>
      <c r="W46">
        <v>0</v>
      </c>
      <c r="X46">
        <v>0</v>
      </c>
      <c r="Y46">
        <v>0</v>
      </c>
      <c r="Z46">
        <v>12.5</v>
      </c>
      <c r="AA46">
        <v>195</v>
      </c>
      <c r="AB46">
        <v>0</v>
      </c>
      <c r="AC46">
        <v>0</v>
      </c>
      <c r="AD46">
        <v>0</v>
      </c>
      <c r="AE46">
        <v>23</v>
      </c>
      <c r="AF46">
        <v>0</v>
      </c>
      <c r="AG46">
        <v>0</v>
      </c>
      <c r="AH46">
        <v>0</v>
      </c>
    </row>
    <row r="47" spans="1:34" x14ac:dyDescent="0.45">
      <c r="A47" s="167">
        <v>38815</v>
      </c>
      <c r="B47" s="214">
        <v>1299</v>
      </c>
      <c r="C47" s="219">
        <v>10.5</v>
      </c>
      <c r="D47" s="234">
        <f>AVERAGE(I46,I47)</f>
        <v>196.5</v>
      </c>
      <c r="E47" s="201">
        <v>0</v>
      </c>
      <c r="F47" s="164">
        <f t="shared" si="4"/>
        <v>0</v>
      </c>
      <c r="G47" s="220">
        <f t="shared" si="7"/>
        <v>0</v>
      </c>
      <c r="H47" s="171">
        <v>15</v>
      </c>
      <c r="I47" s="215">
        <v>198</v>
      </c>
      <c r="J47" s="201">
        <v>0</v>
      </c>
      <c r="K47" s="164">
        <f t="shared" si="5"/>
        <v>0</v>
      </c>
      <c r="L47" s="201">
        <f t="shared" si="8"/>
        <v>0</v>
      </c>
      <c r="M47" s="163">
        <f t="shared" si="6"/>
        <v>25.5</v>
      </c>
      <c r="N47" s="201">
        <f t="shared" si="9"/>
        <v>0</v>
      </c>
      <c r="O47" s="195">
        <f t="shared" si="0"/>
        <v>0</v>
      </c>
      <c r="P47" s="190">
        <f t="shared" si="1"/>
        <v>0</v>
      </c>
      <c r="S47" s="290">
        <v>38813</v>
      </c>
      <c r="T47">
        <v>1274</v>
      </c>
      <c r="U47">
        <v>10.5</v>
      </c>
      <c r="V47">
        <v>195</v>
      </c>
      <c r="W47">
        <v>0</v>
      </c>
      <c r="X47">
        <v>0</v>
      </c>
      <c r="Y47">
        <v>0</v>
      </c>
      <c r="Z47">
        <v>13</v>
      </c>
      <c r="AA47">
        <v>195</v>
      </c>
      <c r="AB47">
        <v>0</v>
      </c>
      <c r="AC47">
        <v>0</v>
      </c>
      <c r="AD47">
        <v>0</v>
      </c>
      <c r="AE47">
        <v>23.5</v>
      </c>
      <c r="AF47">
        <v>0</v>
      </c>
      <c r="AG47">
        <v>0</v>
      </c>
      <c r="AH47">
        <v>0</v>
      </c>
    </row>
    <row r="48" spans="1:34" x14ac:dyDescent="0.45">
      <c r="A48" s="167">
        <v>38816</v>
      </c>
      <c r="B48" s="214">
        <v>1501</v>
      </c>
      <c r="C48" s="219">
        <v>11.75</v>
      </c>
      <c r="D48" s="234">
        <f>AVERAGE(I47,I48)</f>
        <v>200</v>
      </c>
      <c r="E48" s="201">
        <v>0</v>
      </c>
      <c r="F48" s="164">
        <f t="shared" si="4"/>
        <v>0</v>
      </c>
      <c r="G48" s="220">
        <f t="shared" si="7"/>
        <v>0</v>
      </c>
      <c r="H48" s="171">
        <v>13</v>
      </c>
      <c r="I48" s="215">
        <v>202</v>
      </c>
      <c r="J48" s="201">
        <v>0</v>
      </c>
      <c r="K48" s="164">
        <f t="shared" si="5"/>
        <v>0</v>
      </c>
      <c r="L48" s="201">
        <f t="shared" si="8"/>
        <v>0</v>
      </c>
      <c r="M48" s="163">
        <f t="shared" si="6"/>
        <v>24.75</v>
      </c>
      <c r="N48" s="201">
        <f t="shared" si="9"/>
        <v>0</v>
      </c>
      <c r="O48" s="195">
        <f t="shared" si="0"/>
        <v>0</v>
      </c>
      <c r="P48" s="190">
        <f t="shared" si="1"/>
        <v>0</v>
      </c>
      <c r="S48" s="290">
        <v>38814</v>
      </c>
      <c r="T48">
        <v>1254</v>
      </c>
      <c r="U48">
        <v>10.75</v>
      </c>
      <c r="V48">
        <v>195</v>
      </c>
      <c r="W48">
        <v>0</v>
      </c>
      <c r="X48">
        <v>0</v>
      </c>
      <c r="Y48">
        <v>0</v>
      </c>
      <c r="Z48">
        <v>12.75</v>
      </c>
      <c r="AA48">
        <v>195</v>
      </c>
      <c r="AB48">
        <v>0</v>
      </c>
      <c r="AC48">
        <v>0</v>
      </c>
      <c r="AD48">
        <v>0</v>
      </c>
      <c r="AE48">
        <v>23.5</v>
      </c>
      <c r="AF48">
        <v>0</v>
      </c>
      <c r="AG48">
        <v>0</v>
      </c>
      <c r="AH48">
        <v>0</v>
      </c>
    </row>
    <row r="49" spans="1:34" x14ac:dyDescent="0.45">
      <c r="A49" s="167">
        <v>38817</v>
      </c>
      <c r="B49" s="214">
        <v>1399</v>
      </c>
      <c r="C49" s="219">
        <v>11</v>
      </c>
      <c r="D49" s="235">
        <v>198</v>
      </c>
      <c r="E49" s="201">
        <v>0</v>
      </c>
      <c r="F49" s="164">
        <f t="shared" si="4"/>
        <v>0</v>
      </c>
      <c r="G49" s="220">
        <f t="shared" si="7"/>
        <v>0</v>
      </c>
      <c r="H49" s="171">
        <v>11.25</v>
      </c>
      <c r="I49" s="215">
        <v>200</v>
      </c>
      <c r="J49" s="201">
        <v>1</v>
      </c>
      <c r="K49" s="164">
        <f t="shared" si="5"/>
        <v>8.8888888888888892E-2</v>
      </c>
      <c r="L49" s="201">
        <f t="shared" si="8"/>
        <v>49.652432969215489</v>
      </c>
      <c r="M49" s="163">
        <f t="shared" si="6"/>
        <v>22.25</v>
      </c>
      <c r="N49" s="201">
        <f t="shared" si="9"/>
        <v>1</v>
      </c>
      <c r="O49" s="195">
        <f t="shared" si="0"/>
        <v>4.49438202247191E-2</v>
      </c>
      <c r="P49" s="190">
        <f t="shared" si="1"/>
        <v>49.652432969215489</v>
      </c>
      <c r="S49" s="290">
        <v>38815</v>
      </c>
      <c r="T49">
        <v>1299</v>
      </c>
      <c r="U49">
        <v>10.5</v>
      </c>
      <c r="V49">
        <v>196.5</v>
      </c>
      <c r="W49">
        <v>0</v>
      </c>
      <c r="X49">
        <v>0</v>
      </c>
      <c r="Y49">
        <v>0</v>
      </c>
      <c r="Z49">
        <v>15</v>
      </c>
      <c r="AA49">
        <v>198</v>
      </c>
      <c r="AB49">
        <v>0</v>
      </c>
      <c r="AC49">
        <v>0</v>
      </c>
      <c r="AD49">
        <v>0</v>
      </c>
      <c r="AE49">
        <v>25.5</v>
      </c>
      <c r="AF49">
        <v>0</v>
      </c>
      <c r="AG49">
        <v>0</v>
      </c>
      <c r="AH49">
        <v>0</v>
      </c>
    </row>
    <row r="50" spans="1:34" x14ac:dyDescent="0.45">
      <c r="A50" s="167">
        <v>38818</v>
      </c>
      <c r="B50" s="214">
        <v>1340</v>
      </c>
      <c r="C50" s="219">
        <v>11.75</v>
      </c>
      <c r="D50" s="174">
        <v>195</v>
      </c>
      <c r="E50" s="201">
        <v>2</v>
      </c>
      <c r="F50" s="164">
        <f t="shared" si="4"/>
        <v>0.1702127659574468</v>
      </c>
      <c r="G50" s="220">
        <f t="shared" si="7"/>
        <v>329.48929159802304</v>
      </c>
      <c r="H50" s="171">
        <v>12</v>
      </c>
      <c r="I50" s="215">
        <v>201</v>
      </c>
      <c r="J50" s="201">
        <v>1</v>
      </c>
      <c r="K50" s="164">
        <f t="shared" si="5"/>
        <v>8.3333333333333329E-2</v>
      </c>
      <c r="L50" s="201">
        <f t="shared" si="8"/>
        <v>49.652432969215489</v>
      </c>
      <c r="M50" s="163">
        <f t="shared" si="6"/>
        <v>23.75</v>
      </c>
      <c r="N50" s="201">
        <f t="shared" si="9"/>
        <v>3</v>
      </c>
      <c r="O50" s="195">
        <f t="shared" si="0"/>
        <v>0.12631578947368421</v>
      </c>
      <c r="P50" s="190">
        <f t="shared" si="1"/>
        <v>379.14172456723855</v>
      </c>
      <c r="S50" s="290">
        <v>38816</v>
      </c>
      <c r="T50">
        <v>1501</v>
      </c>
      <c r="U50">
        <v>11.75</v>
      </c>
      <c r="V50">
        <v>200</v>
      </c>
      <c r="W50">
        <v>0</v>
      </c>
      <c r="X50">
        <v>0</v>
      </c>
      <c r="Y50">
        <v>0</v>
      </c>
      <c r="Z50">
        <v>13</v>
      </c>
      <c r="AA50">
        <v>202</v>
      </c>
      <c r="AB50">
        <v>0</v>
      </c>
      <c r="AC50">
        <v>0</v>
      </c>
      <c r="AD50">
        <v>0</v>
      </c>
      <c r="AE50">
        <v>24.75</v>
      </c>
      <c r="AF50">
        <v>0</v>
      </c>
      <c r="AG50">
        <v>0</v>
      </c>
      <c r="AH50">
        <v>0</v>
      </c>
    </row>
    <row r="51" spans="1:34" x14ac:dyDescent="0.45">
      <c r="A51" s="167">
        <v>38819</v>
      </c>
      <c r="B51" s="214">
        <v>1361</v>
      </c>
      <c r="C51" s="219">
        <v>12.25</v>
      </c>
      <c r="D51" s="234">
        <f>AVERAGE(I50,I51)</f>
        <v>201</v>
      </c>
      <c r="E51" s="201">
        <v>1</v>
      </c>
      <c r="F51" s="164">
        <f t="shared" si="4"/>
        <v>8.1632653061224483E-2</v>
      </c>
      <c r="G51" s="220">
        <f t="shared" si="7"/>
        <v>164.74464579901152</v>
      </c>
      <c r="H51" s="171">
        <v>11</v>
      </c>
      <c r="I51" s="215">
        <v>201</v>
      </c>
      <c r="J51" s="201">
        <v>0</v>
      </c>
      <c r="K51" s="164">
        <f t="shared" si="5"/>
        <v>0</v>
      </c>
      <c r="L51" s="201">
        <f t="shared" si="8"/>
        <v>0</v>
      </c>
      <c r="M51" s="163">
        <f t="shared" si="6"/>
        <v>23.25</v>
      </c>
      <c r="N51" s="201">
        <f t="shared" si="9"/>
        <v>1</v>
      </c>
      <c r="O51" s="195">
        <f t="shared" si="0"/>
        <v>4.3010752688172046E-2</v>
      </c>
      <c r="P51" s="190">
        <f t="shared" si="1"/>
        <v>164.74464579901152</v>
      </c>
      <c r="S51" s="290">
        <v>38817</v>
      </c>
      <c r="T51">
        <v>1399</v>
      </c>
      <c r="U51">
        <v>11</v>
      </c>
      <c r="V51">
        <v>198</v>
      </c>
      <c r="W51">
        <v>0</v>
      </c>
      <c r="X51">
        <v>0</v>
      </c>
      <c r="Y51">
        <v>0</v>
      </c>
      <c r="Z51">
        <v>11.25</v>
      </c>
      <c r="AA51">
        <v>200</v>
      </c>
      <c r="AB51">
        <v>0</v>
      </c>
      <c r="AC51">
        <v>0</v>
      </c>
      <c r="AD51">
        <v>0</v>
      </c>
      <c r="AE51">
        <v>22.25</v>
      </c>
      <c r="AF51">
        <v>0</v>
      </c>
      <c r="AG51">
        <v>0</v>
      </c>
      <c r="AH51">
        <v>0</v>
      </c>
    </row>
    <row r="52" spans="1:34" x14ac:dyDescent="0.45">
      <c r="A52" s="167">
        <v>38820</v>
      </c>
      <c r="B52" s="214">
        <v>1431</v>
      </c>
      <c r="C52" s="219">
        <v>11.25</v>
      </c>
      <c r="D52" s="234">
        <f>AVERAGE(I51,I52)</f>
        <v>146</v>
      </c>
      <c r="E52" s="201">
        <v>1</v>
      </c>
      <c r="F52" s="164">
        <f t="shared" si="4"/>
        <v>8.8888888888888892E-2</v>
      </c>
      <c r="G52" s="220">
        <f t="shared" si="7"/>
        <v>164.74464579901152</v>
      </c>
      <c r="H52" s="171">
        <v>13</v>
      </c>
      <c r="I52" s="215">
        <v>91</v>
      </c>
      <c r="J52" s="201">
        <v>0</v>
      </c>
      <c r="K52" s="164">
        <f t="shared" si="5"/>
        <v>0</v>
      </c>
      <c r="L52" s="201">
        <f t="shared" si="8"/>
        <v>0</v>
      </c>
      <c r="M52" s="163">
        <f t="shared" si="6"/>
        <v>24.25</v>
      </c>
      <c r="N52" s="201">
        <f t="shared" si="9"/>
        <v>1</v>
      </c>
      <c r="O52" s="195">
        <f t="shared" si="0"/>
        <v>4.1237113402061855E-2</v>
      </c>
      <c r="P52" s="190">
        <f t="shared" si="1"/>
        <v>164.74464579901152</v>
      </c>
      <c r="S52" s="290">
        <v>38818</v>
      </c>
      <c r="T52">
        <v>1340</v>
      </c>
      <c r="U52">
        <v>11.75</v>
      </c>
      <c r="V52">
        <v>195</v>
      </c>
      <c r="W52">
        <v>0</v>
      </c>
      <c r="X52">
        <v>0</v>
      </c>
      <c r="Y52">
        <v>0</v>
      </c>
      <c r="Z52">
        <v>12</v>
      </c>
      <c r="AA52">
        <v>201</v>
      </c>
      <c r="AB52">
        <v>0</v>
      </c>
      <c r="AC52">
        <v>0</v>
      </c>
      <c r="AD52">
        <v>0</v>
      </c>
      <c r="AE52">
        <v>23.75</v>
      </c>
      <c r="AF52">
        <v>0</v>
      </c>
      <c r="AG52">
        <v>0</v>
      </c>
      <c r="AH52">
        <v>0</v>
      </c>
    </row>
    <row r="53" spans="1:34" x14ac:dyDescent="0.45">
      <c r="A53" s="236">
        <v>38821</v>
      </c>
      <c r="B53" s="237">
        <v>2251</v>
      </c>
      <c r="C53" s="221">
        <v>9.5</v>
      </c>
      <c r="D53" s="231">
        <f>AVERAGE(I52,110)</f>
        <v>100.5</v>
      </c>
      <c r="E53" s="212">
        <v>0</v>
      </c>
      <c r="F53" s="171">
        <f t="shared" si="4"/>
        <v>0</v>
      </c>
      <c r="G53" s="220">
        <f t="shared" si="7"/>
        <v>0</v>
      </c>
      <c r="H53" s="171" t="s">
        <v>40</v>
      </c>
      <c r="I53" s="231">
        <v>101</v>
      </c>
      <c r="J53" s="238">
        <v>1</v>
      </c>
      <c r="K53" s="171" t="s">
        <v>14</v>
      </c>
      <c r="L53" s="201">
        <f t="shared" si="8"/>
        <v>49.652432969215489</v>
      </c>
      <c r="M53" s="163" t="s">
        <v>14</v>
      </c>
      <c r="N53" s="238">
        <v>1</v>
      </c>
      <c r="O53" s="195" t="s">
        <v>14</v>
      </c>
      <c r="P53" s="190">
        <f t="shared" si="1"/>
        <v>49.652432969215489</v>
      </c>
      <c r="S53" s="290">
        <v>38819</v>
      </c>
      <c r="T53">
        <v>1361</v>
      </c>
      <c r="U53">
        <v>12.25</v>
      </c>
      <c r="V53">
        <v>201</v>
      </c>
      <c r="W53">
        <v>0</v>
      </c>
      <c r="X53">
        <v>0</v>
      </c>
      <c r="Y53">
        <v>0</v>
      </c>
      <c r="Z53">
        <v>11</v>
      </c>
      <c r="AA53">
        <v>201</v>
      </c>
      <c r="AB53">
        <v>0</v>
      </c>
      <c r="AC53">
        <v>0</v>
      </c>
      <c r="AD53">
        <v>0</v>
      </c>
      <c r="AE53">
        <v>23.25</v>
      </c>
      <c r="AF53">
        <v>0</v>
      </c>
      <c r="AG53">
        <v>0</v>
      </c>
      <c r="AH53">
        <v>0</v>
      </c>
    </row>
    <row r="54" spans="1:34" x14ac:dyDescent="0.45">
      <c r="A54" s="236">
        <v>38822</v>
      </c>
      <c r="B54" s="239">
        <v>2547</v>
      </c>
      <c r="C54" s="221">
        <v>7.5</v>
      </c>
      <c r="D54" s="215">
        <v>110</v>
      </c>
      <c r="E54" s="212">
        <v>0</v>
      </c>
      <c r="F54" s="171">
        <f t="shared" si="4"/>
        <v>0</v>
      </c>
      <c r="G54" s="220">
        <f t="shared" si="7"/>
        <v>0</v>
      </c>
      <c r="H54" s="171">
        <v>12.75</v>
      </c>
      <c r="I54" s="215">
        <v>158</v>
      </c>
      <c r="J54" s="212">
        <v>2</v>
      </c>
      <c r="K54" s="171">
        <f t="shared" si="5"/>
        <v>0.15686274509803921</v>
      </c>
      <c r="L54" s="201">
        <f t="shared" si="8"/>
        <v>99.304865938430979</v>
      </c>
      <c r="M54" s="163">
        <f t="shared" si="6"/>
        <v>20.25</v>
      </c>
      <c r="N54" s="212">
        <f t="shared" si="9"/>
        <v>2</v>
      </c>
      <c r="O54" s="195">
        <f t="shared" si="0"/>
        <v>9.8765432098765427E-2</v>
      </c>
      <c r="P54" s="190">
        <f t="shared" si="1"/>
        <v>99.304865938430979</v>
      </c>
      <c r="S54" s="290">
        <v>38820</v>
      </c>
      <c r="T54">
        <v>1431</v>
      </c>
      <c r="U54">
        <v>11.25</v>
      </c>
      <c r="V54">
        <v>146</v>
      </c>
      <c r="W54">
        <v>0</v>
      </c>
      <c r="X54">
        <v>0</v>
      </c>
      <c r="Y54">
        <v>0</v>
      </c>
      <c r="Z54">
        <v>13</v>
      </c>
      <c r="AA54">
        <v>91</v>
      </c>
      <c r="AB54">
        <v>0</v>
      </c>
      <c r="AC54">
        <v>0</v>
      </c>
      <c r="AD54">
        <v>0</v>
      </c>
      <c r="AE54">
        <v>24.25</v>
      </c>
      <c r="AF54">
        <v>0</v>
      </c>
      <c r="AG54">
        <v>0</v>
      </c>
      <c r="AH54">
        <v>0</v>
      </c>
    </row>
    <row r="55" spans="1:34" x14ac:dyDescent="0.45">
      <c r="A55" s="167">
        <v>38823</v>
      </c>
      <c r="B55" s="240">
        <v>2126</v>
      </c>
      <c r="C55" s="221">
        <v>10.25</v>
      </c>
      <c r="D55" s="241">
        <v>181</v>
      </c>
      <c r="E55" s="212">
        <v>0</v>
      </c>
      <c r="F55" s="171">
        <f t="shared" si="4"/>
        <v>0</v>
      </c>
      <c r="G55" s="220">
        <f t="shared" si="7"/>
        <v>0</v>
      </c>
      <c r="H55" s="171">
        <v>10</v>
      </c>
      <c r="I55" s="215">
        <v>200</v>
      </c>
      <c r="J55" s="212">
        <v>1</v>
      </c>
      <c r="K55" s="171">
        <f t="shared" si="5"/>
        <v>0.1</v>
      </c>
      <c r="L55" s="201">
        <f t="shared" si="8"/>
        <v>49.652432969215489</v>
      </c>
      <c r="M55" s="163">
        <f t="shared" si="6"/>
        <v>20.25</v>
      </c>
      <c r="N55" s="201">
        <f t="shared" si="9"/>
        <v>1</v>
      </c>
      <c r="O55" s="195">
        <f t="shared" si="0"/>
        <v>4.9382716049382713E-2</v>
      </c>
      <c r="P55" s="190">
        <f t="shared" si="1"/>
        <v>49.652432969215489</v>
      </c>
      <c r="S55" s="290">
        <v>38821</v>
      </c>
      <c r="T55">
        <v>2251</v>
      </c>
      <c r="U55">
        <v>9.5</v>
      </c>
      <c r="V55">
        <v>100.5</v>
      </c>
      <c r="W55">
        <v>0</v>
      </c>
      <c r="X55">
        <v>0</v>
      </c>
      <c r="Y55">
        <v>0</v>
      </c>
      <c r="Z55" t="s">
        <v>40</v>
      </c>
      <c r="AA55">
        <v>101</v>
      </c>
      <c r="AB55" t="s">
        <v>14</v>
      </c>
      <c r="AC55" t="s">
        <v>14</v>
      </c>
      <c r="AD55">
        <v>0</v>
      </c>
      <c r="AE55" t="s">
        <v>14</v>
      </c>
      <c r="AF55">
        <v>0</v>
      </c>
      <c r="AG55" t="s">
        <v>14</v>
      </c>
      <c r="AH55">
        <v>0</v>
      </c>
    </row>
    <row r="56" spans="1:34" x14ac:dyDescent="0.45">
      <c r="A56" s="167">
        <v>38824</v>
      </c>
      <c r="B56" s="240">
        <v>1843</v>
      </c>
      <c r="C56" s="221">
        <v>10.75</v>
      </c>
      <c r="D56" s="215">
        <v>200</v>
      </c>
      <c r="E56" s="212">
        <v>0</v>
      </c>
      <c r="F56" s="171">
        <f t="shared" si="4"/>
        <v>0</v>
      </c>
      <c r="G56" s="220">
        <f t="shared" si="7"/>
        <v>0</v>
      </c>
      <c r="H56" s="171">
        <v>12.5</v>
      </c>
      <c r="I56" s="215">
        <v>200</v>
      </c>
      <c r="J56" s="212">
        <v>1</v>
      </c>
      <c r="K56" s="171">
        <f t="shared" si="5"/>
        <v>0.08</v>
      </c>
      <c r="L56" s="201">
        <f t="shared" si="8"/>
        <v>49.652432969215489</v>
      </c>
      <c r="M56" s="163">
        <f t="shared" si="6"/>
        <v>23.25</v>
      </c>
      <c r="N56" s="201">
        <f t="shared" si="9"/>
        <v>1</v>
      </c>
      <c r="O56" s="195">
        <f t="shared" si="0"/>
        <v>4.3010752688172046E-2</v>
      </c>
      <c r="P56" s="190">
        <f t="shared" si="1"/>
        <v>49.652432969215489</v>
      </c>
      <c r="S56" s="290">
        <v>38822</v>
      </c>
      <c r="T56">
        <v>2547</v>
      </c>
      <c r="U56">
        <v>7.5</v>
      </c>
      <c r="V56">
        <v>110</v>
      </c>
      <c r="W56">
        <v>0</v>
      </c>
      <c r="X56">
        <v>0</v>
      </c>
      <c r="Y56">
        <v>0</v>
      </c>
      <c r="Z56">
        <v>12.75</v>
      </c>
      <c r="AA56">
        <v>158</v>
      </c>
      <c r="AB56">
        <v>0</v>
      </c>
      <c r="AC56">
        <v>0</v>
      </c>
      <c r="AD56">
        <v>0</v>
      </c>
      <c r="AE56">
        <v>20.25</v>
      </c>
      <c r="AF56">
        <v>0</v>
      </c>
      <c r="AG56">
        <v>0</v>
      </c>
      <c r="AH56">
        <v>0</v>
      </c>
    </row>
    <row r="57" spans="1:34" x14ac:dyDescent="0.45">
      <c r="A57" s="167">
        <v>38825</v>
      </c>
      <c r="B57" s="240">
        <v>1680</v>
      </c>
      <c r="C57" s="219">
        <v>10.5</v>
      </c>
      <c r="D57" s="174">
        <v>206</v>
      </c>
      <c r="E57" s="201">
        <v>0</v>
      </c>
      <c r="F57" s="164">
        <f t="shared" si="4"/>
        <v>0</v>
      </c>
      <c r="G57" s="220">
        <f t="shared" si="7"/>
        <v>0</v>
      </c>
      <c r="H57" s="171">
        <v>12</v>
      </c>
      <c r="I57" s="215">
        <v>206</v>
      </c>
      <c r="J57" s="201">
        <v>2</v>
      </c>
      <c r="K57" s="164">
        <f t="shared" si="5"/>
        <v>0.16666666666666666</v>
      </c>
      <c r="L57" s="201">
        <f t="shared" si="8"/>
        <v>99.304865938430979</v>
      </c>
      <c r="M57" s="163">
        <f t="shared" si="6"/>
        <v>22.5</v>
      </c>
      <c r="N57" s="201">
        <f t="shared" si="9"/>
        <v>2</v>
      </c>
      <c r="O57" s="195">
        <f t="shared" si="0"/>
        <v>8.8888888888888892E-2</v>
      </c>
      <c r="P57" s="190">
        <f t="shared" si="1"/>
        <v>99.304865938430979</v>
      </c>
      <c r="S57" s="290">
        <v>38823</v>
      </c>
      <c r="T57">
        <v>2126</v>
      </c>
      <c r="U57">
        <v>10.25</v>
      </c>
      <c r="V57">
        <v>181</v>
      </c>
      <c r="W57">
        <v>0</v>
      </c>
      <c r="X57">
        <v>0</v>
      </c>
      <c r="Y57">
        <v>0</v>
      </c>
      <c r="Z57">
        <v>10</v>
      </c>
      <c r="AA57">
        <v>200</v>
      </c>
      <c r="AB57">
        <v>0</v>
      </c>
      <c r="AC57">
        <v>0</v>
      </c>
      <c r="AD57">
        <v>0</v>
      </c>
      <c r="AE57">
        <v>20.25</v>
      </c>
      <c r="AF57">
        <v>0</v>
      </c>
      <c r="AG57">
        <v>0</v>
      </c>
      <c r="AH57">
        <v>0</v>
      </c>
    </row>
    <row r="58" spans="1:34" x14ac:dyDescent="0.45">
      <c r="A58" s="167">
        <v>38826</v>
      </c>
      <c r="B58" s="240">
        <v>1538</v>
      </c>
      <c r="C58" s="219">
        <v>10</v>
      </c>
      <c r="D58" s="234">
        <f>AVERAGE(I57,I58)</f>
        <v>202</v>
      </c>
      <c r="E58" s="201">
        <v>0</v>
      </c>
      <c r="F58" s="164">
        <f t="shared" si="4"/>
        <v>0</v>
      </c>
      <c r="G58" s="220">
        <f t="shared" si="7"/>
        <v>0</v>
      </c>
      <c r="H58" s="171">
        <v>12.25</v>
      </c>
      <c r="I58" s="215">
        <v>198</v>
      </c>
      <c r="J58" s="201">
        <v>0</v>
      </c>
      <c r="K58" s="164">
        <f t="shared" si="5"/>
        <v>0</v>
      </c>
      <c r="L58" s="201">
        <f t="shared" si="8"/>
        <v>0</v>
      </c>
      <c r="M58" s="163">
        <f t="shared" si="6"/>
        <v>22.25</v>
      </c>
      <c r="N58" s="201">
        <f t="shared" si="9"/>
        <v>0</v>
      </c>
      <c r="O58" s="195">
        <f t="shared" si="0"/>
        <v>0</v>
      </c>
      <c r="P58" s="190">
        <f t="shared" si="1"/>
        <v>0</v>
      </c>
      <c r="S58" s="290">
        <v>38824</v>
      </c>
      <c r="T58">
        <v>1843</v>
      </c>
      <c r="U58">
        <v>10.75</v>
      </c>
      <c r="V58">
        <v>200</v>
      </c>
      <c r="W58">
        <v>0</v>
      </c>
      <c r="X58">
        <v>0</v>
      </c>
      <c r="Y58">
        <v>0</v>
      </c>
      <c r="Z58">
        <v>12.5</v>
      </c>
      <c r="AA58">
        <v>200</v>
      </c>
      <c r="AB58">
        <v>0</v>
      </c>
      <c r="AC58">
        <v>0</v>
      </c>
      <c r="AD58">
        <v>0</v>
      </c>
      <c r="AE58">
        <v>23.25</v>
      </c>
      <c r="AF58">
        <v>0</v>
      </c>
      <c r="AG58">
        <v>0</v>
      </c>
      <c r="AH58">
        <v>0</v>
      </c>
    </row>
    <row r="59" spans="1:34" x14ac:dyDescent="0.45">
      <c r="A59" s="167">
        <v>38827</v>
      </c>
      <c r="B59" s="242">
        <v>1476</v>
      </c>
      <c r="C59" s="219">
        <v>9</v>
      </c>
      <c r="D59" s="235">
        <v>195</v>
      </c>
      <c r="E59" s="201">
        <v>0</v>
      </c>
      <c r="F59" s="164">
        <f t="shared" si="4"/>
        <v>0</v>
      </c>
      <c r="G59" s="220">
        <f t="shared" si="7"/>
        <v>0</v>
      </c>
      <c r="H59" s="171">
        <v>14</v>
      </c>
      <c r="I59" s="215">
        <v>201</v>
      </c>
      <c r="J59" s="201">
        <v>0</v>
      </c>
      <c r="K59" s="164">
        <f t="shared" si="5"/>
        <v>0</v>
      </c>
      <c r="L59" s="201">
        <f t="shared" si="8"/>
        <v>0</v>
      </c>
      <c r="M59" s="163">
        <f t="shared" si="6"/>
        <v>23</v>
      </c>
      <c r="N59" s="201">
        <f t="shared" si="9"/>
        <v>0</v>
      </c>
      <c r="O59" s="195">
        <f t="shared" si="0"/>
        <v>0</v>
      </c>
      <c r="P59" s="190">
        <f t="shared" si="1"/>
        <v>0</v>
      </c>
      <c r="S59" s="290">
        <v>38825</v>
      </c>
      <c r="T59">
        <v>1680</v>
      </c>
      <c r="U59">
        <v>10.5</v>
      </c>
      <c r="V59">
        <v>206</v>
      </c>
      <c r="W59">
        <v>0</v>
      </c>
      <c r="X59">
        <v>0</v>
      </c>
      <c r="Y59">
        <v>0</v>
      </c>
      <c r="Z59">
        <v>12</v>
      </c>
      <c r="AA59">
        <v>206</v>
      </c>
      <c r="AB59">
        <v>0</v>
      </c>
      <c r="AC59">
        <v>0</v>
      </c>
      <c r="AD59">
        <v>0</v>
      </c>
      <c r="AE59">
        <v>22.5</v>
      </c>
      <c r="AF59">
        <v>0</v>
      </c>
      <c r="AG59">
        <v>0</v>
      </c>
      <c r="AH59">
        <v>0</v>
      </c>
    </row>
    <row r="60" spans="1:34" x14ac:dyDescent="0.45">
      <c r="A60" s="167">
        <v>38828</v>
      </c>
      <c r="B60" s="242">
        <v>1623</v>
      </c>
      <c r="C60" s="219">
        <v>13</v>
      </c>
      <c r="D60" s="174">
        <v>202</v>
      </c>
      <c r="E60" s="201">
        <v>0</v>
      </c>
      <c r="F60" s="164">
        <f t="shared" si="4"/>
        <v>0</v>
      </c>
      <c r="G60" s="220">
        <f t="shared" si="7"/>
        <v>0</v>
      </c>
      <c r="H60" s="171">
        <v>12</v>
      </c>
      <c r="I60" s="215">
        <v>200</v>
      </c>
      <c r="J60" s="201">
        <v>0</v>
      </c>
      <c r="K60" s="164">
        <f t="shared" si="5"/>
        <v>0</v>
      </c>
      <c r="L60" s="201">
        <f t="shared" si="8"/>
        <v>0</v>
      </c>
      <c r="M60" s="163">
        <f t="shared" si="6"/>
        <v>25</v>
      </c>
      <c r="N60" s="201">
        <f t="shared" si="9"/>
        <v>0</v>
      </c>
      <c r="O60" s="195">
        <f t="shared" si="0"/>
        <v>0</v>
      </c>
      <c r="P60" s="190">
        <f t="shared" si="1"/>
        <v>0</v>
      </c>
      <c r="S60" s="290">
        <v>38826</v>
      </c>
      <c r="T60">
        <v>1538</v>
      </c>
      <c r="U60">
        <v>10</v>
      </c>
      <c r="V60">
        <v>202</v>
      </c>
      <c r="W60">
        <v>0</v>
      </c>
      <c r="X60">
        <v>0</v>
      </c>
      <c r="Y60">
        <v>0</v>
      </c>
      <c r="Z60">
        <v>12.25</v>
      </c>
      <c r="AA60">
        <v>198</v>
      </c>
      <c r="AB60">
        <v>0</v>
      </c>
      <c r="AC60">
        <v>0</v>
      </c>
      <c r="AD60">
        <v>0</v>
      </c>
      <c r="AE60">
        <v>22.25</v>
      </c>
      <c r="AF60">
        <v>0</v>
      </c>
      <c r="AG60">
        <v>0</v>
      </c>
      <c r="AH60">
        <v>0</v>
      </c>
    </row>
    <row r="61" spans="1:34" x14ac:dyDescent="0.45">
      <c r="A61" s="167">
        <v>38829</v>
      </c>
      <c r="B61" s="242">
        <v>1549</v>
      </c>
      <c r="C61" s="219">
        <v>9.75</v>
      </c>
      <c r="D61" s="174">
        <v>190</v>
      </c>
      <c r="E61" s="201">
        <v>0</v>
      </c>
      <c r="F61" s="164">
        <f t="shared" si="4"/>
        <v>0</v>
      </c>
      <c r="G61" s="220">
        <f t="shared" si="7"/>
        <v>0</v>
      </c>
      <c r="H61" s="171">
        <v>11.25</v>
      </c>
      <c r="I61" s="215">
        <v>190</v>
      </c>
      <c r="J61" s="201">
        <v>0</v>
      </c>
      <c r="K61" s="164">
        <f t="shared" si="5"/>
        <v>0</v>
      </c>
      <c r="L61" s="201">
        <f t="shared" si="8"/>
        <v>0</v>
      </c>
      <c r="M61" s="163">
        <f t="shared" si="6"/>
        <v>21</v>
      </c>
      <c r="N61" s="201">
        <f t="shared" si="9"/>
        <v>0</v>
      </c>
      <c r="O61" s="195">
        <f t="shared" si="0"/>
        <v>0</v>
      </c>
      <c r="P61" s="190">
        <f t="shared" si="1"/>
        <v>0</v>
      </c>
      <c r="S61" s="290">
        <v>38827</v>
      </c>
      <c r="T61">
        <v>1476</v>
      </c>
      <c r="U61">
        <v>9</v>
      </c>
      <c r="V61">
        <v>195</v>
      </c>
      <c r="W61">
        <v>0</v>
      </c>
      <c r="X61">
        <v>0</v>
      </c>
      <c r="Y61">
        <v>0</v>
      </c>
      <c r="Z61">
        <v>14</v>
      </c>
      <c r="AA61">
        <v>201</v>
      </c>
      <c r="AB61">
        <v>0</v>
      </c>
      <c r="AC61">
        <v>0</v>
      </c>
      <c r="AD61">
        <v>0</v>
      </c>
      <c r="AE61">
        <v>23</v>
      </c>
      <c r="AF61">
        <v>0</v>
      </c>
      <c r="AG61">
        <v>0</v>
      </c>
      <c r="AH61">
        <v>0</v>
      </c>
    </row>
    <row r="62" spans="1:34" x14ac:dyDescent="0.45">
      <c r="A62" s="167">
        <v>38830</v>
      </c>
      <c r="B62" s="242">
        <v>1467</v>
      </c>
      <c r="C62" s="219">
        <v>11.75</v>
      </c>
      <c r="D62" s="234">
        <f>AVERAGE(I61,I62)</f>
        <v>192.5</v>
      </c>
      <c r="E62" s="201">
        <v>0</v>
      </c>
      <c r="F62" s="164">
        <f t="shared" si="4"/>
        <v>0</v>
      </c>
      <c r="G62" s="220">
        <f t="shared" si="7"/>
        <v>0</v>
      </c>
      <c r="H62" s="171">
        <v>10.75</v>
      </c>
      <c r="I62" s="215">
        <v>195</v>
      </c>
      <c r="J62" s="201">
        <v>0</v>
      </c>
      <c r="K62" s="164">
        <f t="shared" si="5"/>
        <v>0</v>
      </c>
      <c r="L62" s="201">
        <f t="shared" si="8"/>
        <v>0</v>
      </c>
      <c r="M62" s="163">
        <f t="shared" si="6"/>
        <v>22.5</v>
      </c>
      <c r="N62" s="201">
        <f t="shared" si="9"/>
        <v>0</v>
      </c>
      <c r="O62" s="195">
        <f t="shared" si="0"/>
        <v>0</v>
      </c>
      <c r="P62" s="190">
        <f t="shared" si="1"/>
        <v>0</v>
      </c>
      <c r="S62" s="290">
        <v>38828</v>
      </c>
      <c r="T62">
        <v>1623</v>
      </c>
      <c r="U62">
        <v>13</v>
      </c>
      <c r="V62">
        <v>202</v>
      </c>
      <c r="W62">
        <v>0</v>
      </c>
      <c r="X62">
        <v>0</v>
      </c>
      <c r="Y62">
        <v>0</v>
      </c>
      <c r="Z62">
        <v>12</v>
      </c>
      <c r="AA62">
        <v>200</v>
      </c>
      <c r="AB62">
        <v>0</v>
      </c>
      <c r="AC62">
        <v>0</v>
      </c>
      <c r="AD62">
        <v>0</v>
      </c>
      <c r="AE62">
        <v>25</v>
      </c>
      <c r="AF62">
        <v>0</v>
      </c>
      <c r="AG62">
        <v>0</v>
      </c>
      <c r="AH62">
        <v>0</v>
      </c>
    </row>
    <row r="63" spans="1:34" x14ac:dyDescent="0.45">
      <c r="A63" s="167">
        <v>38831</v>
      </c>
      <c r="B63" s="242">
        <v>1435</v>
      </c>
      <c r="C63" s="219">
        <v>11</v>
      </c>
      <c r="D63" s="235">
        <v>193</v>
      </c>
      <c r="E63" s="201">
        <v>0</v>
      </c>
      <c r="F63" s="164">
        <f t="shared" si="4"/>
        <v>0</v>
      </c>
      <c r="G63" s="220">
        <f t="shared" si="7"/>
        <v>0</v>
      </c>
      <c r="H63" s="171">
        <v>11.5</v>
      </c>
      <c r="I63" s="215">
        <v>190</v>
      </c>
      <c r="J63" s="201">
        <v>0</v>
      </c>
      <c r="K63" s="164">
        <f t="shared" si="5"/>
        <v>0</v>
      </c>
      <c r="L63" s="201">
        <f t="shared" si="8"/>
        <v>0</v>
      </c>
      <c r="M63" s="163">
        <f t="shared" si="6"/>
        <v>22.5</v>
      </c>
      <c r="N63" s="201">
        <f t="shared" si="9"/>
        <v>0</v>
      </c>
      <c r="O63" s="195">
        <f t="shared" si="0"/>
        <v>0</v>
      </c>
      <c r="P63" s="190">
        <f t="shared" si="1"/>
        <v>0</v>
      </c>
      <c r="S63" s="290">
        <v>38829</v>
      </c>
      <c r="T63">
        <v>1549</v>
      </c>
      <c r="U63">
        <v>9.75</v>
      </c>
      <c r="V63">
        <v>190</v>
      </c>
      <c r="W63">
        <v>0</v>
      </c>
      <c r="X63">
        <v>0</v>
      </c>
      <c r="Y63">
        <v>0</v>
      </c>
      <c r="Z63">
        <v>11.25</v>
      </c>
      <c r="AA63">
        <v>190</v>
      </c>
      <c r="AB63">
        <v>0</v>
      </c>
      <c r="AC63">
        <v>0</v>
      </c>
      <c r="AD63">
        <v>0</v>
      </c>
      <c r="AE63">
        <v>21</v>
      </c>
      <c r="AF63">
        <v>0</v>
      </c>
      <c r="AG63">
        <v>0</v>
      </c>
      <c r="AH63">
        <v>0</v>
      </c>
    </row>
    <row r="64" spans="1:34" x14ac:dyDescent="0.45">
      <c r="A64" s="167">
        <v>38832</v>
      </c>
      <c r="B64" s="243">
        <v>1429</v>
      </c>
      <c r="C64" s="219">
        <v>11.25</v>
      </c>
      <c r="D64" s="174">
        <v>194</v>
      </c>
      <c r="E64" s="201">
        <v>0</v>
      </c>
      <c r="F64" s="164">
        <f t="shared" si="4"/>
        <v>0</v>
      </c>
      <c r="G64" s="220">
        <f t="shared" si="7"/>
        <v>0</v>
      </c>
      <c r="H64" s="171">
        <v>11.75</v>
      </c>
      <c r="I64" s="215">
        <v>190</v>
      </c>
      <c r="J64" s="201">
        <v>0</v>
      </c>
      <c r="K64" s="164">
        <f t="shared" si="5"/>
        <v>0</v>
      </c>
      <c r="L64" s="201">
        <f t="shared" si="8"/>
        <v>0</v>
      </c>
      <c r="M64" s="163">
        <f t="shared" si="6"/>
        <v>23</v>
      </c>
      <c r="N64" s="201">
        <f t="shared" si="9"/>
        <v>0</v>
      </c>
      <c r="O64" s="195">
        <f t="shared" si="0"/>
        <v>0</v>
      </c>
      <c r="P64" s="190">
        <f t="shared" si="1"/>
        <v>0</v>
      </c>
      <c r="S64" s="290">
        <v>38830</v>
      </c>
      <c r="T64">
        <v>1467</v>
      </c>
      <c r="U64">
        <v>11.75</v>
      </c>
      <c r="V64">
        <v>192.5</v>
      </c>
      <c r="W64">
        <v>0</v>
      </c>
      <c r="X64">
        <v>0</v>
      </c>
      <c r="Y64">
        <v>0</v>
      </c>
      <c r="Z64">
        <v>10.75</v>
      </c>
      <c r="AA64">
        <v>195</v>
      </c>
      <c r="AB64">
        <v>0</v>
      </c>
      <c r="AC64">
        <v>0</v>
      </c>
      <c r="AD64">
        <v>0</v>
      </c>
      <c r="AE64">
        <v>22.5</v>
      </c>
      <c r="AF64">
        <v>0</v>
      </c>
      <c r="AG64">
        <v>0</v>
      </c>
      <c r="AH64">
        <v>0</v>
      </c>
    </row>
    <row r="65" spans="1:34" x14ac:dyDescent="0.45">
      <c r="A65" s="167">
        <v>38833</v>
      </c>
      <c r="B65" s="243">
        <v>1445</v>
      </c>
      <c r="C65" s="219">
        <v>11.25</v>
      </c>
      <c r="D65" s="174">
        <v>190</v>
      </c>
      <c r="E65" s="201">
        <v>0</v>
      </c>
      <c r="F65" s="164">
        <f t="shared" si="4"/>
        <v>0</v>
      </c>
      <c r="G65" s="220">
        <f t="shared" si="7"/>
        <v>0</v>
      </c>
      <c r="H65" s="171">
        <v>12</v>
      </c>
      <c r="I65" s="215">
        <v>190</v>
      </c>
      <c r="J65" s="201">
        <v>1</v>
      </c>
      <c r="K65" s="164">
        <f t="shared" si="5"/>
        <v>8.3333333333333329E-2</v>
      </c>
      <c r="L65" s="201">
        <f t="shared" si="8"/>
        <v>49.652432969215489</v>
      </c>
      <c r="M65" s="163">
        <f t="shared" si="6"/>
        <v>23.25</v>
      </c>
      <c r="N65" s="201">
        <f t="shared" si="9"/>
        <v>1</v>
      </c>
      <c r="O65" s="195">
        <f t="shared" si="0"/>
        <v>4.3010752688172046E-2</v>
      </c>
      <c r="P65" s="190">
        <f t="shared" si="1"/>
        <v>49.652432969215489</v>
      </c>
      <c r="S65" s="290">
        <v>38831</v>
      </c>
      <c r="T65">
        <v>1435</v>
      </c>
      <c r="U65">
        <v>11</v>
      </c>
      <c r="V65">
        <v>193</v>
      </c>
      <c r="W65">
        <v>0</v>
      </c>
      <c r="X65">
        <v>0</v>
      </c>
      <c r="Y65">
        <v>0</v>
      </c>
      <c r="Z65">
        <v>11.5</v>
      </c>
      <c r="AA65">
        <v>190</v>
      </c>
      <c r="AB65">
        <v>0</v>
      </c>
      <c r="AC65">
        <v>0</v>
      </c>
      <c r="AD65">
        <v>0</v>
      </c>
      <c r="AE65">
        <v>22.5</v>
      </c>
      <c r="AF65">
        <v>0</v>
      </c>
      <c r="AG65">
        <v>0</v>
      </c>
      <c r="AH65">
        <v>0</v>
      </c>
    </row>
    <row r="66" spans="1:34" x14ac:dyDescent="0.45">
      <c r="A66" s="167">
        <v>38834</v>
      </c>
      <c r="B66" s="243">
        <v>1416</v>
      </c>
      <c r="C66" s="219">
        <v>12</v>
      </c>
      <c r="D66" s="174">
        <v>188</v>
      </c>
      <c r="E66" s="201">
        <v>0</v>
      </c>
      <c r="F66" s="164">
        <f t="shared" si="4"/>
        <v>0</v>
      </c>
      <c r="G66" s="220">
        <f t="shared" si="7"/>
        <v>0</v>
      </c>
      <c r="H66" s="171">
        <v>13</v>
      </c>
      <c r="I66" s="215">
        <v>175</v>
      </c>
      <c r="J66" s="212">
        <v>0</v>
      </c>
      <c r="K66" s="164">
        <f t="shared" si="5"/>
        <v>0</v>
      </c>
      <c r="L66" s="201">
        <f t="shared" si="8"/>
        <v>0</v>
      </c>
      <c r="M66" s="163">
        <f t="shared" si="6"/>
        <v>25</v>
      </c>
      <c r="N66" s="201">
        <f t="shared" si="9"/>
        <v>0</v>
      </c>
      <c r="O66" s="195">
        <f t="shared" si="0"/>
        <v>0</v>
      </c>
      <c r="P66" s="190">
        <f t="shared" si="1"/>
        <v>0</v>
      </c>
      <c r="S66" s="290">
        <v>38832</v>
      </c>
      <c r="T66">
        <v>1429</v>
      </c>
      <c r="U66">
        <v>11.25</v>
      </c>
      <c r="V66">
        <v>194</v>
      </c>
      <c r="W66">
        <v>0</v>
      </c>
      <c r="X66">
        <v>0</v>
      </c>
      <c r="Y66">
        <v>0</v>
      </c>
      <c r="Z66">
        <v>11.75</v>
      </c>
      <c r="AA66">
        <v>190</v>
      </c>
      <c r="AB66">
        <v>0</v>
      </c>
      <c r="AC66">
        <v>0</v>
      </c>
      <c r="AD66">
        <v>0</v>
      </c>
      <c r="AE66">
        <v>23</v>
      </c>
      <c r="AF66">
        <v>0</v>
      </c>
      <c r="AG66">
        <v>0</v>
      </c>
      <c r="AH66">
        <v>0</v>
      </c>
    </row>
    <row r="67" spans="1:34" x14ac:dyDescent="0.45">
      <c r="A67" s="167">
        <v>38835</v>
      </c>
      <c r="B67" s="243">
        <v>1529</v>
      </c>
      <c r="C67" s="219">
        <v>11.25</v>
      </c>
      <c r="D67" s="174">
        <v>203</v>
      </c>
      <c r="E67" s="201">
        <v>0</v>
      </c>
      <c r="F67" s="164">
        <f t="shared" si="4"/>
        <v>0</v>
      </c>
      <c r="G67" s="220">
        <f t="shared" si="7"/>
        <v>0</v>
      </c>
      <c r="H67" s="171">
        <v>17</v>
      </c>
      <c r="I67" s="215">
        <v>125</v>
      </c>
      <c r="J67" s="201">
        <v>4</v>
      </c>
      <c r="K67" s="164">
        <f t="shared" si="5"/>
        <v>0.23529411764705882</v>
      </c>
      <c r="L67" s="201">
        <f t="shared" si="8"/>
        <v>198.60973187686196</v>
      </c>
      <c r="M67" s="163">
        <f t="shared" si="6"/>
        <v>28.25</v>
      </c>
      <c r="N67" s="201">
        <f t="shared" si="9"/>
        <v>4</v>
      </c>
      <c r="O67" s="195">
        <f t="shared" si="0"/>
        <v>0.1415929203539823</v>
      </c>
      <c r="P67" s="190">
        <f t="shared" si="1"/>
        <v>198.60973187686196</v>
      </c>
      <c r="S67" s="290">
        <v>38833</v>
      </c>
      <c r="T67">
        <v>1445</v>
      </c>
      <c r="U67">
        <v>11.25</v>
      </c>
      <c r="V67">
        <v>190</v>
      </c>
      <c r="W67">
        <v>0</v>
      </c>
      <c r="X67">
        <v>0</v>
      </c>
      <c r="Y67">
        <v>0</v>
      </c>
      <c r="Z67">
        <v>12</v>
      </c>
      <c r="AA67">
        <v>190</v>
      </c>
      <c r="AB67">
        <v>0</v>
      </c>
      <c r="AC67">
        <v>0</v>
      </c>
      <c r="AD67">
        <v>0</v>
      </c>
      <c r="AE67">
        <v>23.25</v>
      </c>
      <c r="AF67">
        <v>0</v>
      </c>
      <c r="AG67">
        <v>0</v>
      </c>
      <c r="AH67">
        <v>0</v>
      </c>
    </row>
    <row r="68" spans="1:34" x14ac:dyDescent="0.45">
      <c r="A68" s="222">
        <v>38836</v>
      </c>
      <c r="B68" s="244">
        <v>2078</v>
      </c>
      <c r="C68" s="245">
        <v>7.75</v>
      </c>
      <c r="D68" s="175">
        <v>124</v>
      </c>
      <c r="E68" s="246">
        <v>0</v>
      </c>
      <c r="F68" s="166">
        <f t="shared" si="4"/>
        <v>0</v>
      </c>
      <c r="G68" s="247">
        <f>E68/0.00607</f>
        <v>0</v>
      </c>
      <c r="H68" s="166">
        <v>4.25</v>
      </c>
      <c r="I68" s="175">
        <v>131</v>
      </c>
      <c r="J68" s="248">
        <v>2</v>
      </c>
      <c r="K68" s="166">
        <f t="shared" si="5"/>
        <v>0.47058823529411764</v>
      </c>
      <c r="L68" s="246">
        <f t="shared" si="8"/>
        <v>99.304865938430979</v>
      </c>
      <c r="M68" s="165">
        <f t="shared" si="6"/>
        <v>12</v>
      </c>
      <c r="N68" s="248">
        <f t="shared" si="9"/>
        <v>2</v>
      </c>
      <c r="O68" s="249">
        <f>N68/M68</f>
        <v>0.16666666666666666</v>
      </c>
      <c r="P68" s="190">
        <f t="shared" si="1"/>
        <v>99.304865938430979</v>
      </c>
      <c r="S68" s="290">
        <v>38834</v>
      </c>
      <c r="T68">
        <v>1416</v>
      </c>
      <c r="U68">
        <v>12</v>
      </c>
      <c r="V68">
        <v>188</v>
      </c>
      <c r="W68">
        <v>0</v>
      </c>
      <c r="X68">
        <v>0</v>
      </c>
      <c r="Y68">
        <v>0</v>
      </c>
      <c r="Z68">
        <v>13</v>
      </c>
      <c r="AA68">
        <v>175</v>
      </c>
      <c r="AB68">
        <v>0</v>
      </c>
      <c r="AC68">
        <v>0</v>
      </c>
      <c r="AD68">
        <v>0</v>
      </c>
      <c r="AE68">
        <v>25</v>
      </c>
      <c r="AF68">
        <v>0</v>
      </c>
      <c r="AG68">
        <v>0</v>
      </c>
      <c r="AH68">
        <v>0</v>
      </c>
    </row>
    <row r="69" spans="1:34" x14ac:dyDescent="0.45">
      <c r="A69" s="191">
        <v>38837</v>
      </c>
      <c r="B69" s="214">
        <v>2254</v>
      </c>
      <c r="C69" s="219">
        <v>10</v>
      </c>
      <c r="D69" s="174">
        <v>250</v>
      </c>
      <c r="E69" s="201">
        <v>1</v>
      </c>
      <c r="F69" s="164">
        <f t="shared" si="4"/>
        <v>0.1</v>
      </c>
      <c r="G69" s="220">
        <f>E69/0.00607</f>
        <v>164.74464579901152</v>
      </c>
      <c r="H69" s="164">
        <v>10.25</v>
      </c>
      <c r="I69" s="174">
        <v>165</v>
      </c>
      <c r="J69" s="201">
        <v>0</v>
      </c>
      <c r="K69" s="164">
        <f t="shared" si="5"/>
        <v>0</v>
      </c>
      <c r="L69" s="201">
        <f t="shared" si="8"/>
        <v>0</v>
      </c>
      <c r="M69" s="163">
        <f t="shared" si="6"/>
        <v>20.25</v>
      </c>
      <c r="N69" s="201">
        <f t="shared" si="9"/>
        <v>1</v>
      </c>
      <c r="O69" s="195">
        <f>N69/M69</f>
        <v>4.9382716049382713E-2</v>
      </c>
      <c r="P69" s="190">
        <f t="shared" ref="P69:P132" si="10">L69+G69</f>
        <v>164.74464579901152</v>
      </c>
      <c r="S69" s="290">
        <v>38835</v>
      </c>
      <c r="T69">
        <v>1529</v>
      </c>
      <c r="U69">
        <v>11.25</v>
      </c>
      <c r="V69">
        <v>203</v>
      </c>
      <c r="W69">
        <v>0</v>
      </c>
      <c r="X69">
        <v>0</v>
      </c>
      <c r="Y69">
        <v>0</v>
      </c>
      <c r="Z69">
        <v>17</v>
      </c>
      <c r="AA69">
        <v>125</v>
      </c>
      <c r="AB69">
        <v>0</v>
      </c>
      <c r="AC69">
        <v>0</v>
      </c>
      <c r="AD69">
        <v>0</v>
      </c>
      <c r="AE69">
        <v>28.25</v>
      </c>
      <c r="AF69">
        <v>0</v>
      </c>
      <c r="AG69">
        <v>0</v>
      </c>
      <c r="AH69">
        <v>0</v>
      </c>
    </row>
    <row r="70" spans="1:34" x14ac:dyDescent="0.45">
      <c r="A70" s="191">
        <v>38838</v>
      </c>
      <c r="B70" s="214">
        <v>1806</v>
      </c>
      <c r="C70" s="219">
        <v>12.25</v>
      </c>
      <c r="D70" s="174">
        <v>198</v>
      </c>
      <c r="E70" s="201">
        <v>0</v>
      </c>
      <c r="F70" s="164">
        <f t="shared" si="4"/>
        <v>0</v>
      </c>
      <c r="G70" s="220">
        <f t="shared" ref="G70:G85" si="11">E70/0.00607</f>
        <v>0</v>
      </c>
      <c r="H70" s="171">
        <v>11</v>
      </c>
      <c r="I70" s="215">
        <v>185</v>
      </c>
      <c r="J70" s="201">
        <v>0</v>
      </c>
      <c r="K70" s="164">
        <f t="shared" si="5"/>
        <v>0</v>
      </c>
      <c r="L70" s="201">
        <f t="shared" si="8"/>
        <v>0</v>
      </c>
      <c r="M70" s="163">
        <f t="shared" si="6"/>
        <v>23.25</v>
      </c>
      <c r="N70" s="201">
        <f t="shared" si="9"/>
        <v>0</v>
      </c>
      <c r="O70" s="195">
        <f t="shared" ref="O70:O100" si="12">N70/M70</f>
        <v>0</v>
      </c>
      <c r="P70" s="190">
        <f t="shared" si="10"/>
        <v>0</v>
      </c>
      <c r="S70" s="290">
        <v>38836</v>
      </c>
      <c r="T70">
        <v>2078</v>
      </c>
      <c r="U70">
        <v>7.75</v>
      </c>
      <c r="V70">
        <v>124</v>
      </c>
      <c r="W70">
        <v>0</v>
      </c>
      <c r="X70">
        <v>0</v>
      </c>
      <c r="Y70">
        <v>0</v>
      </c>
      <c r="Z70">
        <v>4.25</v>
      </c>
      <c r="AA70">
        <v>131</v>
      </c>
      <c r="AB70">
        <v>0</v>
      </c>
      <c r="AC70">
        <v>0</v>
      </c>
      <c r="AD70">
        <v>0</v>
      </c>
      <c r="AE70">
        <v>12</v>
      </c>
      <c r="AF70">
        <v>0</v>
      </c>
      <c r="AG70">
        <v>0</v>
      </c>
      <c r="AH70">
        <v>0</v>
      </c>
    </row>
    <row r="71" spans="1:34" x14ac:dyDescent="0.45">
      <c r="A71" s="167">
        <v>38839</v>
      </c>
      <c r="B71" s="250">
        <v>1541</v>
      </c>
      <c r="C71" s="251">
        <v>11</v>
      </c>
      <c r="D71" s="176">
        <v>190</v>
      </c>
      <c r="E71" s="230">
        <v>0</v>
      </c>
      <c r="F71" s="169">
        <f t="shared" si="4"/>
        <v>0</v>
      </c>
      <c r="G71" s="252">
        <f t="shared" si="11"/>
        <v>0</v>
      </c>
      <c r="H71" s="173">
        <v>12</v>
      </c>
      <c r="I71" s="253">
        <v>190</v>
      </c>
      <c r="J71" s="230">
        <v>8</v>
      </c>
      <c r="K71" s="169">
        <f t="shared" si="5"/>
        <v>0.66666666666666663</v>
      </c>
      <c r="L71" s="230">
        <f t="shared" si="8"/>
        <v>397.21946375372391</v>
      </c>
      <c r="M71" s="168">
        <f t="shared" si="6"/>
        <v>23</v>
      </c>
      <c r="N71" s="230">
        <f t="shared" si="9"/>
        <v>8</v>
      </c>
      <c r="O71" s="254">
        <f t="shared" si="12"/>
        <v>0.34782608695652173</v>
      </c>
      <c r="P71" s="190">
        <f t="shared" si="10"/>
        <v>397.21946375372391</v>
      </c>
      <c r="S71" s="290">
        <v>38837</v>
      </c>
      <c r="T71">
        <v>2254</v>
      </c>
      <c r="U71">
        <v>10</v>
      </c>
      <c r="V71">
        <v>250</v>
      </c>
      <c r="W71">
        <v>0</v>
      </c>
      <c r="X71">
        <v>0</v>
      </c>
      <c r="Y71">
        <v>0</v>
      </c>
      <c r="Z71">
        <v>10.25</v>
      </c>
      <c r="AA71">
        <v>165</v>
      </c>
      <c r="AB71">
        <v>0</v>
      </c>
      <c r="AC71">
        <v>0</v>
      </c>
      <c r="AD71">
        <v>0</v>
      </c>
      <c r="AE71">
        <v>20.25</v>
      </c>
      <c r="AF71">
        <v>0</v>
      </c>
      <c r="AG71">
        <v>0</v>
      </c>
      <c r="AH71">
        <v>0</v>
      </c>
    </row>
    <row r="72" spans="1:34" x14ac:dyDescent="0.45">
      <c r="A72" s="167">
        <v>38840</v>
      </c>
      <c r="B72" s="243">
        <v>1406</v>
      </c>
      <c r="C72" s="219">
        <v>11</v>
      </c>
      <c r="D72" s="174">
        <v>190</v>
      </c>
      <c r="E72" s="201">
        <v>0</v>
      </c>
      <c r="F72" s="164">
        <f t="shared" si="4"/>
        <v>0</v>
      </c>
      <c r="G72" s="247">
        <f t="shared" si="11"/>
        <v>0</v>
      </c>
      <c r="H72" s="171">
        <v>12.75</v>
      </c>
      <c r="I72" s="215">
        <v>190</v>
      </c>
      <c r="J72" s="201">
        <v>2</v>
      </c>
      <c r="K72" s="164">
        <f t="shared" si="5"/>
        <v>0.15686274509803921</v>
      </c>
      <c r="L72" s="201">
        <f t="shared" si="8"/>
        <v>99.304865938430979</v>
      </c>
      <c r="M72" s="163">
        <f t="shared" si="6"/>
        <v>23.75</v>
      </c>
      <c r="N72" s="201">
        <f t="shared" si="9"/>
        <v>2</v>
      </c>
      <c r="O72" s="195">
        <f t="shared" si="12"/>
        <v>8.4210526315789472E-2</v>
      </c>
      <c r="P72" s="190">
        <f t="shared" si="10"/>
        <v>99.304865938430979</v>
      </c>
      <c r="S72" s="290">
        <v>38838</v>
      </c>
      <c r="T72">
        <v>1806</v>
      </c>
      <c r="U72">
        <v>12.25</v>
      </c>
      <c r="V72">
        <v>198</v>
      </c>
      <c r="W72">
        <v>0</v>
      </c>
      <c r="X72">
        <v>0</v>
      </c>
      <c r="Y72">
        <v>0</v>
      </c>
      <c r="Z72">
        <v>11</v>
      </c>
      <c r="AA72">
        <v>185</v>
      </c>
      <c r="AB72">
        <v>0</v>
      </c>
      <c r="AC72">
        <v>0</v>
      </c>
      <c r="AD72">
        <v>0</v>
      </c>
      <c r="AE72">
        <v>23.25</v>
      </c>
      <c r="AF72">
        <v>0</v>
      </c>
      <c r="AG72">
        <v>0</v>
      </c>
      <c r="AH72">
        <v>0</v>
      </c>
    </row>
    <row r="73" spans="1:34" x14ac:dyDescent="0.45">
      <c r="A73" s="167">
        <v>38841</v>
      </c>
      <c r="B73" s="255">
        <v>1229.347</v>
      </c>
      <c r="C73" s="219">
        <v>12</v>
      </c>
      <c r="D73" s="174">
        <v>189</v>
      </c>
      <c r="E73" s="201">
        <v>1</v>
      </c>
      <c r="F73" s="164">
        <f t="shared" si="4"/>
        <v>8.3333333333333329E-2</v>
      </c>
      <c r="G73" s="247">
        <f t="shared" si="11"/>
        <v>164.74464579901152</v>
      </c>
      <c r="H73" s="171">
        <v>11.75</v>
      </c>
      <c r="I73" s="215">
        <v>196</v>
      </c>
      <c r="J73" s="201">
        <v>0</v>
      </c>
      <c r="K73" s="164">
        <f t="shared" si="5"/>
        <v>0</v>
      </c>
      <c r="L73" s="201">
        <f t="shared" si="8"/>
        <v>0</v>
      </c>
      <c r="M73" s="163">
        <f t="shared" si="6"/>
        <v>23.75</v>
      </c>
      <c r="N73" s="201">
        <f t="shared" si="9"/>
        <v>1</v>
      </c>
      <c r="O73" s="195">
        <f t="shared" si="12"/>
        <v>4.2105263157894736E-2</v>
      </c>
      <c r="P73" s="190">
        <f t="shared" si="10"/>
        <v>164.74464579901152</v>
      </c>
      <c r="S73" s="290">
        <v>38839</v>
      </c>
      <c r="T73">
        <v>1541</v>
      </c>
      <c r="U73">
        <v>11</v>
      </c>
      <c r="V73">
        <v>190</v>
      </c>
      <c r="W73">
        <v>0</v>
      </c>
      <c r="X73">
        <v>0</v>
      </c>
      <c r="Y73">
        <v>0</v>
      </c>
      <c r="Z73">
        <v>12</v>
      </c>
      <c r="AA73">
        <v>190</v>
      </c>
      <c r="AB73">
        <v>2</v>
      </c>
      <c r="AC73">
        <v>0.16666666666666666</v>
      </c>
      <c r="AD73">
        <v>99.304865938430979</v>
      </c>
      <c r="AE73">
        <v>23</v>
      </c>
      <c r="AF73">
        <v>2</v>
      </c>
      <c r="AG73">
        <v>8.6956521739130432E-2</v>
      </c>
      <c r="AH73">
        <v>99.304865938430979</v>
      </c>
    </row>
    <row r="74" spans="1:34" x14ac:dyDescent="0.45">
      <c r="A74" s="167">
        <v>38842</v>
      </c>
      <c r="B74" s="255">
        <v>1265.521</v>
      </c>
      <c r="C74" s="219">
        <v>12</v>
      </c>
      <c r="D74" s="174">
        <v>197</v>
      </c>
      <c r="E74" s="201">
        <v>0</v>
      </c>
      <c r="F74" s="164">
        <f t="shared" si="4"/>
        <v>0</v>
      </c>
      <c r="G74" s="247">
        <f t="shared" si="11"/>
        <v>0</v>
      </c>
      <c r="H74" s="171">
        <v>13</v>
      </c>
      <c r="I74" s="215">
        <v>190</v>
      </c>
      <c r="J74" s="201">
        <v>0</v>
      </c>
      <c r="K74" s="164">
        <f t="shared" si="5"/>
        <v>0</v>
      </c>
      <c r="L74" s="201">
        <f t="shared" si="8"/>
        <v>0</v>
      </c>
      <c r="M74" s="163">
        <f t="shared" si="6"/>
        <v>25</v>
      </c>
      <c r="N74" s="201">
        <f t="shared" si="9"/>
        <v>0</v>
      </c>
      <c r="O74" s="195">
        <f t="shared" si="12"/>
        <v>0</v>
      </c>
      <c r="P74" s="190">
        <f t="shared" si="10"/>
        <v>0</v>
      </c>
      <c r="S74" s="290">
        <v>38840</v>
      </c>
      <c r="T74">
        <v>1406</v>
      </c>
      <c r="U74">
        <v>11</v>
      </c>
      <c r="V74">
        <v>190</v>
      </c>
      <c r="W74">
        <v>0</v>
      </c>
      <c r="X74">
        <v>0</v>
      </c>
      <c r="Y74">
        <v>0</v>
      </c>
      <c r="Z74">
        <v>12.75</v>
      </c>
      <c r="AA74">
        <v>190</v>
      </c>
      <c r="AB74">
        <v>0</v>
      </c>
      <c r="AC74">
        <v>0</v>
      </c>
      <c r="AD74">
        <v>0</v>
      </c>
      <c r="AE74">
        <v>23.75</v>
      </c>
      <c r="AF74">
        <v>0</v>
      </c>
      <c r="AG74">
        <v>0</v>
      </c>
      <c r="AH74">
        <v>0</v>
      </c>
    </row>
    <row r="75" spans="1:34" x14ac:dyDescent="0.45">
      <c r="A75" s="167">
        <v>38843</v>
      </c>
      <c r="B75" s="255">
        <v>1354.7650000000001</v>
      </c>
      <c r="C75" s="219">
        <v>10</v>
      </c>
      <c r="D75" s="174">
        <v>190</v>
      </c>
      <c r="E75" s="201">
        <v>0</v>
      </c>
      <c r="F75" s="164">
        <f t="shared" si="4"/>
        <v>0</v>
      </c>
      <c r="G75" s="247">
        <f t="shared" si="11"/>
        <v>0</v>
      </c>
      <c r="H75" s="171">
        <v>13.25</v>
      </c>
      <c r="I75" s="215">
        <v>190</v>
      </c>
      <c r="J75" s="201">
        <v>0</v>
      </c>
      <c r="K75" s="164">
        <f t="shared" si="5"/>
        <v>0</v>
      </c>
      <c r="L75" s="201">
        <f t="shared" si="8"/>
        <v>0</v>
      </c>
      <c r="M75" s="163">
        <f t="shared" si="6"/>
        <v>23.25</v>
      </c>
      <c r="N75" s="201">
        <f t="shared" si="9"/>
        <v>0</v>
      </c>
      <c r="O75" s="195">
        <f t="shared" si="12"/>
        <v>0</v>
      </c>
      <c r="P75" s="190">
        <f t="shared" si="10"/>
        <v>0</v>
      </c>
      <c r="S75" s="290">
        <v>38841</v>
      </c>
      <c r="T75">
        <v>1229.347</v>
      </c>
      <c r="U75">
        <v>12</v>
      </c>
      <c r="V75">
        <v>189</v>
      </c>
      <c r="W75">
        <v>0</v>
      </c>
      <c r="X75">
        <v>0</v>
      </c>
      <c r="Y75">
        <v>0</v>
      </c>
      <c r="Z75">
        <v>11.75</v>
      </c>
      <c r="AA75">
        <v>196</v>
      </c>
      <c r="AB75">
        <v>0</v>
      </c>
      <c r="AC75">
        <v>0</v>
      </c>
      <c r="AD75">
        <v>0</v>
      </c>
      <c r="AE75">
        <v>23.75</v>
      </c>
      <c r="AF75">
        <v>0</v>
      </c>
      <c r="AG75">
        <v>0</v>
      </c>
      <c r="AH75">
        <v>0</v>
      </c>
    </row>
    <row r="76" spans="1:34" x14ac:dyDescent="0.45">
      <c r="A76" s="167">
        <v>38844</v>
      </c>
      <c r="B76" s="255">
        <v>1386.8679999999999</v>
      </c>
      <c r="C76" s="219">
        <v>11</v>
      </c>
      <c r="D76" s="174">
        <v>190</v>
      </c>
      <c r="E76" s="201">
        <v>0</v>
      </c>
      <c r="F76" s="164">
        <f t="shared" si="4"/>
        <v>0</v>
      </c>
      <c r="G76" s="247">
        <f t="shared" si="11"/>
        <v>0</v>
      </c>
      <c r="H76" s="171">
        <v>12</v>
      </c>
      <c r="I76" s="215">
        <v>200</v>
      </c>
      <c r="J76" s="201">
        <v>4</v>
      </c>
      <c r="K76" s="164">
        <f t="shared" si="5"/>
        <v>0.33333333333333331</v>
      </c>
      <c r="L76" s="201">
        <f t="shared" si="8"/>
        <v>198.60973187686196</v>
      </c>
      <c r="M76" s="163">
        <f t="shared" si="6"/>
        <v>23</v>
      </c>
      <c r="N76" s="201">
        <f t="shared" si="9"/>
        <v>4</v>
      </c>
      <c r="O76" s="195">
        <f t="shared" si="12"/>
        <v>0.17391304347826086</v>
      </c>
      <c r="P76" s="190">
        <f t="shared" si="10"/>
        <v>198.60973187686196</v>
      </c>
      <c r="S76" s="290">
        <v>38842</v>
      </c>
      <c r="T76">
        <v>1265.521</v>
      </c>
      <c r="U76">
        <v>12</v>
      </c>
      <c r="V76">
        <v>197</v>
      </c>
      <c r="W76">
        <v>0</v>
      </c>
      <c r="X76">
        <v>0</v>
      </c>
      <c r="Y76">
        <v>0</v>
      </c>
      <c r="Z76">
        <v>13</v>
      </c>
      <c r="AA76">
        <v>190</v>
      </c>
      <c r="AB76">
        <v>0</v>
      </c>
      <c r="AC76">
        <v>0</v>
      </c>
      <c r="AD76">
        <v>0</v>
      </c>
      <c r="AE76">
        <v>25</v>
      </c>
      <c r="AF76">
        <v>0</v>
      </c>
      <c r="AG76">
        <v>0</v>
      </c>
      <c r="AH76">
        <v>0</v>
      </c>
    </row>
    <row r="77" spans="1:34" x14ac:dyDescent="0.45">
      <c r="A77" s="167">
        <v>38845</v>
      </c>
      <c r="B77" s="255">
        <v>1422.203</v>
      </c>
      <c r="C77" s="219">
        <v>11.25</v>
      </c>
      <c r="D77" s="174">
        <v>185</v>
      </c>
      <c r="E77" s="201">
        <v>0</v>
      </c>
      <c r="F77" s="164">
        <f t="shared" si="4"/>
        <v>0</v>
      </c>
      <c r="G77" s="247">
        <f t="shared" si="11"/>
        <v>0</v>
      </c>
      <c r="H77" s="171">
        <v>11.5</v>
      </c>
      <c r="I77" s="215">
        <v>196</v>
      </c>
      <c r="J77" s="201">
        <v>9</v>
      </c>
      <c r="K77" s="164">
        <f t="shared" si="5"/>
        <v>0.78260869565217395</v>
      </c>
      <c r="L77" s="201">
        <f t="shared" si="8"/>
        <v>446.87189672293937</v>
      </c>
      <c r="M77" s="163">
        <f t="shared" si="6"/>
        <v>22.75</v>
      </c>
      <c r="N77" s="201">
        <f t="shared" si="9"/>
        <v>9</v>
      </c>
      <c r="O77" s="195">
        <f t="shared" si="12"/>
        <v>0.39560439560439559</v>
      </c>
      <c r="P77" s="190">
        <f t="shared" si="10"/>
        <v>446.87189672293937</v>
      </c>
      <c r="S77" s="290">
        <v>38843</v>
      </c>
      <c r="T77">
        <v>1354.7650000000001</v>
      </c>
      <c r="U77">
        <v>10</v>
      </c>
      <c r="V77">
        <v>190</v>
      </c>
      <c r="W77">
        <v>0</v>
      </c>
      <c r="X77">
        <v>0</v>
      </c>
      <c r="Y77">
        <v>0</v>
      </c>
      <c r="Z77">
        <v>13.25</v>
      </c>
      <c r="AA77">
        <v>190</v>
      </c>
      <c r="AB77">
        <v>0</v>
      </c>
      <c r="AC77">
        <v>0</v>
      </c>
      <c r="AD77">
        <v>0</v>
      </c>
      <c r="AE77">
        <v>23.25</v>
      </c>
      <c r="AF77">
        <v>0</v>
      </c>
      <c r="AG77">
        <v>0</v>
      </c>
      <c r="AH77">
        <v>0</v>
      </c>
    </row>
    <row r="78" spans="1:34" x14ac:dyDescent="0.45">
      <c r="A78" s="167">
        <v>38846</v>
      </c>
      <c r="B78" s="255">
        <v>1245.472</v>
      </c>
      <c r="C78" s="219">
        <v>12.5</v>
      </c>
      <c r="D78" s="174">
        <v>192</v>
      </c>
      <c r="E78" s="201">
        <v>0</v>
      </c>
      <c r="F78" s="164">
        <f t="shared" ref="F78:F88" si="13">E78/C78</f>
        <v>0</v>
      </c>
      <c r="G78" s="247">
        <f t="shared" si="11"/>
        <v>0</v>
      </c>
      <c r="H78" s="171">
        <v>11</v>
      </c>
      <c r="I78" s="215">
        <v>191</v>
      </c>
      <c r="J78" s="201">
        <v>1</v>
      </c>
      <c r="K78" s="164">
        <f t="shared" ref="K78:K88" si="14">J78/H78</f>
        <v>9.0909090909090912E-2</v>
      </c>
      <c r="L78" s="201">
        <f t="shared" si="8"/>
        <v>49.652432969215489</v>
      </c>
      <c r="M78" s="163">
        <f t="shared" si="6"/>
        <v>23.5</v>
      </c>
      <c r="N78" s="201">
        <f t="shared" si="9"/>
        <v>1</v>
      </c>
      <c r="O78" s="195">
        <f t="shared" si="12"/>
        <v>4.2553191489361701E-2</v>
      </c>
      <c r="P78" s="190">
        <f t="shared" si="10"/>
        <v>49.652432969215489</v>
      </c>
      <c r="S78" s="290">
        <v>38844</v>
      </c>
      <c r="T78">
        <v>1386.8679999999999</v>
      </c>
      <c r="U78">
        <v>11</v>
      </c>
      <c r="V78">
        <v>190</v>
      </c>
      <c r="W78">
        <v>0</v>
      </c>
      <c r="X78">
        <v>0</v>
      </c>
      <c r="Y78">
        <v>0</v>
      </c>
      <c r="Z78">
        <v>12</v>
      </c>
      <c r="AA78">
        <v>200</v>
      </c>
      <c r="AB78">
        <v>0</v>
      </c>
      <c r="AC78">
        <v>0</v>
      </c>
      <c r="AD78">
        <v>0</v>
      </c>
      <c r="AE78">
        <v>23</v>
      </c>
      <c r="AF78">
        <v>0</v>
      </c>
      <c r="AG78">
        <v>0</v>
      </c>
      <c r="AH78">
        <v>0</v>
      </c>
    </row>
    <row r="79" spans="1:34" x14ac:dyDescent="0.45">
      <c r="A79" s="167">
        <v>38847</v>
      </c>
      <c r="B79" s="255">
        <v>1163.3979999999999</v>
      </c>
      <c r="C79" s="219">
        <v>12.25</v>
      </c>
      <c r="D79" s="234">
        <f>AVERAGE(I78,I81)</f>
        <v>193.5</v>
      </c>
      <c r="E79" s="201">
        <v>0</v>
      </c>
      <c r="F79" s="164">
        <f t="shared" si="13"/>
        <v>0</v>
      </c>
      <c r="G79" s="247">
        <f t="shared" si="11"/>
        <v>0</v>
      </c>
      <c r="H79" s="171">
        <v>11.5</v>
      </c>
      <c r="I79" s="234">
        <v>194</v>
      </c>
      <c r="J79" s="201">
        <v>0</v>
      </c>
      <c r="K79" s="164">
        <f t="shared" si="14"/>
        <v>0</v>
      </c>
      <c r="L79" s="201">
        <f t="shared" si="8"/>
        <v>0</v>
      </c>
      <c r="M79" s="163">
        <f t="shared" si="6"/>
        <v>23.75</v>
      </c>
      <c r="N79" s="201">
        <f t="shared" si="9"/>
        <v>0</v>
      </c>
      <c r="O79" s="195">
        <f t="shared" si="12"/>
        <v>0</v>
      </c>
      <c r="P79" s="190">
        <f t="shared" si="10"/>
        <v>0</v>
      </c>
      <c r="S79" s="290">
        <v>38845</v>
      </c>
      <c r="T79">
        <v>1422.203</v>
      </c>
      <c r="U79">
        <v>11.25</v>
      </c>
      <c r="V79">
        <v>185</v>
      </c>
      <c r="W79">
        <v>0</v>
      </c>
      <c r="X79">
        <v>0</v>
      </c>
      <c r="Y79">
        <v>0</v>
      </c>
      <c r="Z79">
        <v>11.5</v>
      </c>
      <c r="AA79">
        <v>196</v>
      </c>
      <c r="AB79">
        <v>0</v>
      </c>
      <c r="AC79">
        <v>0</v>
      </c>
      <c r="AD79">
        <v>0</v>
      </c>
      <c r="AE79">
        <v>22.75</v>
      </c>
      <c r="AF79">
        <v>0</v>
      </c>
      <c r="AG79">
        <v>0</v>
      </c>
      <c r="AH79">
        <v>0</v>
      </c>
    </row>
    <row r="80" spans="1:34" x14ac:dyDescent="0.45">
      <c r="A80" s="167">
        <v>38848</v>
      </c>
      <c r="B80" s="255">
        <v>1195.028</v>
      </c>
      <c r="C80" s="219">
        <v>11.75</v>
      </c>
      <c r="D80" s="234">
        <v>194</v>
      </c>
      <c r="E80" s="201">
        <v>0</v>
      </c>
      <c r="F80" s="164">
        <f t="shared" si="13"/>
        <v>0</v>
      </c>
      <c r="G80" s="247">
        <f t="shared" si="11"/>
        <v>0</v>
      </c>
      <c r="H80" s="171">
        <v>11.5</v>
      </c>
      <c r="I80" s="234">
        <v>194</v>
      </c>
      <c r="J80" s="201">
        <v>0</v>
      </c>
      <c r="K80" s="164">
        <f t="shared" si="14"/>
        <v>0</v>
      </c>
      <c r="L80" s="201">
        <f t="shared" si="8"/>
        <v>0</v>
      </c>
      <c r="M80" s="163">
        <f t="shared" si="6"/>
        <v>23.25</v>
      </c>
      <c r="N80" s="201">
        <f t="shared" si="9"/>
        <v>0</v>
      </c>
      <c r="O80" s="195">
        <f t="shared" si="12"/>
        <v>0</v>
      </c>
      <c r="P80" s="190">
        <f t="shared" si="10"/>
        <v>0</v>
      </c>
      <c r="S80" s="290">
        <v>38846</v>
      </c>
      <c r="T80">
        <v>1245.472</v>
      </c>
      <c r="U80">
        <v>12.5</v>
      </c>
      <c r="V80">
        <v>192</v>
      </c>
      <c r="W80">
        <v>0</v>
      </c>
      <c r="X80">
        <v>0</v>
      </c>
      <c r="Y80">
        <v>0</v>
      </c>
      <c r="Z80">
        <v>11</v>
      </c>
      <c r="AA80">
        <v>191</v>
      </c>
      <c r="AB80">
        <v>0</v>
      </c>
      <c r="AC80">
        <v>0</v>
      </c>
      <c r="AD80">
        <v>0</v>
      </c>
      <c r="AE80">
        <v>23.5</v>
      </c>
      <c r="AF80">
        <v>0</v>
      </c>
      <c r="AG80">
        <v>0</v>
      </c>
      <c r="AH80">
        <v>0</v>
      </c>
    </row>
    <row r="81" spans="1:34" x14ac:dyDescent="0.45">
      <c r="A81" s="167">
        <v>38849</v>
      </c>
      <c r="B81" s="255">
        <v>1243.8050000000001</v>
      </c>
      <c r="C81" s="219">
        <v>12</v>
      </c>
      <c r="D81" s="234">
        <v>194</v>
      </c>
      <c r="E81" s="201">
        <v>0</v>
      </c>
      <c r="F81" s="164">
        <f t="shared" si="13"/>
        <v>0</v>
      </c>
      <c r="G81" s="247">
        <f t="shared" si="11"/>
        <v>0</v>
      </c>
      <c r="H81" s="171">
        <v>12</v>
      </c>
      <c r="I81" s="215">
        <v>196</v>
      </c>
      <c r="J81" s="201">
        <v>3</v>
      </c>
      <c r="K81" s="164">
        <f t="shared" si="14"/>
        <v>0.25</v>
      </c>
      <c r="L81" s="201">
        <f t="shared" si="8"/>
        <v>148.95729890764648</v>
      </c>
      <c r="M81" s="163">
        <f t="shared" si="6"/>
        <v>24</v>
      </c>
      <c r="N81" s="201">
        <f t="shared" si="9"/>
        <v>3</v>
      </c>
      <c r="O81" s="195">
        <f t="shared" si="12"/>
        <v>0.125</v>
      </c>
      <c r="P81" s="190">
        <f t="shared" si="10"/>
        <v>148.95729890764648</v>
      </c>
      <c r="S81" s="290">
        <v>38847</v>
      </c>
      <c r="T81">
        <v>1163.3979999999999</v>
      </c>
      <c r="U81">
        <v>12.25</v>
      </c>
      <c r="V81">
        <v>193.5</v>
      </c>
      <c r="W81">
        <v>0</v>
      </c>
      <c r="X81">
        <v>0</v>
      </c>
      <c r="Y81">
        <v>0</v>
      </c>
      <c r="Z81">
        <v>11.5</v>
      </c>
      <c r="AA81">
        <v>194</v>
      </c>
      <c r="AB81">
        <v>0</v>
      </c>
      <c r="AC81">
        <v>0</v>
      </c>
      <c r="AD81">
        <v>0</v>
      </c>
      <c r="AE81">
        <v>23.75</v>
      </c>
      <c r="AF81">
        <v>0</v>
      </c>
      <c r="AG81">
        <v>0</v>
      </c>
      <c r="AH81">
        <v>0</v>
      </c>
    </row>
    <row r="82" spans="1:34" x14ac:dyDescent="0.45">
      <c r="A82" s="167">
        <v>38850</v>
      </c>
      <c r="B82" s="255">
        <v>1172.4939999999999</v>
      </c>
      <c r="C82" s="219">
        <v>10.25</v>
      </c>
      <c r="D82" s="235">
        <v>191</v>
      </c>
      <c r="E82" s="201">
        <v>1</v>
      </c>
      <c r="F82" s="164">
        <f t="shared" si="13"/>
        <v>9.7560975609756101E-2</v>
      </c>
      <c r="G82" s="247">
        <f t="shared" si="11"/>
        <v>164.74464579901152</v>
      </c>
      <c r="H82" s="171">
        <v>14.25</v>
      </c>
      <c r="I82" s="215">
        <v>183</v>
      </c>
      <c r="J82" s="201">
        <v>1</v>
      </c>
      <c r="K82" s="164">
        <f t="shared" si="14"/>
        <v>7.0175438596491224E-2</v>
      </c>
      <c r="L82" s="201">
        <f t="shared" si="8"/>
        <v>49.652432969215489</v>
      </c>
      <c r="M82" s="163">
        <f t="shared" si="6"/>
        <v>24.5</v>
      </c>
      <c r="N82" s="201">
        <f t="shared" si="9"/>
        <v>2</v>
      </c>
      <c r="O82" s="195">
        <f t="shared" si="12"/>
        <v>8.1632653061224483E-2</v>
      </c>
      <c r="P82" s="190">
        <f t="shared" si="10"/>
        <v>214.397078768227</v>
      </c>
      <c r="S82" s="290">
        <v>38848</v>
      </c>
      <c r="T82">
        <v>1195.028</v>
      </c>
      <c r="U82">
        <v>11.75</v>
      </c>
      <c r="V82">
        <v>194</v>
      </c>
      <c r="W82">
        <v>1</v>
      </c>
      <c r="X82">
        <v>8.5106382978723402E-2</v>
      </c>
      <c r="Y82">
        <v>164.74464579901152</v>
      </c>
      <c r="Z82">
        <v>11.5</v>
      </c>
      <c r="AA82">
        <v>194</v>
      </c>
      <c r="AB82">
        <v>0</v>
      </c>
      <c r="AC82">
        <v>0</v>
      </c>
      <c r="AD82">
        <v>0</v>
      </c>
      <c r="AE82">
        <v>23.25</v>
      </c>
      <c r="AF82">
        <v>1</v>
      </c>
      <c r="AG82">
        <v>4.3010752688172046E-2</v>
      </c>
      <c r="AH82">
        <v>164.74464579901152</v>
      </c>
    </row>
    <row r="83" spans="1:34" x14ac:dyDescent="0.45">
      <c r="A83" s="167">
        <v>38851</v>
      </c>
      <c r="B83" s="255">
        <v>1147.92</v>
      </c>
      <c r="C83" s="219">
        <v>8</v>
      </c>
      <c r="D83" s="174">
        <v>196</v>
      </c>
      <c r="E83" s="201">
        <v>0</v>
      </c>
      <c r="F83" s="164">
        <f t="shared" si="13"/>
        <v>0</v>
      </c>
      <c r="G83" s="247">
        <f t="shared" si="11"/>
        <v>0</v>
      </c>
      <c r="H83" s="171">
        <v>13.75</v>
      </c>
      <c r="I83" s="215">
        <v>190</v>
      </c>
      <c r="J83" s="201">
        <v>3</v>
      </c>
      <c r="K83" s="164">
        <f t="shared" si="14"/>
        <v>0.21818181818181817</v>
      </c>
      <c r="L83" s="201">
        <f t="shared" si="8"/>
        <v>148.95729890764648</v>
      </c>
      <c r="M83" s="163">
        <f t="shared" si="6"/>
        <v>21.75</v>
      </c>
      <c r="N83" s="201">
        <f t="shared" si="9"/>
        <v>3</v>
      </c>
      <c r="O83" s="195">
        <f t="shared" si="12"/>
        <v>0.13793103448275862</v>
      </c>
      <c r="P83" s="190">
        <f t="shared" si="10"/>
        <v>148.95729890764648</v>
      </c>
      <c r="S83" s="290">
        <v>38849</v>
      </c>
      <c r="T83">
        <v>1243.8050000000001</v>
      </c>
      <c r="U83">
        <v>12</v>
      </c>
      <c r="V83">
        <v>194</v>
      </c>
      <c r="W83">
        <v>0</v>
      </c>
      <c r="X83">
        <v>0</v>
      </c>
      <c r="Y83">
        <v>0</v>
      </c>
      <c r="Z83">
        <v>12</v>
      </c>
      <c r="AA83">
        <v>196</v>
      </c>
      <c r="AB83">
        <v>0</v>
      </c>
      <c r="AC83">
        <v>0</v>
      </c>
      <c r="AD83">
        <v>0</v>
      </c>
      <c r="AE83">
        <v>24</v>
      </c>
      <c r="AF83">
        <v>0</v>
      </c>
      <c r="AG83">
        <v>0</v>
      </c>
      <c r="AH83">
        <v>0</v>
      </c>
    </row>
    <row r="84" spans="1:34" x14ac:dyDescent="0.45">
      <c r="A84" s="167">
        <v>38852</v>
      </c>
      <c r="B84" s="255">
        <v>1337.2239999999999</v>
      </c>
      <c r="C84" s="219">
        <v>11.5</v>
      </c>
      <c r="D84" s="234">
        <f>AVERAGE(I83,I84)</f>
        <v>145</v>
      </c>
      <c r="E84" s="201">
        <v>0</v>
      </c>
      <c r="F84" s="164">
        <f t="shared" si="13"/>
        <v>0</v>
      </c>
      <c r="G84" s="247">
        <f t="shared" si="11"/>
        <v>0</v>
      </c>
      <c r="H84" s="171">
        <v>13.75</v>
      </c>
      <c r="I84" s="215">
        <v>100</v>
      </c>
      <c r="J84" s="201">
        <v>5</v>
      </c>
      <c r="K84" s="164">
        <f t="shared" si="14"/>
        <v>0.36363636363636365</v>
      </c>
      <c r="L84" s="201">
        <f t="shared" si="8"/>
        <v>248.26216484607744</v>
      </c>
      <c r="M84" s="163">
        <f t="shared" si="6"/>
        <v>25.25</v>
      </c>
      <c r="N84" s="201">
        <f t="shared" si="9"/>
        <v>5</v>
      </c>
      <c r="O84" s="195">
        <f t="shared" si="12"/>
        <v>0.19801980198019803</v>
      </c>
      <c r="P84" s="190">
        <f t="shared" si="10"/>
        <v>248.26216484607744</v>
      </c>
      <c r="S84" s="290">
        <v>38850</v>
      </c>
      <c r="T84">
        <v>1172.4939999999999</v>
      </c>
      <c r="U84">
        <v>10.25</v>
      </c>
      <c r="V84">
        <v>191</v>
      </c>
      <c r="W84">
        <v>0</v>
      </c>
      <c r="X84">
        <v>0</v>
      </c>
      <c r="Y84">
        <v>0</v>
      </c>
      <c r="Z84">
        <v>14.25</v>
      </c>
      <c r="AA84">
        <v>183</v>
      </c>
      <c r="AB84">
        <v>0</v>
      </c>
      <c r="AC84">
        <v>0</v>
      </c>
      <c r="AD84">
        <v>0</v>
      </c>
      <c r="AE84">
        <v>24.5</v>
      </c>
      <c r="AF84">
        <v>0</v>
      </c>
      <c r="AG84">
        <v>0</v>
      </c>
      <c r="AH84">
        <v>0</v>
      </c>
    </row>
    <row r="85" spans="1:34" x14ac:dyDescent="0.45">
      <c r="A85" s="167">
        <v>38853</v>
      </c>
      <c r="B85" s="255">
        <v>2263.047</v>
      </c>
      <c r="C85" s="219">
        <v>12</v>
      </c>
      <c r="D85" s="235">
        <v>76</v>
      </c>
      <c r="E85" s="201">
        <v>1</v>
      </c>
      <c r="F85" s="164">
        <f t="shared" si="13"/>
        <v>8.3333333333333329E-2</v>
      </c>
      <c r="G85" s="247">
        <f t="shared" si="11"/>
        <v>164.74464579901152</v>
      </c>
      <c r="H85" s="171">
        <v>14</v>
      </c>
      <c r="I85" s="215">
        <v>50</v>
      </c>
      <c r="J85" s="212">
        <v>0</v>
      </c>
      <c r="K85" s="164">
        <f t="shared" si="14"/>
        <v>0</v>
      </c>
      <c r="L85" s="201">
        <f>J85/0.04745</f>
        <v>0</v>
      </c>
      <c r="M85" s="163">
        <f t="shared" si="6"/>
        <v>26</v>
      </c>
      <c r="N85" s="201">
        <f t="shared" si="9"/>
        <v>1</v>
      </c>
      <c r="O85" s="195">
        <f t="shared" si="12"/>
        <v>3.8461538461538464E-2</v>
      </c>
      <c r="P85" s="190">
        <f t="shared" si="10"/>
        <v>164.74464579901152</v>
      </c>
      <c r="S85" s="290">
        <v>38851</v>
      </c>
      <c r="T85">
        <v>1147.92</v>
      </c>
      <c r="U85">
        <v>8</v>
      </c>
      <c r="V85">
        <v>196</v>
      </c>
      <c r="W85">
        <v>0</v>
      </c>
      <c r="X85">
        <v>0</v>
      </c>
      <c r="Y85">
        <v>0</v>
      </c>
      <c r="Z85">
        <v>13.75</v>
      </c>
      <c r="AA85">
        <v>190</v>
      </c>
      <c r="AB85">
        <v>0</v>
      </c>
      <c r="AC85">
        <v>0</v>
      </c>
      <c r="AD85">
        <v>0</v>
      </c>
      <c r="AE85">
        <v>21.75</v>
      </c>
      <c r="AF85">
        <v>0</v>
      </c>
      <c r="AG85">
        <v>0</v>
      </c>
      <c r="AH85">
        <v>0</v>
      </c>
    </row>
    <row r="86" spans="1:34" x14ac:dyDescent="0.45">
      <c r="A86" s="167">
        <v>38854</v>
      </c>
      <c r="B86" s="255">
        <v>2787.4189999999999</v>
      </c>
      <c r="C86" s="219" t="s">
        <v>40</v>
      </c>
      <c r="D86" s="234">
        <f>AVERAGE(I85,I86)</f>
        <v>38.5</v>
      </c>
      <c r="E86" s="208">
        <v>3</v>
      </c>
      <c r="F86" s="164" t="s">
        <v>14</v>
      </c>
      <c r="G86" s="220">
        <f>E86/0.02014</f>
        <v>148.95729890764648</v>
      </c>
      <c r="H86" s="219" t="s">
        <v>40</v>
      </c>
      <c r="I86" s="174">
        <v>27</v>
      </c>
      <c r="J86" s="208">
        <v>7</v>
      </c>
      <c r="K86" s="164" t="s">
        <v>14</v>
      </c>
      <c r="L86" s="201">
        <f t="shared" ref="L86:L92" si="15">J86/0.04745</f>
        <v>147.52370916754478</v>
      </c>
      <c r="M86" s="163" t="s">
        <v>14</v>
      </c>
      <c r="N86" s="208">
        <v>10</v>
      </c>
      <c r="O86" s="195" t="s">
        <v>14</v>
      </c>
      <c r="P86" s="190">
        <f t="shared" si="10"/>
        <v>296.48100807519126</v>
      </c>
      <c r="S86" s="290">
        <v>38852</v>
      </c>
      <c r="T86">
        <v>1337.2239999999999</v>
      </c>
      <c r="U86">
        <v>11.5</v>
      </c>
      <c r="V86">
        <v>145</v>
      </c>
      <c r="W86">
        <v>0</v>
      </c>
      <c r="X86">
        <v>0</v>
      </c>
      <c r="Y86">
        <v>0</v>
      </c>
      <c r="Z86">
        <v>13.75</v>
      </c>
      <c r="AA86">
        <v>100</v>
      </c>
      <c r="AB86">
        <v>0</v>
      </c>
      <c r="AC86">
        <v>0</v>
      </c>
      <c r="AD86">
        <v>0</v>
      </c>
      <c r="AE86">
        <v>25.25</v>
      </c>
      <c r="AF86">
        <v>0</v>
      </c>
      <c r="AG86">
        <v>0</v>
      </c>
      <c r="AH86">
        <v>0</v>
      </c>
    </row>
    <row r="87" spans="1:34" x14ac:dyDescent="0.45">
      <c r="A87" s="167">
        <v>38855</v>
      </c>
      <c r="B87" s="255">
        <v>2985.92</v>
      </c>
      <c r="C87" s="219">
        <v>9.75</v>
      </c>
      <c r="D87" s="174">
        <v>37</v>
      </c>
      <c r="E87" s="201">
        <v>4</v>
      </c>
      <c r="F87" s="164">
        <f t="shared" si="13"/>
        <v>0.41025641025641024</v>
      </c>
      <c r="G87" s="220">
        <f t="shared" ref="G87:G92" si="16">E87/0.02014</f>
        <v>198.60973187686196</v>
      </c>
      <c r="H87" s="219">
        <v>12</v>
      </c>
      <c r="I87" s="174">
        <v>27</v>
      </c>
      <c r="J87" s="201">
        <v>13</v>
      </c>
      <c r="K87" s="164">
        <f t="shared" si="14"/>
        <v>1.0833333333333333</v>
      </c>
      <c r="L87" s="201">
        <f t="shared" si="15"/>
        <v>273.97260273972603</v>
      </c>
      <c r="M87" s="163">
        <f t="shared" si="6"/>
        <v>21.75</v>
      </c>
      <c r="N87" s="201">
        <f t="shared" si="9"/>
        <v>17</v>
      </c>
      <c r="O87" s="195">
        <f t="shared" si="12"/>
        <v>0.7816091954022989</v>
      </c>
      <c r="P87" s="190">
        <f t="shared" si="10"/>
        <v>472.58233461658801</v>
      </c>
      <c r="S87" s="290">
        <v>38853</v>
      </c>
      <c r="T87">
        <v>2263.047</v>
      </c>
      <c r="U87">
        <v>12</v>
      </c>
      <c r="V87">
        <v>76</v>
      </c>
      <c r="W87">
        <v>0</v>
      </c>
      <c r="X87">
        <v>0</v>
      </c>
      <c r="Y87">
        <v>0</v>
      </c>
      <c r="Z87">
        <v>14</v>
      </c>
      <c r="AA87">
        <v>50</v>
      </c>
      <c r="AB87">
        <v>0</v>
      </c>
      <c r="AC87">
        <v>0</v>
      </c>
      <c r="AD87">
        <v>0</v>
      </c>
      <c r="AE87">
        <v>26</v>
      </c>
      <c r="AF87">
        <v>0</v>
      </c>
      <c r="AG87">
        <v>0</v>
      </c>
      <c r="AH87">
        <v>0</v>
      </c>
    </row>
    <row r="88" spans="1:34" x14ac:dyDescent="0.45">
      <c r="A88" s="167">
        <v>38856</v>
      </c>
      <c r="B88" s="255">
        <v>2778.8009999999999</v>
      </c>
      <c r="C88" s="219">
        <v>12</v>
      </c>
      <c r="D88" s="174">
        <v>50</v>
      </c>
      <c r="E88" s="201">
        <v>4</v>
      </c>
      <c r="F88" s="164">
        <f t="shared" si="13"/>
        <v>0.33333333333333331</v>
      </c>
      <c r="G88" s="220">
        <f t="shared" si="16"/>
        <v>198.60973187686196</v>
      </c>
      <c r="H88" s="171">
        <v>11</v>
      </c>
      <c r="I88" s="215">
        <v>54</v>
      </c>
      <c r="J88" s="201">
        <v>8</v>
      </c>
      <c r="K88" s="164">
        <f t="shared" si="14"/>
        <v>0.72727272727272729</v>
      </c>
      <c r="L88" s="201">
        <f t="shared" si="15"/>
        <v>168.59852476290834</v>
      </c>
      <c r="M88" s="163">
        <f t="shared" si="6"/>
        <v>23</v>
      </c>
      <c r="N88" s="201">
        <f>J88+E88</f>
        <v>12</v>
      </c>
      <c r="O88" s="195">
        <f t="shared" si="12"/>
        <v>0.52173913043478259</v>
      </c>
      <c r="P88" s="190">
        <f t="shared" si="10"/>
        <v>367.2082566397703</v>
      </c>
      <c r="S88" s="290">
        <v>38854</v>
      </c>
      <c r="T88">
        <v>2787.4189999999999</v>
      </c>
      <c r="U88" t="s">
        <v>40</v>
      </c>
      <c r="V88">
        <v>38.5</v>
      </c>
      <c r="W88" t="s">
        <v>14</v>
      </c>
      <c r="X88" t="s">
        <v>14</v>
      </c>
      <c r="Y88">
        <v>0</v>
      </c>
      <c r="Z88" t="s">
        <v>40</v>
      </c>
      <c r="AA88">
        <v>27</v>
      </c>
      <c r="AB88" t="s">
        <v>14</v>
      </c>
      <c r="AC88" t="s">
        <v>14</v>
      </c>
      <c r="AD88">
        <v>0</v>
      </c>
      <c r="AE88" t="s">
        <v>14</v>
      </c>
      <c r="AF88">
        <v>0</v>
      </c>
      <c r="AG88" t="s">
        <v>14</v>
      </c>
      <c r="AH88">
        <v>0</v>
      </c>
    </row>
    <row r="89" spans="1:34" x14ac:dyDescent="0.45">
      <c r="A89" s="167">
        <v>38857</v>
      </c>
      <c r="B89" s="255">
        <v>2548.2979999999998</v>
      </c>
      <c r="C89" s="219">
        <v>12</v>
      </c>
      <c r="D89" s="174">
        <v>50</v>
      </c>
      <c r="E89" s="201">
        <v>0</v>
      </c>
      <c r="F89" s="164">
        <v>0</v>
      </c>
      <c r="G89" s="220">
        <f t="shared" si="16"/>
        <v>0</v>
      </c>
      <c r="H89" s="171" t="s">
        <v>14</v>
      </c>
      <c r="I89" s="231">
        <f>AVERAGE(D89,I90)</f>
        <v>50.5</v>
      </c>
      <c r="J89" s="208">
        <v>14</v>
      </c>
      <c r="K89" s="164" t="s">
        <v>14</v>
      </c>
      <c r="L89" s="201">
        <f t="shared" si="15"/>
        <v>295.04741833508956</v>
      </c>
      <c r="M89" s="163" t="s">
        <v>14</v>
      </c>
      <c r="N89" s="208">
        <v>14</v>
      </c>
      <c r="O89" s="195" t="s">
        <v>14</v>
      </c>
      <c r="P89" s="190">
        <f t="shared" si="10"/>
        <v>295.04741833508956</v>
      </c>
      <c r="S89" s="290">
        <v>38855</v>
      </c>
      <c r="T89">
        <v>2985.92</v>
      </c>
      <c r="U89">
        <v>9.75</v>
      </c>
      <c r="V89">
        <v>37</v>
      </c>
      <c r="W89">
        <v>0</v>
      </c>
      <c r="X89">
        <v>0</v>
      </c>
      <c r="Y89">
        <v>0</v>
      </c>
      <c r="Z89">
        <v>12</v>
      </c>
      <c r="AA89">
        <v>27</v>
      </c>
      <c r="AB89">
        <v>0</v>
      </c>
      <c r="AC89">
        <v>0</v>
      </c>
      <c r="AD89">
        <v>0</v>
      </c>
      <c r="AE89">
        <v>21.75</v>
      </c>
      <c r="AF89">
        <v>0</v>
      </c>
      <c r="AG89">
        <v>0</v>
      </c>
      <c r="AH89">
        <v>0</v>
      </c>
    </row>
    <row r="90" spans="1:34" x14ac:dyDescent="0.45">
      <c r="A90" s="167">
        <v>38858</v>
      </c>
      <c r="B90" s="255">
        <v>2110.3739999999998</v>
      </c>
      <c r="C90" s="219" t="s">
        <v>14</v>
      </c>
      <c r="D90" s="234">
        <v>51</v>
      </c>
      <c r="E90" s="208">
        <v>4</v>
      </c>
      <c r="F90" s="164" t="s">
        <v>14</v>
      </c>
      <c r="G90" s="220">
        <f t="shared" si="16"/>
        <v>198.60973187686196</v>
      </c>
      <c r="H90" s="171" t="s">
        <v>14</v>
      </c>
      <c r="I90" s="215">
        <v>51</v>
      </c>
      <c r="J90" s="208">
        <v>9</v>
      </c>
      <c r="K90" s="164" t="s">
        <v>14</v>
      </c>
      <c r="L90" s="201">
        <f t="shared" si="15"/>
        <v>189.67334035827187</v>
      </c>
      <c r="M90" s="163" t="s">
        <v>14</v>
      </c>
      <c r="N90" s="208">
        <f>E90+J90</f>
        <v>13</v>
      </c>
      <c r="O90" s="195" t="s">
        <v>14</v>
      </c>
      <c r="P90" s="190">
        <f t="shared" si="10"/>
        <v>388.28307223513383</v>
      </c>
      <c r="S90" s="290">
        <v>38856</v>
      </c>
      <c r="T90">
        <v>2778.8009999999999</v>
      </c>
      <c r="U90">
        <v>12</v>
      </c>
      <c r="V90">
        <v>50</v>
      </c>
      <c r="W90">
        <v>0</v>
      </c>
      <c r="X90">
        <v>0</v>
      </c>
      <c r="Y90">
        <v>0</v>
      </c>
      <c r="Z90">
        <v>11</v>
      </c>
      <c r="AA90">
        <v>54</v>
      </c>
      <c r="AB90">
        <v>0</v>
      </c>
      <c r="AC90">
        <v>0</v>
      </c>
      <c r="AD90">
        <v>0</v>
      </c>
      <c r="AE90">
        <v>23</v>
      </c>
      <c r="AF90">
        <v>0</v>
      </c>
      <c r="AG90">
        <v>0</v>
      </c>
      <c r="AH90">
        <v>0</v>
      </c>
    </row>
    <row r="91" spans="1:34" x14ac:dyDescent="0.45">
      <c r="A91" s="167">
        <v>38859</v>
      </c>
      <c r="B91" s="255">
        <v>2072.3719999999998</v>
      </c>
      <c r="C91" s="219" t="s">
        <v>14</v>
      </c>
      <c r="D91" s="234">
        <v>55</v>
      </c>
      <c r="E91" s="208">
        <v>8</v>
      </c>
      <c r="F91" s="164" t="s">
        <v>14</v>
      </c>
      <c r="G91" s="220">
        <f t="shared" si="16"/>
        <v>397.21946375372391</v>
      </c>
      <c r="H91" s="219" t="s">
        <v>14</v>
      </c>
      <c r="I91" s="234">
        <v>55</v>
      </c>
      <c r="J91" s="208">
        <v>19</v>
      </c>
      <c r="K91" s="164" t="s">
        <v>14</v>
      </c>
      <c r="L91" s="201">
        <f t="shared" si="15"/>
        <v>400.42149631190728</v>
      </c>
      <c r="M91" s="163">
        <v>22.75</v>
      </c>
      <c r="N91" s="201">
        <f>J91+E91</f>
        <v>27</v>
      </c>
      <c r="O91" s="195">
        <f>N91/M91</f>
        <v>1.1868131868131868</v>
      </c>
      <c r="P91" s="190">
        <f t="shared" si="10"/>
        <v>797.64096006563113</v>
      </c>
      <c r="S91" s="290">
        <v>38857</v>
      </c>
      <c r="T91">
        <v>2548.2979999999998</v>
      </c>
      <c r="U91">
        <v>12</v>
      </c>
      <c r="V91">
        <v>50</v>
      </c>
      <c r="W91">
        <v>0</v>
      </c>
      <c r="X91">
        <v>0</v>
      </c>
      <c r="Y91">
        <v>0</v>
      </c>
      <c r="Z91" t="s">
        <v>14</v>
      </c>
      <c r="AA91">
        <v>50.5</v>
      </c>
      <c r="AB91" t="s">
        <v>14</v>
      </c>
      <c r="AC91" t="s">
        <v>14</v>
      </c>
      <c r="AD91">
        <v>0</v>
      </c>
      <c r="AE91" t="s">
        <v>14</v>
      </c>
      <c r="AF91">
        <v>0</v>
      </c>
      <c r="AG91" t="s">
        <v>14</v>
      </c>
      <c r="AH91">
        <v>0</v>
      </c>
    </row>
    <row r="92" spans="1:34" x14ac:dyDescent="0.45">
      <c r="A92" s="167">
        <v>38860</v>
      </c>
      <c r="B92" s="255">
        <v>2100</v>
      </c>
      <c r="C92" s="219" t="s">
        <v>14</v>
      </c>
      <c r="D92" s="234">
        <v>60</v>
      </c>
      <c r="E92" s="208">
        <v>5</v>
      </c>
      <c r="F92" s="164" t="s">
        <v>14</v>
      </c>
      <c r="G92" s="220">
        <f t="shared" si="16"/>
        <v>248.26216484607744</v>
      </c>
      <c r="H92" s="171" t="s">
        <v>14</v>
      </c>
      <c r="I92" s="231">
        <v>60</v>
      </c>
      <c r="J92" s="208">
        <v>13</v>
      </c>
      <c r="K92" s="164" t="s">
        <v>14</v>
      </c>
      <c r="L92" s="201">
        <f t="shared" si="15"/>
        <v>273.97260273972603</v>
      </c>
      <c r="M92" s="163">
        <v>23</v>
      </c>
      <c r="N92" s="201">
        <f>J92+E92</f>
        <v>18</v>
      </c>
      <c r="O92" s="195">
        <f>N92/M92</f>
        <v>0.78260869565217395</v>
      </c>
      <c r="P92" s="190">
        <f t="shared" si="10"/>
        <v>522.23476758580341</v>
      </c>
      <c r="S92" s="290">
        <v>38858</v>
      </c>
      <c r="T92">
        <v>2110.3739999999998</v>
      </c>
      <c r="U92" t="s">
        <v>14</v>
      </c>
      <c r="V92">
        <v>51</v>
      </c>
      <c r="W92" t="s">
        <v>14</v>
      </c>
      <c r="X92" t="s">
        <v>14</v>
      </c>
      <c r="Y92">
        <v>0</v>
      </c>
      <c r="Z92" t="s">
        <v>14</v>
      </c>
      <c r="AA92">
        <v>51</v>
      </c>
      <c r="AB92" t="s">
        <v>14</v>
      </c>
      <c r="AC92" t="s">
        <v>14</v>
      </c>
      <c r="AD92">
        <v>0</v>
      </c>
      <c r="AE92" t="s">
        <v>14</v>
      </c>
      <c r="AF92">
        <v>0</v>
      </c>
      <c r="AG92" t="s">
        <v>14</v>
      </c>
      <c r="AH92">
        <v>0</v>
      </c>
    </row>
    <row r="93" spans="1:34" x14ac:dyDescent="0.45">
      <c r="A93" s="167">
        <v>38861</v>
      </c>
      <c r="B93" s="255">
        <v>2215</v>
      </c>
      <c r="C93" s="219" t="s">
        <v>14</v>
      </c>
      <c r="D93" s="234">
        <v>79</v>
      </c>
      <c r="E93" s="208">
        <v>2</v>
      </c>
      <c r="F93" s="164" t="s">
        <v>14</v>
      </c>
      <c r="G93" s="220">
        <f>E93/0.00607</f>
        <v>329.48929159802304</v>
      </c>
      <c r="H93" s="219" t="s">
        <v>14</v>
      </c>
      <c r="I93" s="234">
        <v>79</v>
      </c>
      <c r="J93" s="208">
        <v>5</v>
      </c>
      <c r="K93" s="164" t="s">
        <v>14</v>
      </c>
      <c r="L93" s="201">
        <f>J93/0.02014</f>
        <v>248.26216484607744</v>
      </c>
      <c r="M93" s="163">
        <v>21.25</v>
      </c>
      <c r="N93" s="201">
        <f>J93+E93</f>
        <v>7</v>
      </c>
      <c r="O93" s="195">
        <f>N93/M93</f>
        <v>0.32941176470588235</v>
      </c>
      <c r="P93" s="190">
        <f t="shared" si="10"/>
        <v>577.75145644410054</v>
      </c>
      <c r="S93" s="290">
        <v>38859</v>
      </c>
      <c r="T93">
        <v>2072.3719999999998</v>
      </c>
      <c r="U93" t="s">
        <v>14</v>
      </c>
      <c r="V93">
        <v>55</v>
      </c>
      <c r="W93" t="s">
        <v>14</v>
      </c>
      <c r="X93" t="s">
        <v>14</v>
      </c>
      <c r="Y93">
        <v>0</v>
      </c>
      <c r="Z93" t="s">
        <v>14</v>
      </c>
      <c r="AA93">
        <v>55</v>
      </c>
      <c r="AB93" t="s">
        <v>14</v>
      </c>
      <c r="AC93" t="s">
        <v>14</v>
      </c>
      <c r="AD93">
        <v>0</v>
      </c>
      <c r="AE93">
        <v>22.75</v>
      </c>
      <c r="AF93">
        <v>0</v>
      </c>
      <c r="AG93">
        <v>0</v>
      </c>
      <c r="AH93">
        <v>0</v>
      </c>
    </row>
    <row r="94" spans="1:34" x14ac:dyDescent="0.45">
      <c r="A94" s="167">
        <v>38862</v>
      </c>
      <c r="B94" s="255">
        <v>1991</v>
      </c>
      <c r="C94" s="219" t="s">
        <v>14</v>
      </c>
      <c r="D94" s="234">
        <v>97</v>
      </c>
      <c r="E94" s="208">
        <v>10</v>
      </c>
      <c r="F94" s="164" t="s">
        <v>14</v>
      </c>
      <c r="G94" s="220">
        <f>E94/0.00607</f>
        <v>1647.4464579901153</v>
      </c>
      <c r="H94" s="219" t="s">
        <v>14</v>
      </c>
      <c r="I94" s="234">
        <v>97</v>
      </c>
      <c r="J94" s="208">
        <v>24</v>
      </c>
      <c r="K94" s="164" t="s">
        <v>14</v>
      </c>
      <c r="L94" s="201">
        <f>J94/0.02014</f>
        <v>1191.6583912611718</v>
      </c>
      <c r="M94" s="163">
        <v>23.75</v>
      </c>
      <c r="N94" s="201">
        <f>J94+E94</f>
        <v>34</v>
      </c>
      <c r="O94" s="195">
        <f>N94/M94</f>
        <v>1.4315789473684211</v>
      </c>
      <c r="P94" s="190">
        <f t="shared" si="10"/>
        <v>2839.1048492512873</v>
      </c>
      <c r="S94" s="290">
        <v>38860</v>
      </c>
      <c r="T94">
        <v>2100</v>
      </c>
      <c r="U94" t="s">
        <v>14</v>
      </c>
      <c r="V94">
        <v>60</v>
      </c>
      <c r="W94" t="s">
        <v>14</v>
      </c>
      <c r="X94" t="s">
        <v>14</v>
      </c>
      <c r="Y94">
        <v>0</v>
      </c>
      <c r="Z94" t="s">
        <v>14</v>
      </c>
      <c r="AA94">
        <v>60</v>
      </c>
      <c r="AB94" t="s">
        <v>14</v>
      </c>
      <c r="AC94" t="s">
        <v>14</v>
      </c>
      <c r="AD94">
        <v>0</v>
      </c>
      <c r="AE94">
        <v>23</v>
      </c>
      <c r="AF94">
        <v>0</v>
      </c>
      <c r="AG94">
        <v>0</v>
      </c>
      <c r="AH94">
        <v>0</v>
      </c>
    </row>
    <row r="95" spans="1:34" x14ac:dyDescent="0.45">
      <c r="A95" s="167">
        <v>38863</v>
      </c>
      <c r="B95" s="255">
        <v>1946</v>
      </c>
      <c r="C95" s="219" t="s">
        <v>14</v>
      </c>
      <c r="D95" s="234">
        <v>64</v>
      </c>
      <c r="E95" s="208">
        <v>13</v>
      </c>
      <c r="F95" s="164" t="s">
        <v>14</v>
      </c>
      <c r="G95" s="220">
        <f>E95/0.02014</f>
        <v>645.4816285998013</v>
      </c>
      <c r="H95" s="219" t="s">
        <v>14</v>
      </c>
      <c r="I95" s="234">
        <v>64</v>
      </c>
      <c r="J95" s="208">
        <v>29</v>
      </c>
      <c r="K95" s="164" t="s">
        <v>14</v>
      </c>
      <c r="L95" s="201">
        <f>J95/0.04745</f>
        <v>611.16965226554271</v>
      </c>
      <c r="M95" s="163">
        <v>24.5</v>
      </c>
      <c r="N95" s="201">
        <f>J95+E95</f>
        <v>42</v>
      </c>
      <c r="O95" s="195">
        <f>N95/M95</f>
        <v>1.7142857142857142</v>
      </c>
      <c r="P95" s="190">
        <f t="shared" si="10"/>
        <v>1256.651280865344</v>
      </c>
      <c r="S95" s="290">
        <v>38861</v>
      </c>
      <c r="T95">
        <v>2215</v>
      </c>
      <c r="U95" t="s">
        <v>14</v>
      </c>
      <c r="V95">
        <v>79</v>
      </c>
      <c r="W95" t="s">
        <v>14</v>
      </c>
      <c r="X95" t="s">
        <v>14</v>
      </c>
      <c r="Y95">
        <v>0</v>
      </c>
      <c r="Z95" t="s">
        <v>14</v>
      </c>
      <c r="AA95">
        <v>79</v>
      </c>
      <c r="AB95" t="s">
        <v>14</v>
      </c>
      <c r="AC95" t="s">
        <v>14</v>
      </c>
      <c r="AD95">
        <v>0</v>
      </c>
      <c r="AE95">
        <v>21.25</v>
      </c>
      <c r="AF95">
        <v>0</v>
      </c>
      <c r="AG95">
        <v>0</v>
      </c>
      <c r="AH95">
        <v>0</v>
      </c>
    </row>
    <row r="96" spans="1:34" x14ac:dyDescent="0.45">
      <c r="A96" s="167">
        <v>38864</v>
      </c>
      <c r="B96" s="255">
        <v>2351</v>
      </c>
      <c r="C96" s="219">
        <v>10.25</v>
      </c>
      <c r="D96" s="175">
        <v>77</v>
      </c>
      <c r="E96" s="246">
        <v>36</v>
      </c>
      <c r="F96" s="166">
        <f>E96/C96</f>
        <v>3.5121951219512195</v>
      </c>
      <c r="G96" s="220">
        <f>E96/0.00607</f>
        <v>5930.8072487644149</v>
      </c>
      <c r="H96" s="164">
        <v>13</v>
      </c>
      <c r="I96" s="256">
        <f>AVERAGE(D96,D99)</f>
        <v>68.5</v>
      </c>
      <c r="J96" s="246">
        <v>26</v>
      </c>
      <c r="K96" s="166">
        <f>J96/H96</f>
        <v>2</v>
      </c>
      <c r="L96" s="201">
        <f>J96/0.02014</f>
        <v>1290.9632571996026</v>
      </c>
      <c r="M96" s="163">
        <f>H96+C96</f>
        <v>23.25</v>
      </c>
      <c r="N96" s="201">
        <f>SUM(E96,J96)</f>
        <v>62</v>
      </c>
      <c r="O96" s="195">
        <f t="shared" si="12"/>
        <v>2.6666666666666665</v>
      </c>
      <c r="P96" s="190">
        <f t="shared" si="10"/>
        <v>7221.7705059640175</v>
      </c>
      <c r="S96" s="290">
        <v>38862</v>
      </c>
      <c r="T96">
        <v>1991</v>
      </c>
      <c r="U96" t="s">
        <v>14</v>
      </c>
      <c r="V96">
        <v>97</v>
      </c>
      <c r="W96" t="s">
        <v>14</v>
      </c>
      <c r="X96" t="s">
        <v>14</v>
      </c>
      <c r="Y96">
        <v>0</v>
      </c>
      <c r="Z96" t="s">
        <v>14</v>
      </c>
      <c r="AA96">
        <v>97</v>
      </c>
      <c r="AB96" t="s">
        <v>14</v>
      </c>
      <c r="AC96" t="s">
        <v>14</v>
      </c>
      <c r="AD96">
        <v>0</v>
      </c>
      <c r="AE96">
        <v>23.75</v>
      </c>
      <c r="AF96">
        <v>0</v>
      </c>
      <c r="AG96">
        <v>0</v>
      </c>
      <c r="AH96">
        <v>0</v>
      </c>
    </row>
    <row r="97" spans="1:35" x14ac:dyDescent="0.45">
      <c r="A97" s="167">
        <v>38865</v>
      </c>
      <c r="B97" s="255">
        <v>5602</v>
      </c>
      <c r="C97" s="219" t="s">
        <v>40</v>
      </c>
      <c r="D97" s="234">
        <v>69</v>
      </c>
      <c r="E97" s="208">
        <v>20</v>
      </c>
      <c r="F97" s="164" t="s">
        <v>14</v>
      </c>
      <c r="G97" s="220">
        <f>E97/0.00607</f>
        <v>3294.8929159802306</v>
      </c>
      <c r="H97" s="216" t="s">
        <v>40</v>
      </c>
      <c r="I97" s="217">
        <v>69</v>
      </c>
      <c r="J97" s="208">
        <v>28</v>
      </c>
      <c r="K97" s="164" t="s">
        <v>14</v>
      </c>
      <c r="L97" s="201">
        <f>J97/0.02014</f>
        <v>1390.2681231380336</v>
      </c>
      <c r="M97" s="163" t="s">
        <v>14</v>
      </c>
      <c r="N97" s="208">
        <f>J97+E97</f>
        <v>48</v>
      </c>
      <c r="O97" s="195" t="s">
        <v>14</v>
      </c>
      <c r="P97" s="190">
        <f t="shared" si="10"/>
        <v>4685.1610391182639</v>
      </c>
      <c r="S97" s="290">
        <v>38863</v>
      </c>
      <c r="T97">
        <v>1946</v>
      </c>
      <c r="U97" t="s">
        <v>14</v>
      </c>
      <c r="V97">
        <v>64</v>
      </c>
      <c r="W97" t="s">
        <v>14</v>
      </c>
      <c r="X97" t="s">
        <v>14</v>
      </c>
      <c r="Y97">
        <v>0</v>
      </c>
      <c r="Z97" t="s">
        <v>14</v>
      </c>
      <c r="AA97">
        <v>64</v>
      </c>
      <c r="AB97" t="s">
        <v>14</v>
      </c>
      <c r="AC97" t="s">
        <v>14</v>
      </c>
      <c r="AD97">
        <v>0</v>
      </c>
      <c r="AE97">
        <v>24.5</v>
      </c>
      <c r="AF97">
        <v>0</v>
      </c>
      <c r="AG97">
        <v>0</v>
      </c>
      <c r="AH97">
        <v>0</v>
      </c>
    </row>
    <row r="98" spans="1:35" x14ac:dyDescent="0.45">
      <c r="A98" s="167">
        <v>38866</v>
      </c>
      <c r="B98" s="255">
        <v>5084</v>
      </c>
      <c r="C98" s="219" t="s">
        <v>40</v>
      </c>
      <c r="D98" s="234">
        <v>69</v>
      </c>
      <c r="E98" s="208">
        <v>20</v>
      </c>
      <c r="F98" s="164" t="s">
        <v>14</v>
      </c>
      <c r="G98" s="220">
        <f>E98/0.00607</f>
        <v>3294.8929159802306</v>
      </c>
      <c r="H98" s="216" t="s">
        <v>40</v>
      </c>
      <c r="I98" s="217">
        <v>69</v>
      </c>
      <c r="J98" s="208">
        <v>28</v>
      </c>
      <c r="K98" s="164" t="s">
        <v>14</v>
      </c>
      <c r="L98" s="201">
        <f>J98/0.02014</f>
        <v>1390.2681231380336</v>
      </c>
      <c r="M98" s="163" t="s">
        <v>14</v>
      </c>
      <c r="N98" s="208">
        <f>E98+J98</f>
        <v>48</v>
      </c>
      <c r="O98" s="195" t="s">
        <v>14</v>
      </c>
      <c r="P98" s="190">
        <f t="shared" si="10"/>
        <v>4685.1610391182639</v>
      </c>
      <c r="S98" s="290">
        <v>38864</v>
      </c>
      <c r="T98">
        <v>2351</v>
      </c>
      <c r="U98">
        <v>10.25</v>
      </c>
      <c r="V98">
        <v>77</v>
      </c>
      <c r="W98">
        <v>0</v>
      </c>
      <c r="X98">
        <v>0</v>
      </c>
      <c r="Y98">
        <v>0</v>
      </c>
      <c r="Z98">
        <v>13</v>
      </c>
      <c r="AA98">
        <v>68.5</v>
      </c>
      <c r="AB98">
        <v>4</v>
      </c>
      <c r="AC98">
        <v>0.30769230769230771</v>
      </c>
      <c r="AD98">
        <v>198.60973187686196</v>
      </c>
      <c r="AE98">
        <v>23.25</v>
      </c>
      <c r="AF98">
        <v>4</v>
      </c>
      <c r="AG98">
        <v>0.17204301075268819</v>
      </c>
      <c r="AH98">
        <v>198.60973187686196</v>
      </c>
    </row>
    <row r="99" spans="1:35" x14ac:dyDescent="0.45">
      <c r="A99" s="167">
        <v>38867</v>
      </c>
      <c r="B99" s="255">
        <v>3181</v>
      </c>
      <c r="C99" s="219">
        <v>9.75</v>
      </c>
      <c r="D99" s="174">
        <v>60</v>
      </c>
      <c r="E99" s="201">
        <v>3</v>
      </c>
      <c r="F99" s="164">
        <f>E99/C99</f>
        <v>0.30769230769230771</v>
      </c>
      <c r="G99" s="220">
        <f>E99/0.02014</f>
        <v>148.95729890764648</v>
      </c>
      <c r="H99" s="164">
        <v>11.75</v>
      </c>
      <c r="I99" s="174">
        <v>90</v>
      </c>
      <c r="J99" s="208">
        <v>29</v>
      </c>
      <c r="K99" s="164">
        <f>J99/H99</f>
        <v>2.4680851063829787</v>
      </c>
      <c r="L99" s="201">
        <f>J99/0.02014</f>
        <v>1439.9205561072492</v>
      </c>
      <c r="M99" s="163">
        <f>H99+C99</f>
        <v>21.5</v>
      </c>
      <c r="N99" s="201">
        <f>J99+E99</f>
        <v>32</v>
      </c>
      <c r="O99" s="195">
        <f>N99/M99</f>
        <v>1.4883720930232558</v>
      </c>
      <c r="P99" s="190">
        <f t="shared" si="10"/>
        <v>1588.8778550148957</v>
      </c>
      <c r="S99" s="290">
        <v>38865</v>
      </c>
      <c r="T99">
        <v>5602</v>
      </c>
      <c r="U99" t="s">
        <v>40</v>
      </c>
      <c r="V99">
        <v>69</v>
      </c>
      <c r="W99">
        <v>0</v>
      </c>
      <c r="X99" t="s">
        <v>14</v>
      </c>
      <c r="Y99">
        <v>0</v>
      </c>
      <c r="Z99" t="s">
        <v>40</v>
      </c>
      <c r="AA99">
        <v>69</v>
      </c>
      <c r="AB99">
        <v>4</v>
      </c>
      <c r="AC99" t="s">
        <v>14</v>
      </c>
      <c r="AD99">
        <v>198.60973187686196</v>
      </c>
      <c r="AE99" t="s">
        <v>14</v>
      </c>
      <c r="AF99">
        <v>4</v>
      </c>
      <c r="AG99" t="s">
        <v>14</v>
      </c>
      <c r="AH99">
        <v>198.60973187686196</v>
      </c>
    </row>
    <row r="100" spans="1:35" x14ac:dyDescent="0.45">
      <c r="A100" s="222">
        <v>38868</v>
      </c>
      <c r="B100" s="255">
        <v>2520</v>
      </c>
      <c r="C100" s="257">
        <v>12.75</v>
      </c>
      <c r="D100" s="258">
        <v>90</v>
      </c>
      <c r="E100" s="259">
        <v>0</v>
      </c>
      <c r="F100" s="172">
        <f>E100/C100</f>
        <v>0</v>
      </c>
      <c r="G100" s="247">
        <f>E100/0.00607</f>
        <v>0</v>
      </c>
      <c r="H100" s="172">
        <v>10.5</v>
      </c>
      <c r="I100" s="258">
        <v>90</v>
      </c>
      <c r="J100" s="259">
        <v>10</v>
      </c>
      <c r="K100" s="172">
        <f>J100/H100</f>
        <v>0.95238095238095233</v>
      </c>
      <c r="L100" s="246">
        <f>J100/0.02014</f>
        <v>496.52432969215488</v>
      </c>
      <c r="M100" s="165">
        <f>H100+C100</f>
        <v>23.25</v>
      </c>
      <c r="N100" s="259">
        <f>J100+E100</f>
        <v>10</v>
      </c>
      <c r="O100" s="249">
        <f t="shared" si="12"/>
        <v>0.43010752688172044</v>
      </c>
      <c r="P100" s="190">
        <f t="shared" si="10"/>
        <v>496.52432969215488</v>
      </c>
      <c r="S100" s="290">
        <v>38866</v>
      </c>
      <c r="T100">
        <v>5084</v>
      </c>
      <c r="U100" t="s">
        <v>40</v>
      </c>
      <c r="V100">
        <v>69</v>
      </c>
      <c r="W100">
        <v>0</v>
      </c>
      <c r="X100" t="s">
        <v>14</v>
      </c>
      <c r="Y100">
        <v>0</v>
      </c>
      <c r="Z100" t="s">
        <v>40</v>
      </c>
      <c r="AA100">
        <v>69</v>
      </c>
      <c r="AB100">
        <v>4</v>
      </c>
      <c r="AC100" t="s">
        <v>14</v>
      </c>
      <c r="AD100">
        <v>198.60973187686196</v>
      </c>
      <c r="AE100" t="s">
        <v>14</v>
      </c>
      <c r="AF100">
        <v>4</v>
      </c>
      <c r="AG100" t="s">
        <v>14</v>
      </c>
      <c r="AH100">
        <v>198.60973187686196</v>
      </c>
    </row>
    <row r="101" spans="1:35" x14ac:dyDescent="0.45">
      <c r="A101" s="222">
        <v>38869</v>
      </c>
      <c r="B101" s="255">
        <v>2560</v>
      </c>
      <c r="C101" s="260">
        <v>14.25</v>
      </c>
      <c r="D101" s="260">
        <v>50</v>
      </c>
      <c r="E101" s="226">
        <v>0</v>
      </c>
      <c r="F101" s="227">
        <f>E101/C101</f>
        <v>0</v>
      </c>
      <c r="G101" s="252">
        <f>E101/0.02014</f>
        <v>0</v>
      </c>
      <c r="H101" s="261" t="s">
        <v>40</v>
      </c>
      <c r="I101" s="262">
        <v>33</v>
      </c>
      <c r="J101" s="263">
        <v>18</v>
      </c>
      <c r="K101" s="227" t="s">
        <v>14</v>
      </c>
      <c r="L101" s="226">
        <f>J101/0.04745</f>
        <v>379.34668071654374</v>
      </c>
      <c r="M101" s="264" t="s">
        <v>14</v>
      </c>
      <c r="N101" s="226">
        <f>J101+E101</f>
        <v>18</v>
      </c>
      <c r="O101" s="265" t="s">
        <v>14</v>
      </c>
      <c r="P101" s="190">
        <f t="shared" si="10"/>
        <v>379.34668071654374</v>
      </c>
      <c r="S101" s="290">
        <v>38867</v>
      </c>
      <c r="T101">
        <v>3181</v>
      </c>
      <c r="U101">
        <v>9.75</v>
      </c>
      <c r="V101">
        <v>60</v>
      </c>
      <c r="W101">
        <v>329</v>
      </c>
      <c r="X101">
        <v>33.743589743589745</v>
      </c>
      <c r="Y101">
        <v>16335.650446871896</v>
      </c>
      <c r="Z101">
        <v>11.75</v>
      </c>
      <c r="AA101">
        <v>90</v>
      </c>
      <c r="AB101">
        <v>5075</v>
      </c>
      <c r="AC101">
        <v>431.91489361702128</v>
      </c>
      <c r="AD101">
        <v>251986.09731876859</v>
      </c>
      <c r="AE101">
        <v>21.5</v>
      </c>
      <c r="AF101">
        <v>5404</v>
      </c>
      <c r="AG101">
        <v>251.34883720930233</v>
      </c>
      <c r="AH101">
        <v>268321.7477656405</v>
      </c>
      <c r="AI101">
        <v>0.52319397857116046</v>
      </c>
    </row>
    <row r="102" spans="1:35" x14ac:dyDescent="0.45">
      <c r="A102" s="266">
        <v>38870</v>
      </c>
      <c r="B102" s="255">
        <v>4287</v>
      </c>
      <c r="C102" s="267" t="s">
        <v>40</v>
      </c>
      <c r="D102" s="268">
        <v>33</v>
      </c>
      <c r="E102" s="208">
        <v>7</v>
      </c>
      <c r="F102" s="164" t="s">
        <v>14</v>
      </c>
      <c r="G102" s="252">
        <f>E102/0.02014</f>
        <v>347.5670307845084</v>
      </c>
      <c r="H102" s="218" t="s">
        <v>40</v>
      </c>
      <c r="I102" s="217">
        <v>33</v>
      </c>
      <c r="J102" s="208">
        <v>18</v>
      </c>
      <c r="K102" s="218" t="s">
        <v>14</v>
      </c>
      <c r="L102" s="209">
        <f>J102/0.04745</f>
        <v>379.34668071654374</v>
      </c>
      <c r="M102" s="163" t="s">
        <v>14</v>
      </c>
      <c r="N102" s="201">
        <f>J102+E102</f>
        <v>25</v>
      </c>
      <c r="O102" s="195" t="s">
        <v>14</v>
      </c>
      <c r="P102" s="190">
        <f t="shared" si="10"/>
        <v>726.91371150105215</v>
      </c>
      <c r="S102" s="290">
        <v>38868</v>
      </c>
      <c r="T102">
        <v>2520</v>
      </c>
      <c r="U102">
        <v>12.75</v>
      </c>
      <c r="V102">
        <v>90</v>
      </c>
      <c r="W102">
        <v>114</v>
      </c>
      <c r="X102">
        <v>8.9411764705882355</v>
      </c>
      <c r="Y102">
        <v>18780.889621087314</v>
      </c>
      <c r="Z102">
        <v>10.25</v>
      </c>
      <c r="AA102">
        <v>90</v>
      </c>
      <c r="AB102">
        <v>1130</v>
      </c>
      <c r="AC102">
        <v>110.2439024390244</v>
      </c>
      <c r="AD102">
        <v>56107.249255213501</v>
      </c>
      <c r="AE102">
        <v>23</v>
      </c>
      <c r="AF102">
        <v>1244</v>
      </c>
      <c r="AG102">
        <v>54.086956521739133</v>
      </c>
      <c r="AH102">
        <v>74888.138876300814</v>
      </c>
    </row>
    <row r="103" spans="1:35" x14ac:dyDescent="0.45">
      <c r="A103" s="191">
        <v>38871</v>
      </c>
      <c r="B103" s="269">
        <v>4508</v>
      </c>
      <c r="C103" s="164" t="s">
        <v>40</v>
      </c>
      <c r="D103" s="268">
        <v>33</v>
      </c>
      <c r="E103" s="208">
        <v>7</v>
      </c>
      <c r="F103" s="164" t="s">
        <v>14</v>
      </c>
      <c r="G103" s="252">
        <f>E103/0.02014</f>
        <v>347.5670307845084</v>
      </c>
      <c r="H103" s="270">
        <v>13</v>
      </c>
      <c r="I103" s="216">
        <v>32</v>
      </c>
      <c r="J103" s="201">
        <v>26</v>
      </c>
      <c r="K103" s="164">
        <f>J103/H103</f>
        <v>2</v>
      </c>
      <c r="L103" s="201">
        <f>J103/0.04745</f>
        <v>547.94520547945206</v>
      </c>
      <c r="M103" s="164" t="s">
        <v>14</v>
      </c>
      <c r="N103" s="201">
        <f t="shared" ref="N103:N109" si="17">SUM(J103+E103)</f>
        <v>33</v>
      </c>
      <c r="O103" s="195" t="s">
        <v>14</v>
      </c>
      <c r="P103" s="190">
        <f t="shared" si="10"/>
        <v>895.5122362639604</v>
      </c>
      <c r="S103" s="290">
        <v>38869</v>
      </c>
      <c r="T103">
        <v>2560</v>
      </c>
      <c r="U103">
        <v>14.25</v>
      </c>
      <c r="V103">
        <v>50</v>
      </c>
      <c r="W103">
        <v>150</v>
      </c>
      <c r="X103">
        <v>10.526315789473685</v>
      </c>
      <c r="Y103">
        <v>7447.8649453823227</v>
      </c>
      <c r="Z103" t="s">
        <v>40</v>
      </c>
      <c r="AA103">
        <v>33</v>
      </c>
      <c r="AB103">
        <v>765</v>
      </c>
      <c r="AC103" t="s">
        <v>14</v>
      </c>
      <c r="AD103">
        <v>16122.233930453109</v>
      </c>
      <c r="AE103" t="s">
        <v>14</v>
      </c>
      <c r="AF103">
        <v>915</v>
      </c>
      <c r="AG103" t="s">
        <v>14</v>
      </c>
      <c r="AH103">
        <v>23570.098875835432</v>
      </c>
    </row>
    <row r="104" spans="1:35" x14ac:dyDescent="0.45">
      <c r="A104" s="191">
        <v>38872</v>
      </c>
      <c r="B104" s="255">
        <v>3942</v>
      </c>
      <c r="C104" s="164" t="s">
        <v>40</v>
      </c>
      <c r="D104" s="268">
        <v>27</v>
      </c>
      <c r="E104" s="208">
        <v>7</v>
      </c>
      <c r="F104" s="164" t="s">
        <v>14</v>
      </c>
      <c r="G104" s="252">
        <f>E104/0.02014</f>
        <v>347.5670307845084</v>
      </c>
      <c r="H104" s="271" t="s">
        <v>40</v>
      </c>
      <c r="I104" s="217">
        <v>27</v>
      </c>
      <c r="J104" s="208">
        <v>20</v>
      </c>
      <c r="K104" s="216" t="s">
        <v>14</v>
      </c>
      <c r="L104" s="201">
        <f>J104/0.04745</f>
        <v>421.49631190727081</v>
      </c>
      <c r="M104" s="164" t="s">
        <v>14</v>
      </c>
      <c r="N104" s="201">
        <f t="shared" si="17"/>
        <v>27</v>
      </c>
      <c r="O104" s="195" t="s">
        <v>14</v>
      </c>
      <c r="P104" s="190">
        <f t="shared" si="10"/>
        <v>769.06334269177921</v>
      </c>
      <c r="S104" s="290">
        <v>38870</v>
      </c>
      <c r="T104">
        <v>4287</v>
      </c>
      <c r="U104" t="s">
        <v>40</v>
      </c>
      <c r="V104">
        <v>33</v>
      </c>
      <c r="W104">
        <v>120.5</v>
      </c>
      <c r="X104" t="s">
        <v>40</v>
      </c>
      <c r="Y104">
        <v>5983.1181727904659</v>
      </c>
      <c r="Z104" t="s">
        <v>40</v>
      </c>
      <c r="AA104">
        <v>33</v>
      </c>
      <c r="AB104">
        <v>765</v>
      </c>
      <c r="AC104" t="s">
        <v>40</v>
      </c>
      <c r="AD104">
        <v>16122.233930453109</v>
      </c>
      <c r="AE104" t="s">
        <v>14</v>
      </c>
      <c r="AF104">
        <v>885.5</v>
      </c>
      <c r="AG104" t="s">
        <v>14</v>
      </c>
      <c r="AH104">
        <v>22105.352103243575</v>
      </c>
    </row>
    <row r="105" spans="1:35" x14ac:dyDescent="0.45">
      <c r="A105" s="167">
        <v>38873</v>
      </c>
      <c r="B105" s="255">
        <v>3915</v>
      </c>
      <c r="C105" s="169">
        <v>11.25</v>
      </c>
      <c r="D105" s="272">
        <f>AVERAGE(I104,I105)</f>
        <v>36</v>
      </c>
      <c r="E105" s="230">
        <v>14</v>
      </c>
      <c r="F105" s="169">
        <f>E105/C105</f>
        <v>1.2444444444444445</v>
      </c>
      <c r="G105" s="252">
        <f>E105/0.02014</f>
        <v>695.13406156901681</v>
      </c>
      <c r="H105" s="273">
        <v>10.75</v>
      </c>
      <c r="I105" s="274">
        <v>45</v>
      </c>
      <c r="J105" s="230">
        <v>14</v>
      </c>
      <c r="K105" s="169">
        <f t="shared" ref="K105:K119" si="18">J105/H105</f>
        <v>1.3023255813953489</v>
      </c>
      <c r="L105" s="230">
        <f>J105/0.04745</f>
        <v>295.04741833508956</v>
      </c>
      <c r="M105" s="169">
        <f t="shared" ref="M105:M119" si="19">H105+C105</f>
        <v>22</v>
      </c>
      <c r="N105" s="230">
        <f t="shared" si="17"/>
        <v>28</v>
      </c>
      <c r="O105" s="254">
        <f>N105/M105</f>
        <v>1.2727272727272727</v>
      </c>
      <c r="P105" s="190">
        <f t="shared" si="10"/>
        <v>990.18147990410637</v>
      </c>
      <c r="S105" s="290">
        <v>38871</v>
      </c>
      <c r="T105">
        <v>4508</v>
      </c>
      <c r="U105" t="s">
        <v>40</v>
      </c>
      <c r="V105">
        <v>33</v>
      </c>
      <c r="W105">
        <v>121</v>
      </c>
      <c r="X105" t="s">
        <v>40</v>
      </c>
      <c r="Y105">
        <v>6007.9443892750742</v>
      </c>
      <c r="Z105" t="s">
        <v>40</v>
      </c>
      <c r="AA105">
        <v>32</v>
      </c>
      <c r="AB105">
        <v>400</v>
      </c>
      <c r="AC105">
        <v>13</v>
      </c>
      <c r="AD105">
        <v>8429.9262381454155</v>
      </c>
      <c r="AE105" t="s">
        <v>14</v>
      </c>
      <c r="AF105">
        <v>521</v>
      </c>
      <c r="AG105" t="s">
        <v>14</v>
      </c>
      <c r="AH105">
        <v>14437.870627420489</v>
      </c>
    </row>
    <row r="106" spans="1:35" x14ac:dyDescent="0.45">
      <c r="A106" s="167">
        <v>38874</v>
      </c>
      <c r="B106" s="255">
        <v>3016</v>
      </c>
      <c r="C106" s="164">
        <v>11.5</v>
      </c>
      <c r="D106" s="219">
        <v>85</v>
      </c>
      <c r="E106" s="201">
        <v>6</v>
      </c>
      <c r="F106" s="164">
        <f t="shared" ref="F106:F119" si="20">E106/C106</f>
        <v>0.52173913043478259</v>
      </c>
      <c r="G106" s="220">
        <f>E106/0.00607</f>
        <v>988.46787479406919</v>
      </c>
      <c r="H106" s="270">
        <v>12</v>
      </c>
      <c r="I106" s="216">
        <v>75</v>
      </c>
      <c r="J106" s="201">
        <v>9</v>
      </c>
      <c r="K106" s="164">
        <f t="shared" si="18"/>
        <v>0.75</v>
      </c>
      <c r="L106" s="201">
        <f>J106/0.02014</f>
        <v>446.87189672293937</v>
      </c>
      <c r="M106" s="164">
        <f t="shared" si="19"/>
        <v>23.5</v>
      </c>
      <c r="N106" s="201">
        <f t="shared" si="17"/>
        <v>15</v>
      </c>
      <c r="O106" s="195">
        <f t="shared" ref="O106:O167" si="21">N106/M106</f>
        <v>0.63829787234042556</v>
      </c>
      <c r="P106" s="190">
        <f t="shared" si="10"/>
        <v>1435.3397715170086</v>
      </c>
      <c r="S106" s="290">
        <v>38872</v>
      </c>
      <c r="T106">
        <v>3942</v>
      </c>
      <c r="U106" t="s">
        <v>40</v>
      </c>
      <c r="V106">
        <v>27</v>
      </c>
      <c r="W106">
        <v>121</v>
      </c>
      <c r="X106" t="s">
        <v>40</v>
      </c>
      <c r="Y106">
        <v>6007.9443892750742</v>
      </c>
      <c r="Z106" t="s">
        <v>40</v>
      </c>
      <c r="AA106">
        <v>27</v>
      </c>
      <c r="AB106">
        <v>325</v>
      </c>
      <c r="AC106" t="s">
        <v>40</v>
      </c>
      <c r="AD106">
        <v>6849.3150684931506</v>
      </c>
      <c r="AE106" t="s">
        <v>14</v>
      </c>
      <c r="AF106">
        <v>446</v>
      </c>
      <c r="AG106" t="s">
        <v>14</v>
      </c>
      <c r="AH106">
        <v>12857.259457768225</v>
      </c>
    </row>
    <row r="107" spans="1:35" x14ac:dyDescent="0.45">
      <c r="A107" s="167">
        <v>38875</v>
      </c>
      <c r="B107" s="255">
        <v>2535</v>
      </c>
      <c r="C107" s="164">
        <v>12</v>
      </c>
      <c r="D107" s="219">
        <v>90</v>
      </c>
      <c r="E107" s="201">
        <v>0</v>
      </c>
      <c r="F107" s="164">
        <f t="shared" si="20"/>
        <v>0</v>
      </c>
      <c r="G107" s="220">
        <f t="shared" ref="G107:G112" si="22">E107/0.00607</f>
        <v>0</v>
      </c>
      <c r="H107" s="270">
        <v>11.75</v>
      </c>
      <c r="I107" s="216">
        <v>82</v>
      </c>
      <c r="J107" s="201">
        <v>4</v>
      </c>
      <c r="K107" s="164">
        <f t="shared" si="18"/>
        <v>0.34042553191489361</v>
      </c>
      <c r="L107" s="201">
        <f>J107/0.02014</f>
        <v>198.60973187686196</v>
      </c>
      <c r="M107" s="164">
        <f t="shared" si="19"/>
        <v>23.75</v>
      </c>
      <c r="N107" s="201">
        <f t="shared" si="17"/>
        <v>4</v>
      </c>
      <c r="O107" s="195">
        <f t="shared" si="21"/>
        <v>0.16842105263157894</v>
      </c>
      <c r="P107" s="190">
        <f t="shared" si="10"/>
        <v>198.60973187686196</v>
      </c>
      <c r="S107" s="290">
        <v>38873</v>
      </c>
      <c r="T107">
        <v>3915</v>
      </c>
      <c r="U107">
        <v>11.25</v>
      </c>
      <c r="V107">
        <v>36</v>
      </c>
      <c r="W107">
        <v>91</v>
      </c>
      <c r="X107">
        <v>8.0888888888888886</v>
      </c>
      <c r="Y107">
        <v>4518.3714001986091</v>
      </c>
      <c r="Z107">
        <v>10.75</v>
      </c>
      <c r="AA107">
        <v>45</v>
      </c>
      <c r="AB107">
        <v>250</v>
      </c>
      <c r="AC107">
        <v>23.255813953488371</v>
      </c>
      <c r="AD107">
        <v>5268.7038988408849</v>
      </c>
      <c r="AE107">
        <v>22</v>
      </c>
      <c r="AF107">
        <v>341</v>
      </c>
      <c r="AG107">
        <v>15.5</v>
      </c>
      <c r="AH107">
        <v>9787.075299039494</v>
      </c>
    </row>
    <row r="108" spans="1:35" x14ac:dyDescent="0.45">
      <c r="A108" s="167">
        <v>38876</v>
      </c>
      <c r="B108" s="255">
        <v>2238</v>
      </c>
      <c r="C108" s="164">
        <v>12</v>
      </c>
      <c r="D108" s="219">
        <v>100</v>
      </c>
      <c r="E108" s="201">
        <v>0</v>
      </c>
      <c r="F108" s="164">
        <f t="shared" si="20"/>
        <v>0</v>
      </c>
      <c r="G108" s="220">
        <f t="shared" si="22"/>
        <v>0</v>
      </c>
      <c r="H108" s="270">
        <v>11.5</v>
      </c>
      <c r="I108" s="216">
        <v>73</v>
      </c>
      <c r="J108" s="201">
        <v>5</v>
      </c>
      <c r="K108" s="164">
        <f t="shared" si="18"/>
        <v>0.43478260869565216</v>
      </c>
      <c r="L108" s="201">
        <f>J108/0.02014</f>
        <v>248.26216484607744</v>
      </c>
      <c r="M108" s="164">
        <f t="shared" si="19"/>
        <v>23.5</v>
      </c>
      <c r="N108" s="201">
        <f t="shared" si="17"/>
        <v>5</v>
      </c>
      <c r="O108" s="195">
        <f t="shared" si="21"/>
        <v>0.21276595744680851</v>
      </c>
      <c r="P108" s="190">
        <f t="shared" si="10"/>
        <v>248.26216484607744</v>
      </c>
      <c r="S108" s="290">
        <v>38874</v>
      </c>
      <c r="T108">
        <v>3016</v>
      </c>
      <c r="U108">
        <v>11.5</v>
      </c>
      <c r="V108">
        <v>85</v>
      </c>
      <c r="W108">
        <v>55</v>
      </c>
      <c r="X108">
        <v>4.7826086956521738</v>
      </c>
      <c r="Y108">
        <v>9060.955518945635</v>
      </c>
      <c r="Z108">
        <v>12</v>
      </c>
      <c r="AA108">
        <v>75</v>
      </c>
      <c r="AB108">
        <v>114</v>
      </c>
      <c r="AC108">
        <v>9.5</v>
      </c>
      <c r="AD108">
        <v>5660.3773584905657</v>
      </c>
      <c r="AE108">
        <v>23.5</v>
      </c>
      <c r="AF108">
        <v>169</v>
      </c>
      <c r="AG108">
        <v>7.1914893617021276</v>
      </c>
      <c r="AH108">
        <v>14721.332877436202</v>
      </c>
    </row>
    <row r="109" spans="1:35" x14ac:dyDescent="0.45">
      <c r="A109" s="167">
        <v>38877</v>
      </c>
      <c r="B109" s="255">
        <v>2099</v>
      </c>
      <c r="C109" s="164">
        <v>12</v>
      </c>
      <c r="D109" s="219">
        <v>75</v>
      </c>
      <c r="E109" s="201">
        <v>0</v>
      </c>
      <c r="F109" s="164">
        <f t="shared" si="20"/>
        <v>0</v>
      </c>
      <c r="G109" s="220">
        <f t="shared" si="22"/>
        <v>0</v>
      </c>
      <c r="H109" s="270">
        <v>12.5</v>
      </c>
      <c r="I109" s="216">
        <v>70</v>
      </c>
      <c r="J109" s="201">
        <v>0</v>
      </c>
      <c r="K109" s="164">
        <f t="shared" si="18"/>
        <v>0</v>
      </c>
      <c r="L109" s="201">
        <f>J109/0.02014</f>
        <v>0</v>
      </c>
      <c r="M109" s="164">
        <f t="shared" si="19"/>
        <v>24.5</v>
      </c>
      <c r="N109" s="201">
        <f t="shared" si="17"/>
        <v>0</v>
      </c>
      <c r="O109" s="195">
        <f t="shared" si="21"/>
        <v>0</v>
      </c>
      <c r="P109" s="190">
        <f t="shared" si="10"/>
        <v>0</v>
      </c>
      <c r="S109" s="290">
        <v>38875</v>
      </c>
      <c r="T109">
        <v>2535</v>
      </c>
      <c r="U109">
        <v>12</v>
      </c>
      <c r="V109">
        <v>90</v>
      </c>
      <c r="W109">
        <v>30</v>
      </c>
      <c r="X109">
        <v>2.5</v>
      </c>
      <c r="Y109">
        <v>4942.3393739703461</v>
      </c>
      <c r="Z109">
        <v>11.75</v>
      </c>
      <c r="AA109">
        <v>82</v>
      </c>
      <c r="AB109">
        <v>56</v>
      </c>
      <c r="AC109">
        <v>4.7659574468085104</v>
      </c>
      <c r="AD109">
        <v>2780.5362462760672</v>
      </c>
      <c r="AE109">
        <v>23.75</v>
      </c>
      <c r="AF109">
        <v>86</v>
      </c>
      <c r="AG109">
        <v>3.6210526315789475</v>
      </c>
      <c r="AH109">
        <v>7722.8756202464137</v>
      </c>
    </row>
    <row r="110" spans="1:35" x14ac:dyDescent="0.45">
      <c r="A110" s="167">
        <v>38878</v>
      </c>
      <c r="B110" s="255">
        <v>2015</v>
      </c>
      <c r="C110" s="164">
        <v>11</v>
      </c>
      <c r="D110" s="219">
        <v>70</v>
      </c>
      <c r="E110" s="201">
        <v>0</v>
      </c>
      <c r="F110" s="164">
        <f t="shared" si="20"/>
        <v>0</v>
      </c>
      <c r="G110" s="220">
        <f t="shared" si="22"/>
        <v>0</v>
      </c>
      <c r="H110" s="270">
        <v>12.75</v>
      </c>
      <c r="I110" s="216">
        <v>53</v>
      </c>
      <c r="J110" s="201">
        <v>0</v>
      </c>
      <c r="K110" s="164">
        <f t="shared" si="18"/>
        <v>0</v>
      </c>
      <c r="L110" s="201">
        <f t="shared" ref="L110:L119" si="23">J110/0.04745</f>
        <v>0</v>
      </c>
      <c r="M110" s="164">
        <f t="shared" si="19"/>
        <v>23.75</v>
      </c>
      <c r="N110" s="201">
        <v>0</v>
      </c>
      <c r="O110" s="195">
        <f t="shared" si="21"/>
        <v>0</v>
      </c>
      <c r="P110" s="190">
        <f t="shared" si="10"/>
        <v>0</v>
      </c>
      <c r="S110" s="290">
        <v>38876</v>
      </c>
      <c r="T110">
        <v>2238</v>
      </c>
      <c r="U110">
        <v>12</v>
      </c>
      <c r="V110">
        <v>100</v>
      </c>
      <c r="W110">
        <v>21</v>
      </c>
      <c r="X110">
        <v>1.75</v>
      </c>
      <c r="Y110">
        <v>3459.6375617792423</v>
      </c>
      <c r="Z110">
        <v>11.5</v>
      </c>
      <c r="AA110">
        <v>73</v>
      </c>
      <c r="AB110">
        <v>28</v>
      </c>
      <c r="AC110">
        <v>2.4347826086956523</v>
      </c>
      <c r="AD110">
        <v>1390.2681231380336</v>
      </c>
      <c r="AE110">
        <v>23.5</v>
      </c>
      <c r="AF110">
        <v>49</v>
      </c>
      <c r="AG110">
        <v>2.0851063829787235</v>
      </c>
      <c r="AH110">
        <v>4849.9056849172757</v>
      </c>
    </row>
    <row r="111" spans="1:35" x14ac:dyDescent="0.45">
      <c r="A111" s="167">
        <v>38879</v>
      </c>
      <c r="B111" s="255">
        <v>1903</v>
      </c>
      <c r="C111" s="164">
        <v>12.25</v>
      </c>
      <c r="D111" s="219">
        <v>50</v>
      </c>
      <c r="E111" s="201">
        <v>0</v>
      </c>
      <c r="F111" s="164">
        <f t="shared" si="20"/>
        <v>0</v>
      </c>
      <c r="G111" s="220">
        <f t="shared" si="22"/>
        <v>0</v>
      </c>
      <c r="H111" s="270">
        <v>12.5</v>
      </c>
      <c r="I111" s="216">
        <v>61</v>
      </c>
      <c r="J111" s="201">
        <v>6</v>
      </c>
      <c r="K111" s="164">
        <f t="shared" si="18"/>
        <v>0.48</v>
      </c>
      <c r="L111" s="201">
        <f t="shared" si="23"/>
        <v>126.44889357218125</v>
      </c>
      <c r="M111" s="164">
        <f t="shared" si="19"/>
        <v>24.75</v>
      </c>
      <c r="N111" s="201">
        <v>6</v>
      </c>
      <c r="O111" s="195">
        <f t="shared" si="21"/>
        <v>0.24242424242424243</v>
      </c>
      <c r="P111" s="190">
        <f t="shared" si="10"/>
        <v>126.44889357218125</v>
      </c>
      <c r="S111" s="290">
        <v>38877</v>
      </c>
      <c r="T111">
        <v>2099</v>
      </c>
      <c r="U111">
        <v>12</v>
      </c>
      <c r="V111">
        <v>75</v>
      </c>
      <c r="W111">
        <v>27</v>
      </c>
      <c r="X111">
        <v>2.25</v>
      </c>
      <c r="Y111">
        <v>4448.1054365733116</v>
      </c>
      <c r="Z111">
        <v>12.5</v>
      </c>
      <c r="AA111">
        <v>70</v>
      </c>
      <c r="AB111">
        <v>41</v>
      </c>
      <c r="AC111">
        <v>3.28</v>
      </c>
      <c r="AD111">
        <v>2035.7497517378349</v>
      </c>
      <c r="AE111">
        <v>24.5</v>
      </c>
      <c r="AF111">
        <v>68</v>
      </c>
      <c r="AG111">
        <v>2.7755102040816326</v>
      </c>
      <c r="AH111">
        <v>6483.8551883111468</v>
      </c>
    </row>
    <row r="112" spans="1:35" x14ac:dyDescent="0.45">
      <c r="A112" s="167">
        <v>38880</v>
      </c>
      <c r="B112" s="255">
        <v>2034</v>
      </c>
      <c r="C112" s="164">
        <v>14</v>
      </c>
      <c r="D112" s="219">
        <v>65</v>
      </c>
      <c r="E112" s="201">
        <v>2</v>
      </c>
      <c r="F112" s="164">
        <f t="shared" si="20"/>
        <v>0.14285714285714285</v>
      </c>
      <c r="G112" s="220">
        <f t="shared" si="22"/>
        <v>329.48929159802304</v>
      </c>
      <c r="H112" s="270">
        <v>14</v>
      </c>
      <c r="I112" s="216">
        <v>40</v>
      </c>
      <c r="J112" s="201">
        <v>9</v>
      </c>
      <c r="K112" s="164">
        <f t="shared" si="18"/>
        <v>0.6428571428571429</v>
      </c>
      <c r="L112" s="201">
        <f t="shared" si="23"/>
        <v>189.67334035827187</v>
      </c>
      <c r="M112" s="164">
        <f t="shared" si="19"/>
        <v>28</v>
      </c>
      <c r="N112" s="201">
        <f>SUM(J112+E112)</f>
        <v>11</v>
      </c>
      <c r="O112" s="195">
        <f t="shared" si="21"/>
        <v>0.39285714285714285</v>
      </c>
      <c r="P112" s="190">
        <f t="shared" si="10"/>
        <v>519.16263195629494</v>
      </c>
      <c r="S112" s="290">
        <v>38878</v>
      </c>
      <c r="T112">
        <v>2015</v>
      </c>
      <c r="U112">
        <v>11</v>
      </c>
      <c r="V112">
        <v>70</v>
      </c>
      <c r="W112">
        <v>18</v>
      </c>
      <c r="X112">
        <v>1.6363636363636365</v>
      </c>
      <c r="Y112">
        <v>2965.4036243822075</v>
      </c>
      <c r="Z112">
        <v>12.75</v>
      </c>
      <c r="AA112">
        <v>53</v>
      </c>
      <c r="AB112">
        <v>48</v>
      </c>
      <c r="AC112">
        <v>3.7647058823529411</v>
      </c>
      <c r="AD112">
        <v>1011.59114857745</v>
      </c>
      <c r="AE112">
        <v>23.75</v>
      </c>
      <c r="AF112">
        <v>66</v>
      </c>
      <c r="AG112">
        <v>2.7789473684210528</v>
      </c>
      <c r="AH112">
        <v>3976.9947729596574</v>
      </c>
    </row>
    <row r="113" spans="1:34" x14ac:dyDescent="0.45">
      <c r="A113" s="167">
        <v>38881</v>
      </c>
      <c r="B113" s="255">
        <v>2325</v>
      </c>
      <c r="C113" s="164">
        <v>11.25</v>
      </c>
      <c r="D113" s="219">
        <v>40</v>
      </c>
      <c r="E113" s="201">
        <v>4</v>
      </c>
      <c r="F113" s="164">
        <f t="shared" si="20"/>
        <v>0.35555555555555557</v>
      </c>
      <c r="G113" s="220">
        <f t="shared" ref="G113:G118" si="24">E113/0.02014</f>
        <v>198.60973187686196</v>
      </c>
      <c r="H113" s="270">
        <v>12</v>
      </c>
      <c r="I113" s="216">
        <v>43</v>
      </c>
      <c r="J113" s="201">
        <v>9</v>
      </c>
      <c r="K113" s="164">
        <f t="shared" si="18"/>
        <v>0.75</v>
      </c>
      <c r="L113" s="201">
        <f t="shared" si="23"/>
        <v>189.67334035827187</v>
      </c>
      <c r="M113" s="164">
        <f t="shared" si="19"/>
        <v>23.25</v>
      </c>
      <c r="N113" s="201">
        <f>SUM(J113+E113)</f>
        <v>13</v>
      </c>
      <c r="O113" s="195">
        <f t="shared" si="21"/>
        <v>0.55913978494623651</v>
      </c>
      <c r="P113" s="190">
        <f t="shared" si="10"/>
        <v>388.28307223513383</v>
      </c>
      <c r="S113" s="290">
        <v>38879</v>
      </c>
      <c r="T113">
        <v>1903</v>
      </c>
      <c r="U113">
        <v>12.25</v>
      </c>
      <c r="V113">
        <v>50</v>
      </c>
      <c r="W113">
        <v>23</v>
      </c>
      <c r="X113">
        <v>1.8775510204081634</v>
      </c>
      <c r="Y113">
        <v>1142.0059582919562</v>
      </c>
      <c r="Z113">
        <v>12.5</v>
      </c>
      <c r="AA113">
        <v>61</v>
      </c>
      <c r="AB113">
        <v>39</v>
      </c>
      <c r="AC113">
        <v>3.12</v>
      </c>
      <c r="AD113">
        <v>821.91780821917814</v>
      </c>
      <c r="AE113">
        <v>24.75</v>
      </c>
      <c r="AF113">
        <v>62</v>
      </c>
      <c r="AG113">
        <v>2.5050505050505052</v>
      </c>
      <c r="AH113">
        <v>1963.9237665111343</v>
      </c>
    </row>
    <row r="114" spans="1:34" x14ac:dyDescent="0.45">
      <c r="A114" s="167">
        <v>38882</v>
      </c>
      <c r="B114" s="255">
        <v>2316</v>
      </c>
      <c r="C114" s="164">
        <v>12.25</v>
      </c>
      <c r="D114" s="219">
        <v>40</v>
      </c>
      <c r="E114" s="201">
        <v>0</v>
      </c>
      <c r="F114" s="164">
        <f t="shared" si="20"/>
        <v>0</v>
      </c>
      <c r="G114" s="220">
        <f t="shared" si="24"/>
        <v>0</v>
      </c>
      <c r="H114" s="270">
        <v>11</v>
      </c>
      <c r="I114" s="216">
        <v>56</v>
      </c>
      <c r="J114" s="201">
        <v>0</v>
      </c>
      <c r="K114" s="164">
        <f t="shared" si="18"/>
        <v>0</v>
      </c>
      <c r="L114" s="201">
        <f t="shared" si="23"/>
        <v>0</v>
      </c>
      <c r="M114" s="164">
        <f t="shared" si="19"/>
        <v>23.25</v>
      </c>
      <c r="N114" s="201">
        <f t="shared" ref="N114:N119" si="25">SUM(J114+E114)</f>
        <v>0</v>
      </c>
      <c r="O114" s="195">
        <f t="shared" si="21"/>
        <v>0</v>
      </c>
      <c r="P114" s="190">
        <f t="shared" si="10"/>
        <v>0</v>
      </c>
      <c r="S114" s="290">
        <v>38880</v>
      </c>
      <c r="T114">
        <v>2034</v>
      </c>
      <c r="U114">
        <v>14</v>
      </c>
      <c r="V114">
        <v>65</v>
      </c>
      <c r="W114">
        <v>17</v>
      </c>
      <c r="X114">
        <v>1.2142857142857142</v>
      </c>
      <c r="Y114">
        <v>2800.6589785831961</v>
      </c>
      <c r="Z114">
        <v>14</v>
      </c>
      <c r="AA114">
        <v>40</v>
      </c>
      <c r="AB114">
        <v>69</v>
      </c>
      <c r="AC114">
        <v>4.9285714285714288</v>
      </c>
      <c r="AD114">
        <v>1454.1622760800844</v>
      </c>
      <c r="AE114">
        <v>28</v>
      </c>
      <c r="AF114">
        <v>86</v>
      </c>
      <c r="AG114">
        <v>3.0714285714285716</v>
      </c>
      <c r="AH114">
        <v>4254.8212546632803</v>
      </c>
    </row>
    <row r="115" spans="1:34" x14ac:dyDescent="0.45">
      <c r="A115" s="167">
        <v>38883</v>
      </c>
      <c r="B115" s="275">
        <v>2250.1390000000001</v>
      </c>
      <c r="C115" s="164">
        <v>12</v>
      </c>
      <c r="D115" s="219">
        <v>52</v>
      </c>
      <c r="E115" s="201">
        <v>6</v>
      </c>
      <c r="F115" s="164">
        <f t="shared" si="20"/>
        <v>0.5</v>
      </c>
      <c r="G115" s="220">
        <f t="shared" si="24"/>
        <v>297.91459781529295</v>
      </c>
      <c r="H115" s="270">
        <v>11.75</v>
      </c>
      <c r="I115" s="216">
        <v>54</v>
      </c>
      <c r="J115" s="201">
        <v>12</v>
      </c>
      <c r="K115" s="164">
        <f t="shared" si="18"/>
        <v>1.0212765957446808</v>
      </c>
      <c r="L115" s="201">
        <f t="shared" si="23"/>
        <v>252.8977871443625</v>
      </c>
      <c r="M115" s="164">
        <f t="shared" si="19"/>
        <v>23.75</v>
      </c>
      <c r="N115" s="201">
        <f t="shared" si="25"/>
        <v>18</v>
      </c>
      <c r="O115" s="195">
        <f t="shared" si="21"/>
        <v>0.75789473684210529</v>
      </c>
      <c r="P115" s="190">
        <f t="shared" si="10"/>
        <v>550.81238495965545</v>
      </c>
      <c r="S115" s="290">
        <v>38881</v>
      </c>
      <c r="T115">
        <v>2325</v>
      </c>
      <c r="U115">
        <v>11.25</v>
      </c>
      <c r="V115">
        <v>40</v>
      </c>
      <c r="W115">
        <v>26</v>
      </c>
      <c r="X115">
        <v>2.3111111111111109</v>
      </c>
      <c r="Y115">
        <v>1290.9632571996026</v>
      </c>
      <c r="Z115">
        <v>12</v>
      </c>
      <c r="AA115">
        <v>43</v>
      </c>
      <c r="AB115">
        <v>36</v>
      </c>
      <c r="AC115">
        <v>3</v>
      </c>
      <c r="AD115">
        <v>758.69336143308749</v>
      </c>
      <c r="AE115">
        <v>23.25</v>
      </c>
      <c r="AF115">
        <v>62</v>
      </c>
      <c r="AG115">
        <v>2.6666666666666665</v>
      </c>
      <c r="AH115">
        <v>2049.65661863269</v>
      </c>
    </row>
    <row r="116" spans="1:34" x14ac:dyDescent="0.45">
      <c r="A116" s="167">
        <v>38884</v>
      </c>
      <c r="B116" s="275">
        <v>2299.0709999999999</v>
      </c>
      <c r="C116" s="276" t="s">
        <v>30</v>
      </c>
      <c r="D116" s="219">
        <v>52</v>
      </c>
      <c r="E116" s="208">
        <v>5</v>
      </c>
      <c r="F116" s="164" t="s">
        <v>14</v>
      </c>
      <c r="G116" s="220">
        <f t="shared" si="24"/>
        <v>248.26216484607744</v>
      </c>
      <c r="H116" s="270">
        <v>12.5</v>
      </c>
      <c r="I116" s="216">
        <v>40</v>
      </c>
      <c r="J116" s="201">
        <v>10</v>
      </c>
      <c r="K116" s="164">
        <f t="shared" si="18"/>
        <v>0.8</v>
      </c>
      <c r="L116" s="201">
        <f t="shared" si="23"/>
        <v>210.7481559536354</v>
      </c>
      <c r="M116" s="164">
        <v>10</v>
      </c>
      <c r="N116" s="201">
        <f t="shared" si="25"/>
        <v>15</v>
      </c>
      <c r="O116" s="195">
        <f t="shared" si="21"/>
        <v>1.5</v>
      </c>
      <c r="P116" s="190">
        <f t="shared" si="10"/>
        <v>459.01032079971287</v>
      </c>
      <c r="S116" s="290">
        <v>38882</v>
      </c>
      <c r="T116">
        <v>2316</v>
      </c>
      <c r="U116">
        <v>12.25</v>
      </c>
      <c r="V116">
        <v>40</v>
      </c>
      <c r="W116">
        <v>58</v>
      </c>
      <c r="X116">
        <v>4.7346938775510203</v>
      </c>
      <c r="Y116">
        <v>2879.8411122144985</v>
      </c>
      <c r="Z116">
        <v>11</v>
      </c>
      <c r="AA116">
        <v>56</v>
      </c>
      <c r="AB116">
        <v>113</v>
      </c>
      <c r="AC116">
        <v>10.272727272727273</v>
      </c>
      <c r="AD116">
        <v>2381.4541622760803</v>
      </c>
      <c r="AE116">
        <v>23.25</v>
      </c>
      <c r="AF116">
        <v>171</v>
      </c>
      <c r="AG116">
        <v>7.354838709677419</v>
      </c>
      <c r="AH116">
        <v>5261.2952744905788</v>
      </c>
    </row>
    <row r="117" spans="1:34" x14ac:dyDescent="0.45">
      <c r="A117" s="167">
        <v>38885</v>
      </c>
      <c r="B117" s="255">
        <v>2292.8829999999998</v>
      </c>
      <c r="C117" s="164">
        <v>12</v>
      </c>
      <c r="D117" s="219">
        <v>44</v>
      </c>
      <c r="E117" s="201">
        <v>4</v>
      </c>
      <c r="F117" s="164">
        <f t="shared" si="20"/>
        <v>0.33333333333333331</v>
      </c>
      <c r="G117" s="220">
        <f t="shared" si="24"/>
        <v>198.60973187686196</v>
      </c>
      <c r="H117" s="270">
        <v>12</v>
      </c>
      <c r="I117" s="216">
        <v>47</v>
      </c>
      <c r="J117" s="201">
        <v>0</v>
      </c>
      <c r="K117" s="164">
        <f t="shared" si="18"/>
        <v>0</v>
      </c>
      <c r="L117" s="201">
        <f t="shared" si="23"/>
        <v>0</v>
      </c>
      <c r="M117" s="164">
        <f t="shared" si="19"/>
        <v>24</v>
      </c>
      <c r="N117" s="201">
        <f t="shared" si="25"/>
        <v>4</v>
      </c>
      <c r="O117" s="195">
        <f t="shared" si="21"/>
        <v>0.16666666666666666</v>
      </c>
      <c r="P117" s="190">
        <f t="shared" si="10"/>
        <v>198.60973187686196</v>
      </c>
      <c r="S117" s="290">
        <v>38883</v>
      </c>
      <c r="T117">
        <v>2250.1390000000001</v>
      </c>
      <c r="U117">
        <v>12</v>
      </c>
      <c r="V117">
        <v>52</v>
      </c>
      <c r="W117">
        <v>31</v>
      </c>
      <c r="X117">
        <v>2.5833333333333335</v>
      </c>
      <c r="Y117">
        <v>1539.22542204568</v>
      </c>
      <c r="Z117">
        <v>11.75</v>
      </c>
      <c r="AA117">
        <v>54</v>
      </c>
      <c r="AB117">
        <v>38</v>
      </c>
      <c r="AC117">
        <v>3.2340425531914891</v>
      </c>
      <c r="AD117">
        <v>800.84299262381455</v>
      </c>
      <c r="AE117">
        <v>23.75</v>
      </c>
      <c r="AF117">
        <v>69</v>
      </c>
      <c r="AG117">
        <v>2.905263157894737</v>
      </c>
      <c r="AH117">
        <v>2340.0684146694948</v>
      </c>
    </row>
    <row r="118" spans="1:34" x14ac:dyDescent="0.45">
      <c r="A118" s="167">
        <v>38886</v>
      </c>
      <c r="B118" s="255">
        <v>1895.9179999999999</v>
      </c>
      <c r="C118" s="164">
        <v>11.75</v>
      </c>
      <c r="D118" s="219">
        <v>40</v>
      </c>
      <c r="E118" s="201">
        <v>0</v>
      </c>
      <c r="F118" s="164">
        <f t="shared" si="20"/>
        <v>0</v>
      </c>
      <c r="G118" s="220">
        <f t="shared" si="24"/>
        <v>0</v>
      </c>
      <c r="H118" s="270">
        <v>12.5</v>
      </c>
      <c r="I118" s="216">
        <v>62</v>
      </c>
      <c r="J118" s="201">
        <v>4</v>
      </c>
      <c r="K118" s="164">
        <f t="shared" si="18"/>
        <v>0.32</v>
      </c>
      <c r="L118" s="201">
        <f t="shared" si="23"/>
        <v>84.29926238145417</v>
      </c>
      <c r="M118" s="164">
        <f t="shared" si="19"/>
        <v>24.25</v>
      </c>
      <c r="N118" s="201">
        <f t="shared" si="25"/>
        <v>4</v>
      </c>
      <c r="O118" s="195">
        <f t="shared" si="21"/>
        <v>0.16494845360824742</v>
      </c>
      <c r="P118" s="190">
        <f t="shared" si="10"/>
        <v>84.29926238145417</v>
      </c>
      <c r="S118" s="290">
        <v>38884</v>
      </c>
      <c r="T118">
        <v>2299.0709999999999</v>
      </c>
      <c r="U118" t="s">
        <v>30</v>
      </c>
      <c r="V118">
        <v>52</v>
      </c>
      <c r="W118">
        <v>22.5</v>
      </c>
      <c r="X118" t="s">
        <v>14</v>
      </c>
      <c r="Y118">
        <v>1117.1797418073484</v>
      </c>
      <c r="Z118">
        <v>12.5</v>
      </c>
      <c r="AA118">
        <v>40</v>
      </c>
      <c r="AB118">
        <v>40</v>
      </c>
      <c r="AC118">
        <v>3.2</v>
      </c>
      <c r="AD118">
        <v>842.99262381454162</v>
      </c>
      <c r="AE118">
        <v>10</v>
      </c>
      <c r="AF118">
        <v>62.5</v>
      </c>
      <c r="AG118">
        <v>6.25</v>
      </c>
      <c r="AH118">
        <v>1960.1723656218901</v>
      </c>
    </row>
    <row r="119" spans="1:34" x14ac:dyDescent="0.45">
      <c r="A119" s="167">
        <v>38887</v>
      </c>
      <c r="B119" s="255">
        <v>1659.127</v>
      </c>
      <c r="C119" s="164">
        <v>12</v>
      </c>
      <c r="D119" s="219">
        <v>80</v>
      </c>
      <c r="E119" s="201">
        <v>1</v>
      </c>
      <c r="F119" s="164">
        <f t="shared" si="20"/>
        <v>8.3333333333333329E-2</v>
      </c>
      <c r="G119" s="220">
        <f>E119/0.00607</f>
        <v>164.74464579901152</v>
      </c>
      <c r="H119" s="270">
        <v>11</v>
      </c>
      <c r="I119" s="216">
        <v>50</v>
      </c>
      <c r="J119" s="201">
        <v>2</v>
      </c>
      <c r="K119" s="164">
        <f t="shared" si="18"/>
        <v>0.18181818181818182</v>
      </c>
      <c r="L119" s="201">
        <f t="shared" si="23"/>
        <v>42.149631190727085</v>
      </c>
      <c r="M119" s="164">
        <f t="shared" si="19"/>
        <v>23</v>
      </c>
      <c r="N119" s="201">
        <f t="shared" si="25"/>
        <v>3</v>
      </c>
      <c r="O119" s="195">
        <f t="shared" si="21"/>
        <v>0.13043478260869565</v>
      </c>
      <c r="P119" s="190">
        <f t="shared" si="10"/>
        <v>206.89427698973861</v>
      </c>
      <c r="S119" s="290">
        <v>38885</v>
      </c>
      <c r="T119">
        <v>2292.8829999999998</v>
      </c>
      <c r="U119">
        <v>12</v>
      </c>
      <c r="V119">
        <v>44</v>
      </c>
      <c r="W119">
        <v>14</v>
      </c>
      <c r="X119">
        <v>1.1666666666666667</v>
      </c>
      <c r="Y119">
        <v>695.13406156901681</v>
      </c>
      <c r="Z119">
        <v>12</v>
      </c>
      <c r="AA119">
        <v>47</v>
      </c>
      <c r="AB119">
        <v>15</v>
      </c>
      <c r="AC119">
        <v>1.25</v>
      </c>
      <c r="AD119">
        <v>316.12223393045309</v>
      </c>
      <c r="AE119">
        <v>24</v>
      </c>
      <c r="AF119">
        <v>29</v>
      </c>
      <c r="AG119">
        <v>1.2083333333333333</v>
      </c>
      <c r="AH119">
        <v>1011.2562954994698</v>
      </c>
    </row>
    <row r="120" spans="1:34" x14ac:dyDescent="0.45">
      <c r="A120" s="167">
        <v>38888</v>
      </c>
      <c r="B120" s="255">
        <v>1534.5730000000001</v>
      </c>
      <c r="C120" s="164" t="s">
        <v>14</v>
      </c>
      <c r="D120" s="219">
        <v>97</v>
      </c>
      <c r="E120" s="208">
        <v>2</v>
      </c>
      <c r="F120" s="164" t="s">
        <v>14</v>
      </c>
      <c r="G120" s="220">
        <f>E120/0.00607</f>
        <v>329.48929159802304</v>
      </c>
      <c r="H120" s="270" t="s">
        <v>14</v>
      </c>
      <c r="I120" s="216">
        <v>97</v>
      </c>
      <c r="J120" s="208">
        <v>6</v>
      </c>
      <c r="K120" s="164" t="s">
        <v>14</v>
      </c>
      <c r="L120" s="201">
        <f>J120/0.02014</f>
        <v>297.91459781529295</v>
      </c>
      <c r="M120" s="164">
        <v>23.25</v>
      </c>
      <c r="N120" s="201">
        <v>8</v>
      </c>
      <c r="O120" s="195">
        <f t="shared" si="21"/>
        <v>0.34408602150537637</v>
      </c>
      <c r="P120" s="190">
        <f t="shared" si="10"/>
        <v>627.40388941331594</v>
      </c>
      <c r="S120" s="290">
        <v>38886</v>
      </c>
      <c r="T120">
        <v>1895.9179999999999</v>
      </c>
      <c r="U120">
        <v>11.75</v>
      </c>
      <c r="V120">
        <v>40</v>
      </c>
      <c r="W120">
        <v>17</v>
      </c>
      <c r="X120">
        <v>1.446808510638298</v>
      </c>
      <c r="Y120">
        <v>844.09136047666334</v>
      </c>
      <c r="Z120">
        <v>12.5</v>
      </c>
      <c r="AA120">
        <v>62</v>
      </c>
      <c r="AB120">
        <v>11</v>
      </c>
      <c r="AC120">
        <v>0.88</v>
      </c>
      <c r="AD120">
        <v>231.82297154899896</v>
      </c>
      <c r="AE120">
        <v>24.25</v>
      </c>
      <c r="AF120">
        <v>28</v>
      </c>
      <c r="AG120">
        <v>1.1546391752577319</v>
      </c>
      <c r="AH120">
        <v>1075.9143320256624</v>
      </c>
    </row>
    <row r="121" spans="1:34" x14ac:dyDescent="0.45">
      <c r="A121" s="167">
        <v>38889</v>
      </c>
      <c r="B121" s="255">
        <v>1476.4280000000001</v>
      </c>
      <c r="C121" s="164" t="s">
        <v>14</v>
      </c>
      <c r="D121" s="219">
        <v>72</v>
      </c>
      <c r="E121" s="201" t="s">
        <v>14</v>
      </c>
      <c r="F121" s="164" t="s">
        <v>14</v>
      </c>
      <c r="G121" s="220">
        <v>0</v>
      </c>
      <c r="H121" s="270" t="s">
        <v>14</v>
      </c>
      <c r="I121" s="216">
        <v>72</v>
      </c>
      <c r="J121" s="208">
        <v>1</v>
      </c>
      <c r="K121" s="164" t="s">
        <v>14</v>
      </c>
      <c r="L121" s="201">
        <f>J121/0.02014</f>
        <v>49.652432969215489</v>
      </c>
      <c r="M121" s="164">
        <v>23.75</v>
      </c>
      <c r="N121" s="201">
        <v>1</v>
      </c>
      <c r="O121" s="195">
        <f t="shared" si="21"/>
        <v>4.2105263157894736E-2</v>
      </c>
      <c r="P121" s="190">
        <f t="shared" si="10"/>
        <v>49.652432969215489</v>
      </c>
      <c r="S121" s="290">
        <v>38887</v>
      </c>
      <c r="T121">
        <v>1659.127</v>
      </c>
      <c r="U121">
        <v>12</v>
      </c>
      <c r="V121">
        <v>80</v>
      </c>
      <c r="W121">
        <v>3</v>
      </c>
      <c r="X121">
        <v>0.25</v>
      </c>
      <c r="Y121">
        <v>494.23393739703459</v>
      </c>
      <c r="Z121">
        <v>11</v>
      </c>
      <c r="AA121">
        <v>50</v>
      </c>
      <c r="AB121">
        <v>3</v>
      </c>
      <c r="AC121">
        <v>0.27272727272727271</v>
      </c>
      <c r="AD121">
        <v>63.224446786090624</v>
      </c>
      <c r="AE121">
        <v>23</v>
      </c>
      <c r="AF121">
        <v>6</v>
      </c>
      <c r="AG121">
        <v>0.2608695652173913</v>
      </c>
      <c r="AH121">
        <v>557.45838418312519</v>
      </c>
    </row>
    <row r="122" spans="1:34" ht="14.65" thickBot="1" x14ac:dyDescent="0.5">
      <c r="A122" s="222">
        <v>38890</v>
      </c>
      <c r="B122" s="277">
        <v>1402.3420000000001</v>
      </c>
      <c r="C122" s="166" t="s">
        <v>14</v>
      </c>
      <c r="D122" s="245">
        <v>78</v>
      </c>
      <c r="E122" s="248">
        <v>1</v>
      </c>
      <c r="F122" s="166" t="s">
        <v>14</v>
      </c>
      <c r="G122" s="246">
        <f>E122/0.00607</f>
        <v>164.74464579901152</v>
      </c>
      <c r="H122" s="166" t="s">
        <v>14</v>
      </c>
      <c r="I122" s="175">
        <v>78</v>
      </c>
      <c r="J122" s="248">
        <v>4</v>
      </c>
      <c r="K122" s="166" t="s">
        <v>14</v>
      </c>
      <c r="L122" s="246">
        <f>J122/0.02014</f>
        <v>198.60973187686196</v>
      </c>
      <c r="M122" s="166">
        <v>23.5</v>
      </c>
      <c r="N122" s="246">
        <v>5</v>
      </c>
      <c r="O122" s="249">
        <f t="shared" si="21"/>
        <v>0.21276595744680851</v>
      </c>
      <c r="P122" s="190">
        <f t="shared" si="10"/>
        <v>363.35437767587348</v>
      </c>
      <c r="S122" s="290">
        <v>38888</v>
      </c>
      <c r="T122">
        <v>1534.5730000000001</v>
      </c>
      <c r="U122" t="s">
        <v>14</v>
      </c>
      <c r="V122">
        <v>97</v>
      </c>
      <c r="W122">
        <v>2</v>
      </c>
      <c r="X122" t="s">
        <v>14</v>
      </c>
      <c r="Y122">
        <v>329.48929159802304</v>
      </c>
      <c r="Z122" t="s">
        <v>14</v>
      </c>
      <c r="AA122">
        <v>97</v>
      </c>
      <c r="AB122">
        <v>12</v>
      </c>
      <c r="AC122" t="s">
        <v>14</v>
      </c>
      <c r="AD122">
        <v>595.8291956305859</v>
      </c>
      <c r="AE122">
        <v>23.25</v>
      </c>
      <c r="AF122">
        <v>14</v>
      </c>
      <c r="AG122">
        <v>0.60215053763440862</v>
      </c>
      <c r="AH122">
        <v>925.318487228609</v>
      </c>
    </row>
    <row r="123" spans="1:34" ht="14.65" thickTop="1" x14ac:dyDescent="0.45">
      <c r="A123" s="278">
        <v>38891</v>
      </c>
      <c r="B123" s="279">
        <v>1395.521</v>
      </c>
      <c r="C123" s="280" t="s">
        <v>14</v>
      </c>
      <c r="D123" s="281">
        <v>52</v>
      </c>
      <c r="E123" s="282" t="s">
        <v>14</v>
      </c>
      <c r="F123" s="280" t="s">
        <v>14</v>
      </c>
      <c r="G123" s="282">
        <v>0</v>
      </c>
      <c r="H123" s="280" t="s">
        <v>14</v>
      </c>
      <c r="I123" s="283">
        <v>52</v>
      </c>
      <c r="J123" s="284">
        <v>1</v>
      </c>
      <c r="K123" s="280" t="s">
        <v>14</v>
      </c>
      <c r="L123" s="282">
        <f t="shared" ref="L123:L130" si="26">J123/0.04745</f>
        <v>21.074815595363543</v>
      </c>
      <c r="M123" s="280">
        <v>26.5</v>
      </c>
      <c r="N123" s="282">
        <v>1</v>
      </c>
      <c r="O123" s="285">
        <f t="shared" si="21"/>
        <v>3.7735849056603772E-2</v>
      </c>
      <c r="P123" s="190">
        <f t="shared" si="10"/>
        <v>21.074815595363543</v>
      </c>
      <c r="S123" s="290">
        <v>38889</v>
      </c>
      <c r="T123">
        <v>1476.4280000000001</v>
      </c>
      <c r="U123" t="s">
        <v>14</v>
      </c>
      <c r="V123">
        <v>72</v>
      </c>
      <c r="W123">
        <v>1</v>
      </c>
      <c r="X123" t="s">
        <v>14</v>
      </c>
      <c r="Y123">
        <v>164.74464579901152</v>
      </c>
      <c r="Z123" t="s">
        <v>14</v>
      </c>
      <c r="AA123">
        <v>72</v>
      </c>
      <c r="AB123">
        <v>3</v>
      </c>
      <c r="AC123" t="s">
        <v>14</v>
      </c>
      <c r="AD123">
        <v>148.95729890764648</v>
      </c>
      <c r="AE123">
        <v>23.75</v>
      </c>
      <c r="AF123">
        <v>4</v>
      </c>
      <c r="AG123">
        <v>0.16842105263157894</v>
      </c>
      <c r="AH123">
        <v>313.70194470665797</v>
      </c>
    </row>
    <row r="124" spans="1:34" x14ac:dyDescent="0.45">
      <c r="A124" s="167">
        <v>38892</v>
      </c>
      <c r="B124" s="255">
        <v>1442.723</v>
      </c>
      <c r="C124" s="164" t="s">
        <v>14</v>
      </c>
      <c r="D124" s="251">
        <v>33</v>
      </c>
      <c r="E124" s="286">
        <v>1</v>
      </c>
      <c r="F124" s="169" t="s">
        <v>14</v>
      </c>
      <c r="G124" s="220">
        <f>E124/0.02014</f>
        <v>49.652432969215489</v>
      </c>
      <c r="H124" s="169" t="s">
        <v>14</v>
      </c>
      <c r="I124" s="176">
        <v>33</v>
      </c>
      <c r="J124" s="286">
        <v>2</v>
      </c>
      <c r="K124" s="169" t="s">
        <v>14</v>
      </c>
      <c r="L124" s="230">
        <f t="shared" si="26"/>
        <v>42.149631190727085</v>
      </c>
      <c r="M124" s="169">
        <v>23</v>
      </c>
      <c r="N124" s="230">
        <f>E124+J124</f>
        <v>3</v>
      </c>
      <c r="O124" s="254">
        <f t="shared" si="21"/>
        <v>0.13043478260869565</v>
      </c>
      <c r="P124" s="190">
        <f t="shared" si="10"/>
        <v>91.802064159942574</v>
      </c>
      <c r="S124" s="290">
        <v>38890</v>
      </c>
      <c r="T124">
        <v>1402.3420000000001</v>
      </c>
      <c r="U124" t="s">
        <v>14</v>
      </c>
      <c r="V124">
        <v>78</v>
      </c>
      <c r="W124">
        <v>2</v>
      </c>
      <c r="X124" t="s">
        <v>14</v>
      </c>
      <c r="Y124">
        <v>329.48929159802304</v>
      </c>
      <c r="Z124" t="s">
        <v>14</v>
      </c>
      <c r="AA124">
        <v>78</v>
      </c>
      <c r="AB124">
        <v>13</v>
      </c>
      <c r="AC124" t="s">
        <v>14</v>
      </c>
      <c r="AD124">
        <v>645.4816285998013</v>
      </c>
      <c r="AE124">
        <v>23.5</v>
      </c>
      <c r="AF124">
        <v>15</v>
      </c>
      <c r="AG124">
        <v>0.63829787234042556</v>
      </c>
      <c r="AH124">
        <v>974.9709201978244</v>
      </c>
    </row>
    <row r="125" spans="1:34" x14ac:dyDescent="0.45">
      <c r="A125" s="167">
        <v>38893</v>
      </c>
      <c r="B125" s="255">
        <v>1586.326</v>
      </c>
      <c r="C125" s="164" t="s">
        <v>14</v>
      </c>
      <c r="D125" s="219">
        <v>25</v>
      </c>
      <c r="E125" s="201" t="s">
        <v>14</v>
      </c>
      <c r="F125" s="164" t="s">
        <v>14</v>
      </c>
      <c r="G125" s="220">
        <v>0</v>
      </c>
      <c r="H125" s="164" t="s">
        <v>14</v>
      </c>
      <c r="I125" s="174">
        <v>25</v>
      </c>
      <c r="J125" s="201" t="s">
        <v>14</v>
      </c>
      <c r="K125" s="164" t="s">
        <v>14</v>
      </c>
      <c r="L125" s="201">
        <v>0</v>
      </c>
      <c r="M125" s="164">
        <v>21.5</v>
      </c>
      <c r="N125" s="201">
        <v>0</v>
      </c>
      <c r="O125" s="195">
        <f t="shared" si="21"/>
        <v>0</v>
      </c>
      <c r="P125" s="190">
        <f t="shared" si="10"/>
        <v>0</v>
      </c>
      <c r="S125" s="290">
        <v>38891</v>
      </c>
      <c r="T125">
        <v>1395.521</v>
      </c>
      <c r="U125" t="s">
        <v>14</v>
      </c>
      <c r="V125">
        <v>52</v>
      </c>
      <c r="W125">
        <v>4</v>
      </c>
      <c r="X125" t="s">
        <v>14</v>
      </c>
      <c r="Y125">
        <v>198.60973187686196</v>
      </c>
      <c r="Z125" t="s">
        <v>14</v>
      </c>
      <c r="AA125">
        <v>52</v>
      </c>
      <c r="AB125">
        <v>11</v>
      </c>
      <c r="AC125" t="s">
        <v>14</v>
      </c>
      <c r="AD125">
        <v>231.82297154899896</v>
      </c>
      <c r="AE125">
        <v>26.5</v>
      </c>
      <c r="AF125">
        <v>15</v>
      </c>
      <c r="AG125">
        <v>0.56603773584905659</v>
      </c>
      <c r="AH125">
        <v>430.43270342586095</v>
      </c>
    </row>
    <row r="126" spans="1:34" x14ac:dyDescent="0.45">
      <c r="A126" s="167">
        <v>38894</v>
      </c>
      <c r="B126" s="255">
        <v>1810.7180000000001</v>
      </c>
      <c r="C126" s="164">
        <v>12.25</v>
      </c>
      <c r="D126" s="219">
        <v>21</v>
      </c>
      <c r="E126" s="201">
        <v>9</v>
      </c>
      <c r="F126" s="164">
        <f>E126/C126</f>
        <v>0.73469387755102045</v>
      </c>
      <c r="G126" s="220">
        <f>E126/0.02014</f>
        <v>446.87189672293937</v>
      </c>
      <c r="H126" s="164">
        <v>12</v>
      </c>
      <c r="I126" s="174">
        <v>19</v>
      </c>
      <c r="J126" s="201">
        <v>22</v>
      </c>
      <c r="K126" s="164">
        <f>J126/H126</f>
        <v>1.8333333333333333</v>
      </c>
      <c r="L126" s="201">
        <f t="shared" si="26"/>
        <v>463.64594309799793</v>
      </c>
      <c r="M126" s="164">
        <f>H126+C126</f>
        <v>24.25</v>
      </c>
      <c r="N126" s="201">
        <f>SUM(J126+E126)</f>
        <v>31</v>
      </c>
      <c r="O126" s="195">
        <f t="shared" si="21"/>
        <v>1.2783505154639174</v>
      </c>
      <c r="P126" s="190">
        <f t="shared" si="10"/>
        <v>910.5178398209373</v>
      </c>
      <c r="S126" s="290">
        <v>38892</v>
      </c>
      <c r="T126">
        <v>1442.723</v>
      </c>
      <c r="U126" t="s">
        <v>14</v>
      </c>
      <c r="V126">
        <v>33</v>
      </c>
      <c r="W126">
        <v>5</v>
      </c>
      <c r="X126" t="s">
        <v>14</v>
      </c>
      <c r="Y126">
        <v>248.26216484607744</v>
      </c>
      <c r="Z126" t="s">
        <v>14</v>
      </c>
      <c r="AA126">
        <v>33</v>
      </c>
      <c r="AB126">
        <v>13</v>
      </c>
      <c r="AC126" t="s">
        <v>14</v>
      </c>
      <c r="AD126">
        <v>273.97260273972603</v>
      </c>
      <c r="AE126">
        <v>23</v>
      </c>
      <c r="AF126">
        <v>18</v>
      </c>
      <c r="AG126">
        <v>0.78260869565217395</v>
      </c>
      <c r="AH126">
        <v>522.23476758580341</v>
      </c>
    </row>
    <row r="127" spans="1:34" x14ac:dyDescent="0.45">
      <c r="A127" s="167">
        <v>38895</v>
      </c>
      <c r="B127" s="255">
        <v>1964.9069999999999</v>
      </c>
      <c r="C127" s="164" t="s">
        <v>14</v>
      </c>
      <c r="D127" s="219">
        <v>18</v>
      </c>
      <c r="E127" s="208">
        <v>6</v>
      </c>
      <c r="F127" s="164" t="s">
        <v>14</v>
      </c>
      <c r="G127" s="220">
        <f>E127/0.02014</f>
        <v>297.91459781529295</v>
      </c>
      <c r="H127" s="164" t="s">
        <v>14</v>
      </c>
      <c r="I127" s="174">
        <v>18</v>
      </c>
      <c r="J127" s="208">
        <v>15</v>
      </c>
      <c r="K127" s="164" t="s">
        <v>14</v>
      </c>
      <c r="L127" s="201">
        <f t="shared" si="26"/>
        <v>316.12223393045309</v>
      </c>
      <c r="M127" s="164">
        <v>23.25</v>
      </c>
      <c r="N127" s="201">
        <v>21</v>
      </c>
      <c r="O127" s="195">
        <f t="shared" si="21"/>
        <v>0.90322580645161288</v>
      </c>
      <c r="P127" s="190">
        <f t="shared" si="10"/>
        <v>614.03683174574599</v>
      </c>
      <c r="S127" s="290">
        <v>38893</v>
      </c>
      <c r="T127">
        <v>1586.326</v>
      </c>
      <c r="U127" t="s">
        <v>14</v>
      </c>
      <c r="V127">
        <v>25</v>
      </c>
      <c r="W127">
        <v>0</v>
      </c>
      <c r="X127" t="s">
        <v>14</v>
      </c>
      <c r="Y127">
        <v>0</v>
      </c>
      <c r="Z127" t="s">
        <v>14</v>
      </c>
      <c r="AA127">
        <v>25</v>
      </c>
      <c r="AB127">
        <v>0</v>
      </c>
      <c r="AC127" t="s">
        <v>14</v>
      </c>
      <c r="AD127">
        <v>0</v>
      </c>
      <c r="AE127">
        <v>21.5</v>
      </c>
      <c r="AF127">
        <v>0</v>
      </c>
      <c r="AG127">
        <v>0</v>
      </c>
      <c r="AH127">
        <v>0</v>
      </c>
    </row>
    <row r="128" spans="1:34" x14ac:dyDescent="0.45">
      <c r="A128" s="167">
        <v>38896</v>
      </c>
      <c r="B128" s="255">
        <v>1901.03</v>
      </c>
      <c r="C128" s="164">
        <v>12</v>
      </c>
      <c r="D128" s="219">
        <v>18</v>
      </c>
      <c r="E128" s="201">
        <v>4</v>
      </c>
      <c r="F128" s="164">
        <f>E128/C128</f>
        <v>0.33333333333333331</v>
      </c>
      <c r="G128" s="220">
        <f>E128/0.02014</f>
        <v>198.60973187686196</v>
      </c>
      <c r="H128" s="164">
        <v>11.75</v>
      </c>
      <c r="I128" s="174">
        <v>20</v>
      </c>
      <c r="J128" s="201">
        <v>12</v>
      </c>
      <c r="K128" s="164">
        <f>J128/H128</f>
        <v>1.0212765957446808</v>
      </c>
      <c r="L128" s="201">
        <f t="shared" si="26"/>
        <v>252.8977871443625</v>
      </c>
      <c r="M128" s="164">
        <f>H128+C128</f>
        <v>23.75</v>
      </c>
      <c r="N128" s="201">
        <f>SUM(J128+E128)</f>
        <v>16</v>
      </c>
      <c r="O128" s="195">
        <f t="shared" si="21"/>
        <v>0.67368421052631577</v>
      </c>
      <c r="P128" s="190">
        <f t="shared" si="10"/>
        <v>451.50751902122443</v>
      </c>
      <c r="S128" s="290">
        <v>38894</v>
      </c>
      <c r="T128">
        <v>1810.7180000000001</v>
      </c>
      <c r="U128">
        <v>12.25</v>
      </c>
      <c r="V128">
        <v>21</v>
      </c>
      <c r="W128">
        <v>0</v>
      </c>
      <c r="X128">
        <v>0</v>
      </c>
      <c r="Y128">
        <v>0</v>
      </c>
      <c r="Z128">
        <v>12</v>
      </c>
      <c r="AA128">
        <v>19</v>
      </c>
      <c r="AB128">
        <v>2</v>
      </c>
      <c r="AC128">
        <v>0.16666666666666666</v>
      </c>
      <c r="AD128">
        <v>42.149631190727085</v>
      </c>
      <c r="AE128">
        <v>24.25</v>
      </c>
      <c r="AF128">
        <v>2</v>
      </c>
      <c r="AG128">
        <v>8.247422680412371E-2</v>
      </c>
      <c r="AH128">
        <v>42.149631190727085</v>
      </c>
    </row>
    <row r="129" spans="1:34" x14ac:dyDescent="0.45">
      <c r="A129" s="167">
        <v>38897</v>
      </c>
      <c r="B129" s="255">
        <v>1596.26</v>
      </c>
      <c r="C129" s="164">
        <v>11.75</v>
      </c>
      <c r="D129" s="219">
        <v>27</v>
      </c>
      <c r="E129" s="201">
        <v>2</v>
      </c>
      <c r="F129" s="164">
        <f>E129/C129</f>
        <v>0.1702127659574468</v>
      </c>
      <c r="G129" s="220">
        <f>E129/0.02014</f>
        <v>99.304865938430979</v>
      </c>
      <c r="H129" s="164">
        <v>11.5</v>
      </c>
      <c r="I129" s="174">
        <v>25</v>
      </c>
      <c r="J129" s="201">
        <v>0</v>
      </c>
      <c r="K129" s="164">
        <f>J129/H129</f>
        <v>0</v>
      </c>
      <c r="L129" s="201">
        <f t="shared" si="26"/>
        <v>0</v>
      </c>
      <c r="M129" s="164">
        <f>H129+C129</f>
        <v>23.25</v>
      </c>
      <c r="N129" s="201">
        <v>2</v>
      </c>
      <c r="O129" s="195">
        <f t="shared" si="21"/>
        <v>8.6021505376344093E-2</v>
      </c>
      <c r="P129" s="190">
        <f t="shared" si="10"/>
        <v>99.304865938430979</v>
      </c>
      <c r="S129" s="290">
        <v>38895</v>
      </c>
      <c r="T129">
        <v>1964.9069999999999</v>
      </c>
      <c r="U129" t="s">
        <v>14</v>
      </c>
      <c r="V129">
        <v>18</v>
      </c>
      <c r="W129">
        <v>34</v>
      </c>
      <c r="X129" t="s">
        <v>14</v>
      </c>
      <c r="Y129">
        <v>1688.1827209533267</v>
      </c>
      <c r="Z129" t="s">
        <v>14</v>
      </c>
      <c r="AA129">
        <v>18</v>
      </c>
      <c r="AB129">
        <v>79</v>
      </c>
      <c r="AC129" t="s">
        <v>14</v>
      </c>
      <c r="AD129">
        <v>1664.9104320337196</v>
      </c>
      <c r="AE129">
        <v>23.25</v>
      </c>
      <c r="AF129">
        <v>113</v>
      </c>
      <c r="AG129">
        <v>4.860215053763441</v>
      </c>
      <c r="AH129">
        <v>3353.0931529870463</v>
      </c>
    </row>
    <row r="130" spans="1:34" x14ac:dyDescent="0.45">
      <c r="A130" s="167">
        <v>38898</v>
      </c>
      <c r="B130" s="255">
        <v>1446.028</v>
      </c>
      <c r="C130" s="164">
        <v>12</v>
      </c>
      <c r="D130" s="219">
        <v>25</v>
      </c>
      <c r="E130" s="201">
        <v>1</v>
      </c>
      <c r="F130" s="164">
        <f>E130/C130</f>
        <v>8.3333333333333329E-2</v>
      </c>
      <c r="G130" s="220">
        <f>E130/0.02014</f>
        <v>49.652432969215489</v>
      </c>
      <c r="H130" s="164">
        <v>12.75</v>
      </c>
      <c r="I130" s="174">
        <v>25</v>
      </c>
      <c r="J130" s="201">
        <v>2</v>
      </c>
      <c r="K130" s="164">
        <f>J130/H130</f>
        <v>0.15686274509803921</v>
      </c>
      <c r="L130" s="201">
        <f t="shared" si="26"/>
        <v>42.149631190727085</v>
      </c>
      <c r="M130" s="164">
        <f>H130+C130</f>
        <v>24.75</v>
      </c>
      <c r="N130" s="201">
        <f>SUM(J130+E130)</f>
        <v>3</v>
      </c>
      <c r="O130" s="195">
        <f t="shared" si="21"/>
        <v>0.12121212121212122</v>
      </c>
      <c r="P130" s="190">
        <f t="shared" si="10"/>
        <v>91.802064159942574</v>
      </c>
      <c r="S130" s="290">
        <v>38896</v>
      </c>
      <c r="T130">
        <v>1901.03</v>
      </c>
      <c r="U130">
        <v>12</v>
      </c>
      <c r="V130">
        <v>18</v>
      </c>
      <c r="W130">
        <v>7</v>
      </c>
      <c r="X130">
        <v>0.58333333333333337</v>
      </c>
      <c r="Y130">
        <v>347.5670307845084</v>
      </c>
      <c r="Z130">
        <v>11.75</v>
      </c>
      <c r="AA130">
        <v>20</v>
      </c>
      <c r="AB130">
        <v>8</v>
      </c>
      <c r="AC130">
        <v>0.68085106382978722</v>
      </c>
      <c r="AD130">
        <v>168.59852476290834</v>
      </c>
      <c r="AE130">
        <v>23.75</v>
      </c>
      <c r="AF130">
        <v>15</v>
      </c>
      <c r="AG130">
        <v>0.63157894736842102</v>
      </c>
      <c r="AH130">
        <v>516.16555554741672</v>
      </c>
    </row>
    <row r="131" spans="1:34" x14ac:dyDescent="0.45">
      <c r="A131" s="167">
        <v>38899</v>
      </c>
      <c r="B131" s="255">
        <v>1556.443</v>
      </c>
      <c r="C131" s="164" t="s">
        <v>14</v>
      </c>
      <c r="D131" s="219">
        <v>20</v>
      </c>
      <c r="E131" s="201" t="s">
        <v>14</v>
      </c>
      <c r="F131" s="164" t="s">
        <v>14</v>
      </c>
      <c r="G131" s="220">
        <v>0</v>
      </c>
      <c r="H131" s="164" t="s">
        <v>14</v>
      </c>
      <c r="I131" s="174">
        <v>20</v>
      </c>
      <c r="J131" s="201" t="s">
        <v>14</v>
      </c>
      <c r="K131" s="164" t="s">
        <v>14</v>
      </c>
      <c r="L131" s="201">
        <v>0</v>
      </c>
      <c r="M131" s="164">
        <v>24</v>
      </c>
      <c r="N131" s="201">
        <v>0</v>
      </c>
      <c r="O131" s="195">
        <f t="shared" si="21"/>
        <v>0</v>
      </c>
      <c r="P131" s="190">
        <f t="shared" si="10"/>
        <v>0</v>
      </c>
      <c r="S131" s="290">
        <v>38897</v>
      </c>
      <c r="T131">
        <v>1596.26</v>
      </c>
      <c r="U131">
        <v>11.75</v>
      </c>
      <c r="V131">
        <v>27</v>
      </c>
      <c r="W131">
        <v>1</v>
      </c>
      <c r="X131">
        <v>8.5106382978723402E-2</v>
      </c>
      <c r="Y131">
        <v>49.652432969215489</v>
      </c>
      <c r="Z131">
        <v>11.5</v>
      </c>
      <c r="AA131">
        <v>25</v>
      </c>
      <c r="AB131">
        <v>124</v>
      </c>
      <c r="AC131">
        <v>10.782608695652174</v>
      </c>
      <c r="AD131">
        <v>2613.2771338250791</v>
      </c>
      <c r="AE131">
        <v>23.25</v>
      </c>
      <c r="AF131">
        <v>125</v>
      </c>
      <c r="AG131">
        <v>5.376344086021505</v>
      </c>
      <c r="AH131">
        <v>2662.9295667942947</v>
      </c>
    </row>
    <row r="132" spans="1:34" x14ac:dyDescent="0.45">
      <c r="A132" s="167">
        <v>38900</v>
      </c>
      <c r="B132" s="255">
        <v>1539.037</v>
      </c>
      <c r="C132" s="164" t="s">
        <v>14</v>
      </c>
      <c r="D132" s="219">
        <v>25</v>
      </c>
      <c r="E132" s="201" t="s">
        <v>14</v>
      </c>
      <c r="F132" s="164" t="s">
        <v>14</v>
      </c>
      <c r="G132" s="220">
        <v>0</v>
      </c>
      <c r="H132" s="164" t="s">
        <v>14</v>
      </c>
      <c r="I132" s="174">
        <v>25</v>
      </c>
      <c r="J132" s="201" t="s">
        <v>14</v>
      </c>
      <c r="K132" s="164" t="s">
        <v>14</v>
      </c>
      <c r="L132" s="201">
        <v>0</v>
      </c>
      <c r="M132" s="164">
        <v>23</v>
      </c>
      <c r="N132" s="201">
        <v>0</v>
      </c>
      <c r="O132" s="195">
        <f t="shared" si="21"/>
        <v>0</v>
      </c>
      <c r="P132" s="190">
        <f t="shared" si="10"/>
        <v>0</v>
      </c>
      <c r="S132" s="290">
        <v>38898</v>
      </c>
      <c r="T132">
        <v>1446.028</v>
      </c>
      <c r="U132">
        <v>12</v>
      </c>
      <c r="V132">
        <v>25</v>
      </c>
      <c r="W132">
        <v>5</v>
      </c>
      <c r="X132">
        <v>0.41666666666666669</v>
      </c>
      <c r="Y132">
        <v>248.26216484607744</v>
      </c>
      <c r="Z132">
        <v>12.75</v>
      </c>
      <c r="AA132">
        <v>25</v>
      </c>
      <c r="AB132">
        <v>9</v>
      </c>
      <c r="AC132">
        <v>0.70588235294117652</v>
      </c>
      <c r="AD132">
        <v>189.67334035827187</v>
      </c>
      <c r="AE132">
        <v>24.75</v>
      </c>
      <c r="AF132">
        <v>14</v>
      </c>
      <c r="AG132">
        <v>0.56565656565656564</v>
      </c>
      <c r="AH132">
        <v>437.93550520434928</v>
      </c>
    </row>
    <row r="133" spans="1:34" x14ac:dyDescent="0.45">
      <c r="A133" s="167">
        <v>38901</v>
      </c>
      <c r="B133" s="255">
        <v>1602.8489999999999</v>
      </c>
      <c r="C133" s="164" t="s">
        <v>14</v>
      </c>
      <c r="D133" s="219">
        <v>20</v>
      </c>
      <c r="E133" s="201" t="s">
        <v>14</v>
      </c>
      <c r="F133" s="164" t="s">
        <v>14</v>
      </c>
      <c r="G133" s="220">
        <v>0</v>
      </c>
      <c r="H133" s="164" t="s">
        <v>14</v>
      </c>
      <c r="I133" s="174">
        <v>20</v>
      </c>
      <c r="J133" s="201" t="s">
        <v>14</v>
      </c>
      <c r="K133" s="164" t="s">
        <v>14</v>
      </c>
      <c r="L133" s="201">
        <v>0</v>
      </c>
      <c r="M133" s="164">
        <v>24.5</v>
      </c>
      <c r="N133" s="201">
        <v>0</v>
      </c>
      <c r="O133" s="195">
        <f t="shared" si="21"/>
        <v>0</v>
      </c>
      <c r="P133" s="190">
        <f t="shared" ref="P133:P167" si="27">L133+G133</f>
        <v>0</v>
      </c>
      <c r="S133" s="290">
        <v>38899</v>
      </c>
      <c r="T133">
        <v>1556.443</v>
      </c>
      <c r="U133" t="s">
        <v>14</v>
      </c>
      <c r="V133">
        <v>20</v>
      </c>
      <c r="W133">
        <v>12</v>
      </c>
      <c r="X133" t="s">
        <v>14</v>
      </c>
      <c r="Y133">
        <v>595.8291956305859</v>
      </c>
      <c r="Z133" t="s">
        <v>14</v>
      </c>
      <c r="AA133">
        <v>20</v>
      </c>
      <c r="AB133">
        <v>28</v>
      </c>
      <c r="AC133" t="s">
        <v>14</v>
      </c>
      <c r="AD133">
        <v>590.09483667017912</v>
      </c>
      <c r="AE133">
        <v>24</v>
      </c>
      <c r="AF133">
        <v>40</v>
      </c>
      <c r="AG133">
        <v>1.6666666666666667</v>
      </c>
      <c r="AH133">
        <v>1185.924032300765</v>
      </c>
    </row>
    <row r="134" spans="1:34" x14ac:dyDescent="0.45">
      <c r="A134" s="167">
        <v>38902</v>
      </c>
      <c r="B134" s="255">
        <v>1764.4269999999999</v>
      </c>
      <c r="C134" s="164" t="s">
        <v>14</v>
      </c>
      <c r="D134" s="219">
        <v>15</v>
      </c>
      <c r="E134" s="201" t="s">
        <v>14</v>
      </c>
      <c r="F134" s="164" t="s">
        <v>14</v>
      </c>
      <c r="G134" s="220">
        <v>0</v>
      </c>
      <c r="H134" s="164" t="s">
        <v>14</v>
      </c>
      <c r="I134" s="174">
        <v>15</v>
      </c>
      <c r="J134" s="201" t="s">
        <v>14</v>
      </c>
      <c r="K134" s="164" t="s">
        <v>14</v>
      </c>
      <c r="L134" s="201">
        <v>0</v>
      </c>
      <c r="M134" s="164">
        <v>23.75</v>
      </c>
      <c r="N134" s="201">
        <v>0</v>
      </c>
      <c r="O134" s="195">
        <f t="shared" si="21"/>
        <v>0</v>
      </c>
      <c r="P134" s="190">
        <f t="shared" si="27"/>
        <v>0</v>
      </c>
      <c r="S134" s="290">
        <v>38900</v>
      </c>
      <c r="T134">
        <v>1539.037</v>
      </c>
      <c r="U134" t="s">
        <v>14</v>
      </c>
      <c r="V134">
        <v>25</v>
      </c>
      <c r="W134">
        <v>13</v>
      </c>
      <c r="X134" t="s">
        <v>14</v>
      </c>
      <c r="Y134">
        <v>645.4816285998013</v>
      </c>
      <c r="Z134" t="s">
        <v>14</v>
      </c>
      <c r="AA134">
        <v>25</v>
      </c>
      <c r="AB134">
        <v>31</v>
      </c>
      <c r="AC134" t="s">
        <v>14</v>
      </c>
      <c r="AD134">
        <v>653.31928345626977</v>
      </c>
      <c r="AE134">
        <v>23</v>
      </c>
      <c r="AF134">
        <v>44</v>
      </c>
      <c r="AG134">
        <v>1.9130434782608696</v>
      </c>
      <c r="AH134">
        <v>1298.800912056071</v>
      </c>
    </row>
    <row r="135" spans="1:34" x14ac:dyDescent="0.45">
      <c r="A135" s="167">
        <v>38903</v>
      </c>
      <c r="B135" s="255">
        <v>1772.826</v>
      </c>
      <c r="C135" s="227" t="s">
        <v>14</v>
      </c>
      <c r="D135" s="260">
        <v>20</v>
      </c>
      <c r="E135" s="226" t="s">
        <v>14</v>
      </c>
      <c r="F135" s="227" t="s">
        <v>14</v>
      </c>
      <c r="G135" s="226">
        <v>0</v>
      </c>
      <c r="H135" s="227" t="s">
        <v>14</v>
      </c>
      <c r="I135" s="287">
        <v>20</v>
      </c>
      <c r="J135" s="226" t="s">
        <v>14</v>
      </c>
      <c r="K135" s="227" t="s">
        <v>14</v>
      </c>
      <c r="L135" s="226">
        <v>0</v>
      </c>
      <c r="M135" s="227">
        <v>24</v>
      </c>
      <c r="N135" s="226">
        <v>0</v>
      </c>
      <c r="O135" s="265">
        <f t="shared" si="21"/>
        <v>0</v>
      </c>
      <c r="P135" s="190">
        <f t="shared" si="27"/>
        <v>0</v>
      </c>
      <c r="S135" s="290">
        <v>38901</v>
      </c>
      <c r="T135">
        <v>1602.8489999999999</v>
      </c>
      <c r="U135" t="s">
        <v>14</v>
      </c>
      <c r="V135">
        <v>20</v>
      </c>
      <c r="W135">
        <v>21</v>
      </c>
      <c r="X135" t="s">
        <v>14</v>
      </c>
      <c r="Y135">
        <v>1042.7010923535252</v>
      </c>
      <c r="Z135" t="s">
        <v>14</v>
      </c>
      <c r="AA135">
        <v>20</v>
      </c>
      <c r="AB135">
        <v>48</v>
      </c>
      <c r="AC135" t="s">
        <v>14</v>
      </c>
      <c r="AD135">
        <v>1011.59114857745</v>
      </c>
      <c r="AE135">
        <v>24.5</v>
      </c>
      <c r="AF135">
        <v>69</v>
      </c>
      <c r="AG135">
        <v>2.8163265306122449</v>
      </c>
      <c r="AH135">
        <v>2054.2922409309749</v>
      </c>
    </row>
    <row r="136" spans="1:34" x14ac:dyDescent="0.45">
      <c r="A136" s="167">
        <v>38904</v>
      </c>
      <c r="B136" s="255">
        <v>1605.126</v>
      </c>
      <c r="C136" s="219" t="s">
        <v>14</v>
      </c>
      <c r="D136" s="219">
        <v>20</v>
      </c>
      <c r="E136" s="201" t="s">
        <v>14</v>
      </c>
      <c r="F136" s="164" t="s">
        <v>14</v>
      </c>
      <c r="G136" s="201">
        <v>0</v>
      </c>
      <c r="H136" s="174" t="s">
        <v>14</v>
      </c>
      <c r="I136" s="174">
        <v>20</v>
      </c>
      <c r="J136" s="208">
        <v>1</v>
      </c>
      <c r="K136" s="164" t="s">
        <v>14</v>
      </c>
      <c r="L136" s="201">
        <f>J136/0.04745</f>
        <v>21.074815595363543</v>
      </c>
      <c r="M136" s="164">
        <v>23.5</v>
      </c>
      <c r="N136" s="201">
        <v>1</v>
      </c>
      <c r="O136" s="195">
        <f t="shared" si="21"/>
        <v>4.2553191489361701E-2</v>
      </c>
      <c r="P136" s="190">
        <f t="shared" si="27"/>
        <v>21.074815595363543</v>
      </c>
      <c r="S136" s="290">
        <v>38902</v>
      </c>
      <c r="T136">
        <v>1764.4269999999999</v>
      </c>
      <c r="U136" t="s">
        <v>14</v>
      </c>
      <c r="V136">
        <v>15</v>
      </c>
      <c r="W136">
        <v>38</v>
      </c>
      <c r="X136" t="s">
        <v>14</v>
      </c>
      <c r="Y136">
        <v>1886.7924528301885</v>
      </c>
      <c r="Z136" t="s">
        <v>14</v>
      </c>
      <c r="AA136">
        <v>15</v>
      </c>
      <c r="AB136">
        <v>88</v>
      </c>
      <c r="AC136" t="s">
        <v>14</v>
      </c>
      <c r="AD136">
        <v>1854.5837723919917</v>
      </c>
      <c r="AE136">
        <v>23.75</v>
      </c>
      <c r="AF136">
        <v>126</v>
      </c>
      <c r="AG136">
        <v>5.3052631578947365</v>
      </c>
      <c r="AH136">
        <v>3741.3762252221804</v>
      </c>
    </row>
    <row r="137" spans="1:34" x14ac:dyDescent="0.45">
      <c r="A137" s="167">
        <v>38905</v>
      </c>
      <c r="B137" s="255">
        <v>1361.6279999999999</v>
      </c>
      <c r="C137" s="219" t="s">
        <v>14</v>
      </c>
      <c r="D137" s="219">
        <v>30</v>
      </c>
      <c r="E137" s="201" t="s">
        <v>14</v>
      </c>
      <c r="F137" s="164" t="s">
        <v>14</v>
      </c>
      <c r="G137" s="201">
        <v>0</v>
      </c>
      <c r="H137" s="174" t="s">
        <v>14</v>
      </c>
      <c r="I137" s="174">
        <v>30</v>
      </c>
      <c r="J137" s="201" t="s">
        <v>14</v>
      </c>
      <c r="K137" s="164" t="s">
        <v>14</v>
      </c>
      <c r="L137" s="201">
        <v>0</v>
      </c>
      <c r="M137" s="164">
        <v>25</v>
      </c>
      <c r="N137" s="201">
        <v>0</v>
      </c>
      <c r="O137" s="195">
        <f t="shared" si="21"/>
        <v>0</v>
      </c>
      <c r="P137" s="190">
        <f t="shared" si="27"/>
        <v>0</v>
      </c>
      <c r="S137" s="290">
        <v>38903</v>
      </c>
      <c r="T137">
        <v>1772.826</v>
      </c>
      <c r="U137" t="s">
        <v>14</v>
      </c>
      <c r="V137">
        <v>20</v>
      </c>
      <c r="W137">
        <v>13</v>
      </c>
      <c r="X137" t="s">
        <v>14</v>
      </c>
      <c r="Y137">
        <v>645.4816285998013</v>
      </c>
      <c r="Z137" t="s">
        <v>14</v>
      </c>
      <c r="AA137">
        <v>20</v>
      </c>
      <c r="AB137">
        <v>32</v>
      </c>
      <c r="AC137" t="s">
        <v>14</v>
      </c>
      <c r="AD137">
        <v>674.39409905163336</v>
      </c>
      <c r="AE137">
        <v>24</v>
      </c>
      <c r="AF137">
        <v>45</v>
      </c>
      <c r="AG137">
        <v>1.875</v>
      </c>
      <c r="AH137">
        <v>1319.8757276514348</v>
      </c>
    </row>
    <row r="138" spans="1:34" x14ac:dyDescent="0.45">
      <c r="A138" s="167">
        <v>38906</v>
      </c>
      <c r="B138" s="255">
        <v>1272.4580000000001</v>
      </c>
      <c r="C138" s="219" t="s">
        <v>14</v>
      </c>
      <c r="D138" s="268">
        <v>25</v>
      </c>
      <c r="E138" s="201" t="s">
        <v>14</v>
      </c>
      <c r="F138" s="164" t="s">
        <v>14</v>
      </c>
      <c r="G138" s="201">
        <v>0</v>
      </c>
      <c r="H138" s="174" t="s">
        <v>14</v>
      </c>
      <c r="I138" s="268">
        <v>25</v>
      </c>
      <c r="J138" s="208">
        <v>1</v>
      </c>
      <c r="K138" s="164" t="s">
        <v>14</v>
      </c>
      <c r="L138" s="201">
        <f>J138/0.04745</f>
        <v>21.074815595363543</v>
      </c>
      <c r="M138" s="288">
        <v>24</v>
      </c>
      <c r="N138" s="208">
        <v>1</v>
      </c>
      <c r="O138" s="195">
        <f t="shared" si="21"/>
        <v>4.1666666666666664E-2</v>
      </c>
      <c r="P138" s="190">
        <f t="shared" si="27"/>
        <v>21.074815595363543</v>
      </c>
      <c r="S138" s="290">
        <v>38904</v>
      </c>
      <c r="T138">
        <v>1605.126</v>
      </c>
      <c r="U138" t="s">
        <v>14</v>
      </c>
      <c r="V138">
        <v>20</v>
      </c>
      <c r="W138">
        <v>14</v>
      </c>
      <c r="X138" t="s">
        <v>14</v>
      </c>
      <c r="Y138">
        <v>695.13406156901681</v>
      </c>
      <c r="Z138" t="s">
        <v>14</v>
      </c>
      <c r="AA138">
        <v>20</v>
      </c>
      <c r="AB138">
        <v>33</v>
      </c>
      <c r="AC138" t="s">
        <v>14</v>
      </c>
      <c r="AD138">
        <v>695.46891464699684</v>
      </c>
      <c r="AE138">
        <v>23.5</v>
      </c>
      <c r="AF138">
        <v>47</v>
      </c>
      <c r="AG138">
        <v>2</v>
      </c>
      <c r="AH138">
        <v>1390.6029762160138</v>
      </c>
    </row>
    <row r="139" spans="1:34" x14ac:dyDescent="0.45">
      <c r="A139" s="167">
        <v>38907</v>
      </c>
      <c r="B139" s="255">
        <v>1385.56</v>
      </c>
      <c r="C139" s="251" t="s">
        <v>14</v>
      </c>
      <c r="D139" s="268">
        <v>25</v>
      </c>
      <c r="E139" s="230" t="s">
        <v>14</v>
      </c>
      <c r="F139" s="169" t="s">
        <v>14</v>
      </c>
      <c r="G139" s="230">
        <v>0</v>
      </c>
      <c r="H139" s="176" t="s">
        <v>14</v>
      </c>
      <c r="I139" s="268">
        <v>25</v>
      </c>
      <c r="J139" s="286">
        <v>1</v>
      </c>
      <c r="K139" s="169" t="s">
        <v>14</v>
      </c>
      <c r="L139" s="230">
        <f>J139/0.04745</f>
        <v>21.074815595363543</v>
      </c>
      <c r="M139" s="289">
        <v>24</v>
      </c>
      <c r="N139" s="286">
        <v>1</v>
      </c>
      <c r="O139" s="254">
        <f t="shared" si="21"/>
        <v>4.1666666666666664E-2</v>
      </c>
      <c r="P139" s="190">
        <f t="shared" si="27"/>
        <v>21.074815595363543</v>
      </c>
      <c r="S139" s="290">
        <v>38905</v>
      </c>
      <c r="T139">
        <v>1361.6279999999999</v>
      </c>
      <c r="U139" t="s">
        <v>14</v>
      </c>
      <c r="V139">
        <v>20</v>
      </c>
      <c r="W139">
        <v>4</v>
      </c>
      <c r="X139" t="s">
        <v>14</v>
      </c>
      <c r="Y139">
        <v>198.60973187686196</v>
      </c>
      <c r="Z139" t="s">
        <v>14</v>
      </c>
      <c r="AA139">
        <v>20</v>
      </c>
      <c r="AB139">
        <v>9</v>
      </c>
      <c r="AC139" t="s">
        <v>14</v>
      </c>
      <c r="AD139">
        <v>189.67334035827187</v>
      </c>
      <c r="AE139">
        <v>23.5</v>
      </c>
      <c r="AF139">
        <v>13</v>
      </c>
      <c r="AG139">
        <v>0.55319148936170215</v>
      </c>
      <c r="AH139">
        <v>388.28307223513383</v>
      </c>
    </row>
    <row r="140" spans="1:34" x14ac:dyDescent="0.45">
      <c r="A140" s="167">
        <v>38908</v>
      </c>
      <c r="B140" s="255">
        <v>1480.672</v>
      </c>
      <c r="C140" s="219" t="s">
        <v>14</v>
      </c>
      <c r="D140" s="268">
        <v>19</v>
      </c>
      <c r="E140" s="201" t="s">
        <v>14</v>
      </c>
      <c r="F140" s="164" t="s">
        <v>14</v>
      </c>
      <c r="G140" s="201">
        <v>0</v>
      </c>
      <c r="H140" s="174" t="s">
        <v>14</v>
      </c>
      <c r="I140" s="268">
        <v>19</v>
      </c>
      <c r="J140" s="208">
        <v>1</v>
      </c>
      <c r="K140" s="164" t="s">
        <v>14</v>
      </c>
      <c r="L140" s="201">
        <f>J140/0.04745</f>
        <v>21.074815595363543</v>
      </c>
      <c r="M140" s="288">
        <v>23.5</v>
      </c>
      <c r="N140" s="208">
        <v>1</v>
      </c>
      <c r="O140" s="195">
        <f t="shared" si="21"/>
        <v>4.2553191489361701E-2</v>
      </c>
      <c r="P140" s="190">
        <f t="shared" si="27"/>
        <v>21.074815595363543</v>
      </c>
      <c r="S140" s="290">
        <v>38906</v>
      </c>
      <c r="T140">
        <v>1272.4580000000001</v>
      </c>
      <c r="U140" t="s">
        <v>14</v>
      </c>
      <c r="V140">
        <v>25</v>
      </c>
      <c r="W140">
        <v>17</v>
      </c>
      <c r="X140" t="s">
        <v>14</v>
      </c>
      <c r="Y140">
        <v>844.09136047666334</v>
      </c>
      <c r="Z140" t="s">
        <v>14</v>
      </c>
      <c r="AA140">
        <v>25</v>
      </c>
      <c r="AB140">
        <v>39</v>
      </c>
      <c r="AC140" t="s">
        <v>14</v>
      </c>
      <c r="AD140">
        <v>821.91780821917814</v>
      </c>
      <c r="AE140">
        <v>24</v>
      </c>
      <c r="AF140">
        <v>56</v>
      </c>
      <c r="AG140">
        <v>2.3333333333333335</v>
      </c>
      <c r="AH140">
        <v>1666.0091686958415</v>
      </c>
    </row>
    <row r="141" spans="1:34" x14ac:dyDescent="0.45">
      <c r="A141" s="167">
        <v>38909</v>
      </c>
      <c r="B141" s="255">
        <v>1265.2909999999999</v>
      </c>
      <c r="C141" s="219" t="s">
        <v>14</v>
      </c>
      <c r="D141" s="267">
        <v>28</v>
      </c>
      <c r="E141" s="201" t="s">
        <v>14</v>
      </c>
      <c r="F141" s="164" t="s">
        <v>14</v>
      </c>
      <c r="G141" s="201">
        <v>0</v>
      </c>
      <c r="H141" s="174" t="s">
        <v>14</v>
      </c>
      <c r="I141" s="174">
        <v>28</v>
      </c>
      <c r="J141" s="201" t="s">
        <v>14</v>
      </c>
      <c r="K141" s="164" t="s">
        <v>14</v>
      </c>
      <c r="L141" s="201">
        <v>0</v>
      </c>
      <c r="M141" s="164">
        <v>24</v>
      </c>
      <c r="N141" s="201">
        <v>0</v>
      </c>
      <c r="O141" s="195">
        <f t="shared" si="21"/>
        <v>0</v>
      </c>
      <c r="P141" s="190">
        <f t="shared" si="27"/>
        <v>0</v>
      </c>
      <c r="S141" s="290">
        <v>38907</v>
      </c>
      <c r="T141">
        <v>1385.56</v>
      </c>
      <c r="U141" t="s">
        <v>14</v>
      </c>
      <c r="V141">
        <v>25</v>
      </c>
      <c r="W141">
        <v>16</v>
      </c>
      <c r="X141" t="s">
        <v>14</v>
      </c>
      <c r="Y141">
        <v>794.43892750744783</v>
      </c>
      <c r="Z141" t="s">
        <v>14</v>
      </c>
      <c r="AA141">
        <v>25</v>
      </c>
      <c r="AB141">
        <v>39</v>
      </c>
      <c r="AC141" t="s">
        <v>14</v>
      </c>
      <c r="AD141">
        <v>821.91780821917814</v>
      </c>
      <c r="AE141">
        <v>24</v>
      </c>
      <c r="AF141">
        <v>55</v>
      </c>
      <c r="AG141">
        <v>2.2916666666666665</v>
      </c>
      <c r="AH141">
        <v>1616.3567357266261</v>
      </c>
    </row>
    <row r="142" spans="1:34" x14ac:dyDescent="0.45">
      <c r="A142" s="167">
        <v>38910</v>
      </c>
      <c r="B142" s="255">
        <v>1217.288</v>
      </c>
      <c r="C142" s="219" t="s">
        <v>14</v>
      </c>
      <c r="D142" s="219">
        <v>19</v>
      </c>
      <c r="E142" s="201" t="s">
        <v>14</v>
      </c>
      <c r="F142" s="164" t="s">
        <v>14</v>
      </c>
      <c r="G142" s="201">
        <v>0</v>
      </c>
      <c r="H142" s="174" t="s">
        <v>14</v>
      </c>
      <c r="I142" s="174">
        <v>19</v>
      </c>
      <c r="J142" s="208">
        <v>1</v>
      </c>
      <c r="K142" s="164" t="s">
        <v>14</v>
      </c>
      <c r="L142" s="201">
        <f>J142/0.04745</f>
        <v>21.074815595363543</v>
      </c>
      <c r="M142" s="164">
        <v>23.75</v>
      </c>
      <c r="N142" s="201">
        <v>1</v>
      </c>
      <c r="O142" s="195">
        <f t="shared" si="21"/>
        <v>4.2105263157894736E-2</v>
      </c>
      <c r="P142" s="190">
        <f t="shared" si="27"/>
        <v>21.074815595363543</v>
      </c>
      <c r="S142" s="290">
        <v>38908</v>
      </c>
      <c r="T142">
        <v>1480.672</v>
      </c>
      <c r="U142" t="s">
        <v>14</v>
      </c>
      <c r="V142">
        <v>19</v>
      </c>
      <c r="W142">
        <v>16</v>
      </c>
      <c r="X142" t="s">
        <v>14</v>
      </c>
      <c r="Y142">
        <v>794.43892750744783</v>
      </c>
      <c r="Z142" t="s">
        <v>14</v>
      </c>
      <c r="AA142">
        <v>19</v>
      </c>
      <c r="AB142">
        <v>39</v>
      </c>
      <c r="AC142" t="s">
        <v>14</v>
      </c>
      <c r="AD142">
        <v>821.91780821917814</v>
      </c>
      <c r="AE142">
        <v>23.5</v>
      </c>
      <c r="AF142">
        <v>55</v>
      </c>
      <c r="AG142">
        <v>2.3404255319148937</v>
      </c>
      <c r="AH142">
        <v>1616.3567357266261</v>
      </c>
    </row>
    <row r="143" spans="1:34" x14ac:dyDescent="0.45">
      <c r="A143" s="167">
        <v>38911</v>
      </c>
      <c r="B143" s="255">
        <v>1422.1790000000001</v>
      </c>
      <c r="C143" s="219" t="s">
        <v>14</v>
      </c>
      <c r="D143" s="219">
        <v>23</v>
      </c>
      <c r="E143" s="201" t="s">
        <v>14</v>
      </c>
      <c r="F143" s="164" t="s">
        <v>14</v>
      </c>
      <c r="G143" s="201">
        <v>0</v>
      </c>
      <c r="H143" s="174" t="s">
        <v>14</v>
      </c>
      <c r="I143" s="174">
        <v>23</v>
      </c>
      <c r="J143" s="208">
        <v>1</v>
      </c>
      <c r="K143" s="164" t="s">
        <v>14</v>
      </c>
      <c r="L143" s="201">
        <f>J143/0.04745</f>
        <v>21.074815595363543</v>
      </c>
      <c r="M143" s="164">
        <v>19.5</v>
      </c>
      <c r="N143" s="201">
        <v>1</v>
      </c>
      <c r="O143" s="195">
        <f t="shared" si="21"/>
        <v>5.128205128205128E-2</v>
      </c>
      <c r="P143" s="190">
        <f t="shared" si="27"/>
        <v>21.074815595363543</v>
      </c>
      <c r="S143" s="290">
        <v>38909</v>
      </c>
      <c r="T143">
        <v>1265.2909999999999</v>
      </c>
      <c r="U143" t="s">
        <v>14</v>
      </c>
      <c r="V143">
        <v>28</v>
      </c>
      <c r="W143">
        <v>4</v>
      </c>
      <c r="X143" t="s">
        <v>14</v>
      </c>
      <c r="Y143">
        <v>198.60973187686196</v>
      </c>
      <c r="Z143" t="s">
        <v>14</v>
      </c>
      <c r="AA143">
        <v>28</v>
      </c>
      <c r="AB143">
        <v>10</v>
      </c>
      <c r="AC143" t="s">
        <v>14</v>
      </c>
      <c r="AD143">
        <v>210.7481559536354</v>
      </c>
      <c r="AE143">
        <v>24</v>
      </c>
      <c r="AF143">
        <v>14</v>
      </c>
      <c r="AG143">
        <v>0.58333333333333337</v>
      </c>
      <c r="AH143">
        <v>409.35788783049736</v>
      </c>
    </row>
    <row r="144" spans="1:34" x14ac:dyDescent="0.45">
      <c r="A144" s="167">
        <v>38912</v>
      </c>
      <c r="B144" s="255">
        <v>1329.923</v>
      </c>
      <c r="C144" s="219">
        <v>7.5</v>
      </c>
      <c r="D144" s="219">
        <v>18</v>
      </c>
      <c r="E144" s="201">
        <v>1</v>
      </c>
      <c r="F144" s="164" t="s">
        <v>14</v>
      </c>
      <c r="G144" s="201">
        <f>E144/0.02014</f>
        <v>49.652432969215489</v>
      </c>
      <c r="H144" s="164">
        <v>19.5</v>
      </c>
      <c r="I144" s="174">
        <v>18</v>
      </c>
      <c r="J144" s="201">
        <v>2</v>
      </c>
      <c r="K144" s="164" t="s">
        <v>14</v>
      </c>
      <c r="L144" s="201">
        <f>J144/0.04745</f>
        <v>42.149631190727085</v>
      </c>
      <c r="M144" s="164">
        <v>19.5</v>
      </c>
      <c r="N144" s="201">
        <v>3</v>
      </c>
      <c r="O144" s="195">
        <f t="shared" si="21"/>
        <v>0.15384615384615385</v>
      </c>
      <c r="P144" s="190">
        <f t="shared" si="27"/>
        <v>91.802064159942574</v>
      </c>
      <c r="S144" s="290">
        <v>38910</v>
      </c>
      <c r="T144">
        <v>1217.288</v>
      </c>
      <c r="U144" t="s">
        <v>14</v>
      </c>
      <c r="V144">
        <v>19</v>
      </c>
      <c r="W144">
        <v>1</v>
      </c>
      <c r="X144" t="s">
        <v>14</v>
      </c>
      <c r="Y144">
        <v>49.652432969215489</v>
      </c>
      <c r="Z144" t="s">
        <v>14</v>
      </c>
      <c r="AA144">
        <v>19</v>
      </c>
      <c r="AB144">
        <v>2</v>
      </c>
      <c r="AC144" t="s">
        <v>14</v>
      </c>
      <c r="AD144">
        <v>42.149631190727085</v>
      </c>
      <c r="AE144">
        <v>23.75</v>
      </c>
      <c r="AF144">
        <v>3</v>
      </c>
      <c r="AG144">
        <v>0.12631578947368421</v>
      </c>
      <c r="AH144">
        <v>91.802064159942574</v>
      </c>
    </row>
    <row r="145" spans="1:34" x14ac:dyDescent="0.45">
      <c r="A145" s="167">
        <v>38913</v>
      </c>
      <c r="B145" s="255">
        <v>1308.1610000000001</v>
      </c>
      <c r="C145" s="219" t="s">
        <v>14</v>
      </c>
      <c r="D145" s="219">
        <v>20</v>
      </c>
      <c r="E145" s="201" t="s">
        <v>14</v>
      </c>
      <c r="F145" s="164" t="s">
        <v>14</v>
      </c>
      <c r="G145" s="201">
        <v>0</v>
      </c>
      <c r="H145" s="174" t="s">
        <v>14</v>
      </c>
      <c r="I145" s="174">
        <v>20</v>
      </c>
      <c r="J145" s="208">
        <v>1</v>
      </c>
      <c r="K145" s="164" t="s">
        <v>14</v>
      </c>
      <c r="L145" s="201">
        <f>J145/0.04745</f>
        <v>21.074815595363543</v>
      </c>
      <c r="M145" s="164">
        <v>25</v>
      </c>
      <c r="N145" s="201">
        <v>1</v>
      </c>
      <c r="O145" s="195">
        <f t="shared" si="21"/>
        <v>0.04</v>
      </c>
      <c r="P145" s="190">
        <f t="shared" si="27"/>
        <v>21.074815595363543</v>
      </c>
      <c r="S145" s="290">
        <v>38911</v>
      </c>
      <c r="T145">
        <v>1422.1790000000001</v>
      </c>
      <c r="U145" t="s">
        <v>14</v>
      </c>
      <c r="V145">
        <v>23</v>
      </c>
      <c r="W145">
        <v>1</v>
      </c>
      <c r="X145" t="s">
        <v>14</v>
      </c>
      <c r="Y145">
        <v>49.652432969215489</v>
      </c>
      <c r="Z145" t="s">
        <v>14</v>
      </c>
      <c r="AA145">
        <v>23</v>
      </c>
      <c r="AB145">
        <v>4</v>
      </c>
      <c r="AC145" t="s">
        <v>14</v>
      </c>
      <c r="AD145">
        <v>84.29926238145417</v>
      </c>
      <c r="AE145">
        <v>19.5</v>
      </c>
      <c r="AF145">
        <v>5</v>
      </c>
      <c r="AG145">
        <v>0.25641025641025639</v>
      </c>
      <c r="AH145">
        <v>133.95169535066967</v>
      </c>
    </row>
    <row r="146" spans="1:34" x14ac:dyDescent="0.45">
      <c r="A146" s="167">
        <v>38914</v>
      </c>
      <c r="B146" s="255">
        <v>1152.2260000000001</v>
      </c>
      <c r="C146" s="219" t="s">
        <v>14</v>
      </c>
      <c r="D146" s="219">
        <v>19</v>
      </c>
      <c r="E146" s="201" t="s">
        <v>14</v>
      </c>
      <c r="F146" s="164" t="s">
        <v>14</v>
      </c>
      <c r="G146" s="201">
        <v>0</v>
      </c>
      <c r="H146" s="174" t="s">
        <v>14</v>
      </c>
      <c r="I146" s="174">
        <v>19</v>
      </c>
      <c r="J146" s="208">
        <v>1</v>
      </c>
      <c r="K146" s="164" t="s">
        <v>14</v>
      </c>
      <c r="L146" s="201">
        <f>J146/0.04745</f>
        <v>21.074815595363543</v>
      </c>
      <c r="M146" s="164">
        <v>15.75</v>
      </c>
      <c r="N146" s="208">
        <v>1</v>
      </c>
      <c r="O146" s="195">
        <f t="shared" si="21"/>
        <v>6.3492063492063489E-2</v>
      </c>
      <c r="P146" s="190">
        <f t="shared" si="27"/>
        <v>21.074815595363543</v>
      </c>
      <c r="S146" s="290">
        <v>38912</v>
      </c>
      <c r="T146">
        <v>1329.923</v>
      </c>
      <c r="U146" t="s">
        <v>14</v>
      </c>
      <c r="V146">
        <v>18</v>
      </c>
      <c r="W146">
        <v>1</v>
      </c>
      <c r="X146" t="s">
        <v>14</v>
      </c>
      <c r="Y146">
        <v>49.652432969215489</v>
      </c>
      <c r="Z146" t="s">
        <v>14</v>
      </c>
      <c r="AA146">
        <v>18</v>
      </c>
      <c r="AB146">
        <v>3</v>
      </c>
      <c r="AC146" t="s">
        <v>14</v>
      </c>
      <c r="AD146">
        <v>63.224446786090624</v>
      </c>
      <c r="AE146">
        <v>19.5</v>
      </c>
      <c r="AF146">
        <v>4</v>
      </c>
      <c r="AG146">
        <v>0.20512820512820512</v>
      </c>
      <c r="AH146">
        <v>112.87687975530611</v>
      </c>
    </row>
    <row r="147" spans="1:34" x14ac:dyDescent="0.45">
      <c r="A147" s="167">
        <v>38915</v>
      </c>
      <c r="B147" s="255">
        <v>1154.721</v>
      </c>
      <c r="C147" s="219" t="s">
        <v>14</v>
      </c>
      <c r="D147" s="219">
        <v>23</v>
      </c>
      <c r="E147" s="201" t="s">
        <v>14</v>
      </c>
      <c r="F147" s="164" t="s">
        <v>14</v>
      </c>
      <c r="G147" s="201">
        <v>0</v>
      </c>
      <c r="H147" s="174" t="s">
        <v>14</v>
      </c>
      <c r="I147" s="174">
        <v>23</v>
      </c>
      <c r="J147" s="201" t="s">
        <v>14</v>
      </c>
      <c r="K147" s="164" t="s">
        <v>14</v>
      </c>
      <c r="L147" s="201">
        <v>0</v>
      </c>
      <c r="M147" s="164">
        <v>22.75</v>
      </c>
      <c r="N147" s="201">
        <v>0</v>
      </c>
      <c r="O147" s="195">
        <f t="shared" si="21"/>
        <v>0</v>
      </c>
      <c r="P147" s="190">
        <f t="shared" si="27"/>
        <v>0</v>
      </c>
      <c r="S147" s="290">
        <v>38913</v>
      </c>
      <c r="T147">
        <v>1308.1610000000001</v>
      </c>
      <c r="U147" t="s">
        <v>14</v>
      </c>
      <c r="V147">
        <v>20</v>
      </c>
      <c r="W147">
        <v>0</v>
      </c>
      <c r="X147" t="s">
        <v>14</v>
      </c>
      <c r="Y147">
        <v>0</v>
      </c>
      <c r="Z147" t="s">
        <v>14</v>
      </c>
      <c r="AA147">
        <v>20</v>
      </c>
      <c r="AB147">
        <v>2</v>
      </c>
      <c r="AC147" t="s">
        <v>14</v>
      </c>
      <c r="AD147">
        <v>42.149631190727085</v>
      </c>
      <c r="AE147">
        <v>25</v>
      </c>
      <c r="AF147">
        <v>2</v>
      </c>
      <c r="AG147">
        <v>0.08</v>
      </c>
      <c r="AH147">
        <v>42.149631190727085</v>
      </c>
    </row>
    <row r="148" spans="1:34" x14ac:dyDescent="0.45">
      <c r="A148" s="167">
        <v>38916</v>
      </c>
      <c r="B148" s="255">
        <v>1092.787</v>
      </c>
      <c r="C148" s="219" t="s">
        <v>14</v>
      </c>
      <c r="D148" s="219">
        <v>22</v>
      </c>
      <c r="E148" s="201" t="s">
        <v>14</v>
      </c>
      <c r="F148" s="164" t="s">
        <v>14</v>
      </c>
      <c r="G148" s="201">
        <v>0</v>
      </c>
      <c r="H148" s="174" t="s">
        <v>14</v>
      </c>
      <c r="I148" s="174">
        <v>22</v>
      </c>
      <c r="J148" s="208">
        <v>1</v>
      </c>
      <c r="K148" s="164" t="s">
        <v>14</v>
      </c>
      <c r="L148" s="201">
        <f>J148/0.04745</f>
        <v>21.074815595363543</v>
      </c>
      <c r="M148" s="164">
        <v>23.5</v>
      </c>
      <c r="N148" s="201">
        <v>1</v>
      </c>
      <c r="O148" s="195">
        <f t="shared" si="21"/>
        <v>4.2553191489361701E-2</v>
      </c>
      <c r="P148" s="190">
        <f t="shared" si="27"/>
        <v>21.074815595363543</v>
      </c>
      <c r="S148" s="290">
        <v>38914</v>
      </c>
      <c r="T148">
        <v>1152.2260000000001</v>
      </c>
      <c r="U148" t="s">
        <v>14</v>
      </c>
      <c r="V148">
        <v>19</v>
      </c>
      <c r="W148">
        <v>1</v>
      </c>
      <c r="X148" t="s">
        <v>14</v>
      </c>
      <c r="Y148">
        <v>49.652432969215489</v>
      </c>
      <c r="Z148" t="s">
        <v>14</v>
      </c>
      <c r="AA148">
        <v>19</v>
      </c>
      <c r="AB148">
        <v>4</v>
      </c>
      <c r="AC148" t="s">
        <v>14</v>
      </c>
      <c r="AD148">
        <v>84.29926238145417</v>
      </c>
      <c r="AE148">
        <v>15.75</v>
      </c>
      <c r="AF148">
        <v>5</v>
      </c>
      <c r="AG148">
        <v>0.31746031746031744</v>
      </c>
      <c r="AH148">
        <v>133.95169535066967</v>
      </c>
    </row>
    <row r="149" spans="1:34" x14ac:dyDescent="0.45">
      <c r="A149" s="167">
        <v>38917</v>
      </c>
      <c r="B149" s="255">
        <v>1032.1849999999999</v>
      </c>
      <c r="C149" s="219" t="s">
        <v>14</v>
      </c>
      <c r="D149" s="219">
        <v>24</v>
      </c>
      <c r="E149" s="201" t="s">
        <v>14</v>
      </c>
      <c r="F149" s="164" t="s">
        <v>14</v>
      </c>
      <c r="G149" s="201">
        <v>0</v>
      </c>
      <c r="H149" s="174" t="s">
        <v>14</v>
      </c>
      <c r="I149" s="174">
        <v>24</v>
      </c>
      <c r="J149" s="201" t="s">
        <v>14</v>
      </c>
      <c r="K149" s="164" t="s">
        <v>14</v>
      </c>
      <c r="L149" s="201">
        <v>0</v>
      </c>
      <c r="M149" s="164">
        <v>24.5</v>
      </c>
      <c r="N149" s="201">
        <v>0</v>
      </c>
      <c r="O149" s="195">
        <f t="shared" si="21"/>
        <v>0</v>
      </c>
      <c r="P149" s="190">
        <f t="shared" si="27"/>
        <v>0</v>
      </c>
      <c r="S149" s="290">
        <v>38915</v>
      </c>
      <c r="T149">
        <v>1154.721</v>
      </c>
      <c r="U149" t="s">
        <v>14</v>
      </c>
      <c r="V149">
        <v>23</v>
      </c>
      <c r="W149">
        <v>2</v>
      </c>
      <c r="X149" t="s">
        <v>14</v>
      </c>
      <c r="Y149">
        <v>99.304865938430979</v>
      </c>
      <c r="Z149" t="s">
        <v>14</v>
      </c>
      <c r="AA149">
        <v>23</v>
      </c>
      <c r="AB149">
        <v>5</v>
      </c>
      <c r="AC149" t="s">
        <v>14</v>
      </c>
      <c r="AD149">
        <v>105.3740779768177</v>
      </c>
      <c r="AE149">
        <v>22.75</v>
      </c>
      <c r="AF149">
        <v>7</v>
      </c>
      <c r="AG149">
        <v>0.30769230769230771</v>
      </c>
      <c r="AH149">
        <v>204.67894391524868</v>
      </c>
    </row>
    <row r="150" spans="1:34" x14ac:dyDescent="0.45">
      <c r="A150" s="167">
        <v>38918</v>
      </c>
      <c r="B150" s="255">
        <v>1052.4069999999999</v>
      </c>
      <c r="C150" s="219" t="s">
        <v>14</v>
      </c>
      <c r="D150" s="219">
        <v>13</v>
      </c>
      <c r="E150" s="201" t="s">
        <v>14</v>
      </c>
      <c r="F150" s="164" t="s">
        <v>14</v>
      </c>
      <c r="G150" s="201">
        <v>0</v>
      </c>
      <c r="H150" s="174" t="s">
        <v>14</v>
      </c>
      <c r="I150" s="174">
        <v>13</v>
      </c>
      <c r="J150" s="201" t="s">
        <v>14</v>
      </c>
      <c r="K150" s="164" t="s">
        <v>14</v>
      </c>
      <c r="L150" s="201">
        <v>0</v>
      </c>
      <c r="M150" s="164">
        <v>24</v>
      </c>
      <c r="N150" s="201">
        <v>0</v>
      </c>
      <c r="O150" s="195">
        <f t="shared" si="21"/>
        <v>0</v>
      </c>
      <c r="P150" s="190">
        <f t="shared" si="27"/>
        <v>0</v>
      </c>
      <c r="S150" s="290">
        <v>38916</v>
      </c>
      <c r="T150">
        <v>1092.787</v>
      </c>
      <c r="U150" t="s">
        <v>14</v>
      </c>
      <c r="V150">
        <v>22</v>
      </c>
      <c r="W150">
        <v>0</v>
      </c>
      <c r="X150" t="s">
        <v>14</v>
      </c>
      <c r="Y150">
        <v>0</v>
      </c>
      <c r="Z150" t="s">
        <v>14</v>
      </c>
      <c r="AA150">
        <v>22</v>
      </c>
      <c r="AB150">
        <v>0</v>
      </c>
      <c r="AC150" t="s">
        <v>14</v>
      </c>
      <c r="AD150">
        <v>0</v>
      </c>
      <c r="AE150">
        <v>23.5</v>
      </c>
      <c r="AF150">
        <v>0</v>
      </c>
      <c r="AG150">
        <v>0</v>
      </c>
      <c r="AH150">
        <v>0</v>
      </c>
    </row>
    <row r="151" spans="1:34" x14ac:dyDescent="0.45">
      <c r="A151" s="167">
        <v>38919</v>
      </c>
      <c r="B151" s="255">
        <v>1346.0630000000001</v>
      </c>
      <c r="C151" s="219">
        <v>9.75</v>
      </c>
      <c r="D151" s="219">
        <v>17</v>
      </c>
      <c r="E151" s="201">
        <v>1</v>
      </c>
      <c r="F151" s="164">
        <f>E151/C151</f>
        <v>0.10256410256410256</v>
      </c>
      <c r="G151" s="201">
        <f>E151/0.02014</f>
        <v>49.652432969215489</v>
      </c>
      <c r="H151" s="164">
        <v>17</v>
      </c>
      <c r="I151" s="174">
        <v>10</v>
      </c>
      <c r="J151" s="201">
        <v>0</v>
      </c>
      <c r="K151" s="164">
        <v>0</v>
      </c>
      <c r="L151" s="201">
        <f>J151/0.04745</f>
        <v>0</v>
      </c>
      <c r="M151" s="164">
        <v>23.75</v>
      </c>
      <c r="N151" s="201">
        <v>1</v>
      </c>
      <c r="O151" s="195">
        <f t="shared" si="21"/>
        <v>4.2105263157894736E-2</v>
      </c>
      <c r="P151" s="190">
        <f t="shared" si="27"/>
        <v>49.652432969215489</v>
      </c>
      <c r="S151" s="290">
        <v>38917</v>
      </c>
      <c r="T151">
        <v>1032.1849999999999</v>
      </c>
      <c r="U151" t="s">
        <v>14</v>
      </c>
      <c r="V151">
        <v>24</v>
      </c>
      <c r="W151">
        <v>0</v>
      </c>
      <c r="X151" t="s">
        <v>14</v>
      </c>
      <c r="Y151">
        <v>0</v>
      </c>
      <c r="Z151" t="s">
        <v>14</v>
      </c>
      <c r="AA151">
        <v>24</v>
      </c>
      <c r="AB151">
        <v>1</v>
      </c>
      <c r="AC151" t="s">
        <v>14</v>
      </c>
      <c r="AD151">
        <v>21.074815595363543</v>
      </c>
      <c r="AE151">
        <v>24.5</v>
      </c>
      <c r="AF151">
        <v>1</v>
      </c>
      <c r="AG151">
        <v>4.0816326530612242E-2</v>
      </c>
      <c r="AH151">
        <v>21.074815595363543</v>
      </c>
    </row>
    <row r="152" spans="1:34" x14ac:dyDescent="0.45">
      <c r="A152" s="167">
        <v>38920</v>
      </c>
      <c r="B152" s="255">
        <v>1655.1980000000001</v>
      </c>
      <c r="C152" s="219" t="s">
        <v>14</v>
      </c>
      <c r="D152" s="219">
        <v>10</v>
      </c>
      <c r="E152" s="201" t="s">
        <v>14</v>
      </c>
      <c r="F152" s="164" t="s">
        <v>14</v>
      </c>
      <c r="G152" s="201">
        <v>0</v>
      </c>
      <c r="H152" s="174" t="s">
        <v>14</v>
      </c>
      <c r="I152" s="174">
        <v>10</v>
      </c>
      <c r="J152" s="201" t="s">
        <v>14</v>
      </c>
      <c r="K152" s="164" t="s">
        <v>14</v>
      </c>
      <c r="L152" s="201">
        <v>0</v>
      </c>
      <c r="M152" s="164">
        <v>23.5</v>
      </c>
      <c r="N152" s="201">
        <v>0</v>
      </c>
      <c r="O152" s="195">
        <f t="shared" si="21"/>
        <v>0</v>
      </c>
      <c r="P152" s="190">
        <f t="shared" si="27"/>
        <v>0</v>
      </c>
      <c r="S152" s="290">
        <v>38918</v>
      </c>
      <c r="T152">
        <v>1052.4069999999999</v>
      </c>
      <c r="U152" t="s">
        <v>14</v>
      </c>
      <c r="V152">
        <v>13</v>
      </c>
      <c r="W152">
        <v>0</v>
      </c>
      <c r="X152" t="s">
        <v>14</v>
      </c>
      <c r="Y152">
        <v>0</v>
      </c>
      <c r="Z152" t="s">
        <v>14</v>
      </c>
      <c r="AA152">
        <v>13</v>
      </c>
      <c r="AB152">
        <v>2</v>
      </c>
      <c r="AC152" t="s">
        <v>14</v>
      </c>
      <c r="AD152">
        <v>42.149631190727085</v>
      </c>
      <c r="AE152">
        <v>24</v>
      </c>
      <c r="AF152">
        <v>2</v>
      </c>
      <c r="AG152">
        <v>8.3333333333333329E-2</v>
      </c>
      <c r="AH152">
        <v>42.149631190727085</v>
      </c>
    </row>
    <row r="153" spans="1:34" x14ac:dyDescent="0.45">
      <c r="A153" s="167">
        <v>38921</v>
      </c>
      <c r="B153" s="255">
        <v>1616.8230000000001</v>
      </c>
      <c r="C153" s="219" t="s">
        <v>14</v>
      </c>
      <c r="D153" s="219">
        <v>11</v>
      </c>
      <c r="E153" s="201" t="s">
        <v>14</v>
      </c>
      <c r="F153" s="164" t="s">
        <v>14</v>
      </c>
      <c r="G153" s="201">
        <v>0</v>
      </c>
      <c r="H153" s="174" t="s">
        <v>14</v>
      </c>
      <c r="I153" s="174">
        <v>11</v>
      </c>
      <c r="J153" s="201" t="s">
        <v>14</v>
      </c>
      <c r="K153" s="164" t="s">
        <v>14</v>
      </c>
      <c r="L153" s="201">
        <v>0</v>
      </c>
      <c r="M153" s="164">
        <v>22.5</v>
      </c>
      <c r="N153" s="201">
        <v>0</v>
      </c>
      <c r="O153" s="195">
        <f t="shared" si="21"/>
        <v>0</v>
      </c>
      <c r="P153" s="190">
        <f t="shared" si="27"/>
        <v>0</v>
      </c>
      <c r="S153" s="290">
        <v>38919</v>
      </c>
      <c r="T153">
        <v>1346.0630000000001</v>
      </c>
      <c r="U153">
        <v>9.75</v>
      </c>
      <c r="V153">
        <v>17</v>
      </c>
      <c r="W153">
        <v>0</v>
      </c>
      <c r="X153">
        <v>0</v>
      </c>
      <c r="Y153">
        <v>0</v>
      </c>
      <c r="Z153">
        <v>17</v>
      </c>
      <c r="AA153">
        <v>10</v>
      </c>
      <c r="AB153">
        <v>5</v>
      </c>
      <c r="AC153">
        <v>0.29411764705882354</v>
      </c>
      <c r="AD153">
        <v>105.3740779768177</v>
      </c>
      <c r="AE153">
        <v>23.75</v>
      </c>
      <c r="AF153">
        <v>5</v>
      </c>
      <c r="AG153">
        <v>0.21052631578947367</v>
      </c>
      <c r="AH153">
        <v>105.3740779768177</v>
      </c>
    </row>
    <row r="154" spans="1:34" x14ac:dyDescent="0.45">
      <c r="A154" s="167">
        <v>38922</v>
      </c>
      <c r="B154" s="255">
        <v>1557.432</v>
      </c>
      <c r="C154" s="219" t="s">
        <v>40</v>
      </c>
      <c r="D154" s="219" t="s">
        <v>14</v>
      </c>
      <c r="E154" s="201" t="s">
        <v>14</v>
      </c>
      <c r="F154" s="164" t="s">
        <v>14</v>
      </c>
      <c r="G154" s="201">
        <v>0</v>
      </c>
      <c r="H154" s="174" t="s">
        <v>40</v>
      </c>
      <c r="I154" s="174" t="s">
        <v>14</v>
      </c>
      <c r="J154" s="201" t="s">
        <v>14</v>
      </c>
      <c r="K154" s="164" t="s">
        <v>14</v>
      </c>
      <c r="L154" s="201">
        <v>0</v>
      </c>
      <c r="M154" s="164" t="s">
        <v>14</v>
      </c>
      <c r="N154" s="201">
        <v>0</v>
      </c>
      <c r="O154" s="195" t="s">
        <v>14</v>
      </c>
      <c r="P154" s="190">
        <f t="shared" si="27"/>
        <v>0</v>
      </c>
      <c r="S154" s="290">
        <v>38920</v>
      </c>
      <c r="T154">
        <v>1655.1980000000001</v>
      </c>
      <c r="U154" t="s">
        <v>14</v>
      </c>
      <c r="V154">
        <v>10</v>
      </c>
      <c r="W154">
        <v>0</v>
      </c>
      <c r="X154" t="s">
        <v>14</v>
      </c>
      <c r="Y154">
        <v>0</v>
      </c>
      <c r="Z154" t="s">
        <v>14</v>
      </c>
      <c r="AA154">
        <v>10</v>
      </c>
      <c r="AB154">
        <v>2</v>
      </c>
      <c r="AC154" t="s">
        <v>14</v>
      </c>
      <c r="AD154">
        <v>42.149631190727085</v>
      </c>
      <c r="AE154">
        <v>23.5</v>
      </c>
      <c r="AF154">
        <v>2</v>
      </c>
      <c r="AG154">
        <v>8.5106382978723402E-2</v>
      </c>
      <c r="AH154">
        <v>42.149631190727085</v>
      </c>
    </row>
    <row r="155" spans="1:34" x14ac:dyDescent="0.45">
      <c r="A155" s="167">
        <v>38923</v>
      </c>
      <c r="B155" s="255">
        <v>1419.991</v>
      </c>
      <c r="C155" s="219" t="s">
        <v>40</v>
      </c>
      <c r="D155" s="219" t="s">
        <v>14</v>
      </c>
      <c r="E155" s="201" t="s">
        <v>14</v>
      </c>
      <c r="F155" s="164" t="s">
        <v>14</v>
      </c>
      <c r="G155" s="201">
        <v>0</v>
      </c>
      <c r="H155" s="174" t="s">
        <v>40</v>
      </c>
      <c r="I155" s="174" t="s">
        <v>14</v>
      </c>
      <c r="J155" s="201" t="s">
        <v>14</v>
      </c>
      <c r="K155" s="164" t="s">
        <v>14</v>
      </c>
      <c r="L155" s="201">
        <v>0</v>
      </c>
      <c r="M155" s="164" t="s">
        <v>14</v>
      </c>
      <c r="N155" s="201">
        <v>0</v>
      </c>
      <c r="O155" s="195" t="s">
        <v>14</v>
      </c>
      <c r="P155" s="190">
        <f t="shared" si="27"/>
        <v>0</v>
      </c>
      <c r="S155" s="290">
        <v>38921</v>
      </c>
      <c r="T155">
        <v>1616.8230000000001</v>
      </c>
      <c r="U155" t="s">
        <v>14</v>
      </c>
      <c r="V155">
        <v>11</v>
      </c>
      <c r="W155" t="s">
        <v>14</v>
      </c>
      <c r="X155" t="s">
        <v>14</v>
      </c>
      <c r="Y155">
        <v>0</v>
      </c>
      <c r="Z155" t="s">
        <v>14</v>
      </c>
      <c r="AA155">
        <v>11</v>
      </c>
      <c r="AB155" t="s">
        <v>14</v>
      </c>
      <c r="AC155" t="s">
        <v>14</v>
      </c>
      <c r="AD155">
        <v>0</v>
      </c>
      <c r="AE155">
        <v>22.5</v>
      </c>
      <c r="AF155">
        <v>0</v>
      </c>
      <c r="AG155">
        <v>0</v>
      </c>
      <c r="AH155">
        <v>0</v>
      </c>
    </row>
    <row r="156" spans="1:34" x14ac:dyDescent="0.45">
      <c r="A156" s="167">
        <v>38924</v>
      </c>
      <c r="B156" s="255">
        <v>1339.8240000000001</v>
      </c>
      <c r="C156" s="219" t="s">
        <v>40</v>
      </c>
      <c r="D156" s="219" t="s">
        <v>14</v>
      </c>
      <c r="E156" s="201" t="s">
        <v>14</v>
      </c>
      <c r="F156" s="164" t="s">
        <v>14</v>
      </c>
      <c r="G156" s="201">
        <v>0</v>
      </c>
      <c r="H156" s="174" t="s">
        <v>40</v>
      </c>
      <c r="I156" s="174" t="s">
        <v>14</v>
      </c>
      <c r="J156" s="201" t="s">
        <v>14</v>
      </c>
      <c r="K156" s="164" t="s">
        <v>14</v>
      </c>
      <c r="L156" s="201">
        <v>0</v>
      </c>
      <c r="M156" s="164" t="s">
        <v>14</v>
      </c>
      <c r="N156" s="201">
        <v>0</v>
      </c>
      <c r="O156" s="195" t="s">
        <v>14</v>
      </c>
      <c r="P156" s="190">
        <f t="shared" si="27"/>
        <v>0</v>
      </c>
      <c r="S156" s="290">
        <v>38922</v>
      </c>
      <c r="T156">
        <v>1557.432</v>
      </c>
      <c r="U156" t="s">
        <v>40</v>
      </c>
      <c r="V156" t="s">
        <v>14</v>
      </c>
      <c r="W156" t="s">
        <v>14</v>
      </c>
      <c r="X156" t="s">
        <v>14</v>
      </c>
      <c r="Y156">
        <v>0</v>
      </c>
      <c r="Z156" t="s">
        <v>40</v>
      </c>
      <c r="AA156" t="s">
        <v>14</v>
      </c>
      <c r="AB156" t="s">
        <v>14</v>
      </c>
      <c r="AC156" t="s">
        <v>14</v>
      </c>
      <c r="AD156">
        <v>0</v>
      </c>
      <c r="AE156" t="s">
        <v>14</v>
      </c>
      <c r="AF156">
        <v>0</v>
      </c>
      <c r="AG156">
        <v>0</v>
      </c>
      <c r="AH156">
        <v>0</v>
      </c>
    </row>
    <row r="157" spans="1:34" x14ac:dyDescent="0.45">
      <c r="A157" s="167">
        <v>38925</v>
      </c>
      <c r="B157" s="255">
        <v>1364.68</v>
      </c>
      <c r="C157" s="219" t="s">
        <v>40</v>
      </c>
      <c r="D157" s="219" t="s">
        <v>14</v>
      </c>
      <c r="E157" s="201" t="s">
        <v>14</v>
      </c>
      <c r="F157" s="164" t="s">
        <v>14</v>
      </c>
      <c r="G157" s="201">
        <v>0</v>
      </c>
      <c r="H157" s="174" t="s">
        <v>40</v>
      </c>
      <c r="I157" s="174" t="s">
        <v>14</v>
      </c>
      <c r="J157" s="201" t="s">
        <v>14</v>
      </c>
      <c r="K157" s="164" t="s">
        <v>14</v>
      </c>
      <c r="L157" s="201">
        <v>0</v>
      </c>
      <c r="M157" s="164" t="s">
        <v>14</v>
      </c>
      <c r="N157" s="201">
        <v>0</v>
      </c>
      <c r="O157" s="195" t="s">
        <v>14</v>
      </c>
      <c r="P157" s="190">
        <f t="shared" si="27"/>
        <v>0</v>
      </c>
      <c r="S157" s="290">
        <v>38923</v>
      </c>
      <c r="T157">
        <v>1419.991</v>
      </c>
      <c r="U157" t="s">
        <v>40</v>
      </c>
      <c r="V157" t="s">
        <v>14</v>
      </c>
      <c r="W157" t="s">
        <v>14</v>
      </c>
      <c r="X157" t="s">
        <v>14</v>
      </c>
      <c r="Y157">
        <v>0</v>
      </c>
      <c r="Z157" t="s">
        <v>40</v>
      </c>
      <c r="AA157" t="s">
        <v>14</v>
      </c>
      <c r="AB157" t="s">
        <v>14</v>
      </c>
      <c r="AC157" t="s">
        <v>14</v>
      </c>
      <c r="AD157">
        <v>0</v>
      </c>
      <c r="AE157" t="s">
        <v>14</v>
      </c>
      <c r="AF157">
        <v>0</v>
      </c>
      <c r="AG157">
        <v>0</v>
      </c>
      <c r="AH157">
        <v>0</v>
      </c>
    </row>
    <row r="158" spans="1:34" x14ac:dyDescent="0.45">
      <c r="A158" s="167">
        <v>38926</v>
      </c>
      <c r="B158" s="255">
        <v>1275.194</v>
      </c>
      <c r="C158" s="219" t="s">
        <v>40</v>
      </c>
      <c r="D158" s="219">
        <v>14</v>
      </c>
      <c r="E158" s="201" t="s">
        <v>14</v>
      </c>
      <c r="F158" s="164" t="s">
        <v>14</v>
      </c>
      <c r="G158" s="201">
        <v>0</v>
      </c>
      <c r="H158" s="174" t="s">
        <v>40</v>
      </c>
      <c r="I158" s="174">
        <v>14</v>
      </c>
      <c r="J158" s="201" t="s">
        <v>14</v>
      </c>
      <c r="K158" s="164" t="s">
        <v>14</v>
      </c>
      <c r="L158" s="201">
        <v>0</v>
      </c>
      <c r="M158" s="164" t="s">
        <v>14</v>
      </c>
      <c r="N158" s="201">
        <v>0</v>
      </c>
      <c r="O158" s="195" t="s">
        <v>14</v>
      </c>
      <c r="P158" s="190">
        <f t="shared" si="27"/>
        <v>0</v>
      </c>
      <c r="S158" s="290">
        <v>38924</v>
      </c>
      <c r="T158">
        <v>1339.8240000000001</v>
      </c>
      <c r="U158" t="s">
        <v>40</v>
      </c>
      <c r="V158" t="s">
        <v>14</v>
      </c>
      <c r="W158" t="s">
        <v>14</v>
      </c>
      <c r="X158" t="s">
        <v>14</v>
      </c>
      <c r="Y158">
        <v>0</v>
      </c>
      <c r="Z158" t="s">
        <v>40</v>
      </c>
      <c r="AA158" t="s">
        <v>14</v>
      </c>
      <c r="AB158" t="s">
        <v>14</v>
      </c>
      <c r="AC158" t="s">
        <v>14</v>
      </c>
      <c r="AD158">
        <v>0</v>
      </c>
      <c r="AE158" t="s">
        <v>14</v>
      </c>
      <c r="AF158">
        <v>0</v>
      </c>
      <c r="AG158">
        <v>0</v>
      </c>
      <c r="AH158">
        <v>0</v>
      </c>
    </row>
    <row r="159" spans="1:34" x14ac:dyDescent="0.45">
      <c r="A159" s="167">
        <v>38927</v>
      </c>
      <c r="B159" s="255">
        <v>1095.329</v>
      </c>
      <c r="C159" s="219" t="s">
        <v>40</v>
      </c>
      <c r="D159" s="219" t="s">
        <v>14</v>
      </c>
      <c r="E159" s="201" t="s">
        <v>14</v>
      </c>
      <c r="F159" s="164" t="s">
        <v>14</v>
      </c>
      <c r="G159" s="201">
        <v>0</v>
      </c>
      <c r="H159" s="174" t="s">
        <v>40</v>
      </c>
      <c r="I159" s="174" t="s">
        <v>14</v>
      </c>
      <c r="J159" s="201" t="s">
        <v>14</v>
      </c>
      <c r="K159" s="164" t="s">
        <v>14</v>
      </c>
      <c r="L159" s="201">
        <v>0</v>
      </c>
      <c r="M159" s="164" t="s">
        <v>14</v>
      </c>
      <c r="N159" s="201">
        <v>0</v>
      </c>
      <c r="O159" s="195" t="s">
        <v>14</v>
      </c>
      <c r="P159" s="190">
        <f t="shared" si="27"/>
        <v>0</v>
      </c>
      <c r="S159" s="290">
        <v>38925</v>
      </c>
      <c r="T159">
        <v>1364.68</v>
      </c>
      <c r="U159" t="s">
        <v>40</v>
      </c>
      <c r="V159" t="s">
        <v>14</v>
      </c>
      <c r="W159" t="s">
        <v>14</v>
      </c>
      <c r="X159" t="s">
        <v>14</v>
      </c>
      <c r="Y159">
        <v>0</v>
      </c>
      <c r="Z159" t="s">
        <v>40</v>
      </c>
      <c r="AA159" t="s">
        <v>14</v>
      </c>
      <c r="AB159" t="s">
        <v>14</v>
      </c>
      <c r="AC159" t="s">
        <v>14</v>
      </c>
      <c r="AD159">
        <v>0</v>
      </c>
      <c r="AE159" t="s">
        <v>14</v>
      </c>
      <c r="AF159">
        <v>0</v>
      </c>
      <c r="AG159">
        <v>0</v>
      </c>
      <c r="AH159">
        <v>0</v>
      </c>
    </row>
    <row r="160" spans="1:34" x14ac:dyDescent="0.45">
      <c r="A160" s="167">
        <v>38928</v>
      </c>
      <c r="B160" s="255">
        <v>915.98530000000005</v>
      </c>
      <c r="C160" s="219" t="s">
        <v>40</v>
      </c>
      <c r="D160" s="219" t="s">
        <v>14</v>
      </c>
      <c r="E160" s="201" t="s">
        <v>14</v>
      </c>
      <c r="F160" s="164" t="s">
        <v>14</v>
      </c>
      <c r="G160" s="201">
        <v>0</v>
      </c>
      <c r="H160" s="174" t="s">
        <v>40</v>
      </c>
      <c r="I160" s="174" t="s">
        <v>14</v>
      </c>
      <c r="J160" s="201" t="s">
        <v>14</v>
      </c>
      <c r="K160" s="164" t="s">
        <v>14</v>
      </c>
      <c r="L160" s="201">
        <v>0</v>
      </c>
      <c r="M160" s="164" t="s">
        <v>14</v>
      </c>
      <c r="N160" s="201">
        <v>0</v>
      </c>
      <c r="O160" s="195" t="s">
        <v>14</v>
      </c>
      <c r="P160" s="190">
        <f t="shared" si="27"/>
        <v>0</v>
      </c>
      <c r="S160" s="290">
        <v>38926</v>
      </c>
      <c r="T160">
        <v>1275.194</v>
      </c>
      <c r="U160" t="s">
        <v>40</v>
      </c>
      <c r="V160">
        <v>14</v>
      </c>
      <c r="W160" t="s">
        <v>14</v>
      </c>
      <c r="X160" t="s">
        <v>14</v>
      </c>
      <c r="Y160">
        <v>0</v>
      </c>
      <c r="Z160" t="s">
        <v>40</v>
      </c>
      <c r="AA160">
        <v>14</v>
      </c>
      <c r="AB160" t="s">
        <v>14</v>
      </c>
      <c r="AC160" t="s">
        <v>14</v>
      </c>
      <c r="AD160">
        <v>0</v>
      </c>
      <c r="AE160" t="s">
        <v>14</v>
      </c>
      <c r="AF160">
        <v>0</v>
      </c>
      <c r="AG160">
        <v>0</v>
      </c>
      <c r="AH160">
        <v>0</v>
      </c>
    </row>
    <row r="161" spans="1:34" x14ac:dyDescent="0.45">
      <c r="A161" s="167">
        <v>38929</v>
      </c>
      <c r="B161" s="255">
        <v>831.37750000000005</v>
      </c>
      <c r="C161" s="219" t="s">
        <v>40</v>
      </c>
      <c r="D161" s="219">
        <v>29</v>
      </c>
      <c r="E161" s="201" t="s">
        <v>14</v>
      </c>
      <c r="F161" s="164" t="s">
        <v>14</v>
      </c>
      <c r="G161" s="201">
        <v>0</v>
      </c>
      <c r="H161" s="174" t="s">
        <v>40</v>
      </c>
      <c r="I161" s="174">
        <v>29</v>
      </c>
      <c r="J161" s="201" t="s">
        <v>14</v>
      </c>
      <c r="K161" s="164" t="s">
        <v>14</v>
      </c>
      <c r="L161" s="201">
        <v>0</v>
      </c>
      <c r="M161" s="164" t="s">
        <v>14</v>
      </c>
      <c r="N161" s="201">
        <v>0</v>
      </c>
      <c r="O161" s="195" t="s">
        <v>14</v>
      </c>
      <c r="P161" s="190">
        <f t="shared" si="27"/>
        <v>0</v>
      </c>
      <c r="S161" s="290">
        <v>38927</v>
      </c>
      <c r="T161">
        <v>1095.329</v>
      </c>
      <c r="U161" t="s">
        <v>40</v>
      </c>
      <c r="V161" t="s">
        <v>14</v>
      </c>
      <c r="W161" t="s">
        <v>14</v>
      </c>
      <c r="X161" t="s">
        <v>14</v>
      </c>
      <c r="Y161">
        <v>0</v>
      </c>
      <c r="Z161" t="s">
        <v>40</v>
      </c>
      <c r="AA161" t="s">
        <v>14</v>
      </c>
      <c r="AB161" t="s">
        <v>14</v>
      </c>
      <c r="AC161" t="s">
        <v>14</v>
      </c>
      <c r="AD161">
        <v>0</v>
      </c>
      <c r="AE161" t="s">
        <v>14</v>
      </c>
      <c r="AF161">
        <v>0</v>
      </c>
      <c r="AG161">
        <v>0</v>
      </c>
      <c r="AH161">
        <v>0</v>
      </c>
    </row>
    <row r="162" spans="1:34" x14ac:dyDescent="0.45">
      <c r="A162" s="167">
        <v>38930</v>
      </c>
      <c r="B162" s="255">
        <v>797.57709999999997</v>
      </c>
      <c r="C162" s="219" t="s">
        <v>40</v>
      </c>
      <c r="D162" s="219" t="s">
        <v>14</v>
      </c>
      <c r="E162" s="201" t="s">
        <v>14</v>
      </c>
      <c r="F162" s="164" t="s">
        <v>14</v>
      </c>
      <c r="G162" s="201">
        <v>0</v>
      </c>
      <c r="H162" s="164">
        <v>16.25</v>
      </c>
      <c r="I162" s="174">
        <v>34</v>
      </c>
      <c r="J162" s="201">
        <v>0</v>
      </c>
      <c r="K162" s="164">
        <f>J162/H162</f>
        <v>0</v>
      </c>
      <c r="L162" s="201">
        <v>0</v>
      </c>
      <c r="M162" s="164"/>
      <c r="N162" s="201">
        <v>0</v>
      </c>
      <c r="O162" s="195" t="s">
        <v>14</v>
      </c>
      <c r="P162" s="190">
        <f t="shared" si="27"/>
        <v>0</v>
      </c>
      <c r="S162" s="290">
        <v>38928</v>
      </c>
      <c r="T162">
        <v>915.98530000000005</v>
      </c>
      <c r="U162" t="s">
        <v>40</v>
      </c>
      <c r="V162" t="s">
        <v>14</v>
      </c>
      <c r="W162" t="s">
        <v>14</v>
      </c>
      <c r="X162" t="s">
        <v>14</v>
      </c>
      <c r="Y162">
        <v>0</v>
      </c>
      <c r="Z162" t="s">
        <v>40</v>
      </c>
      <c r="AA162" t="s">
        <v>14</v>
      </c>
      <c r="AB162" t="s">
        <v>14</v>
      </c>
      <c r="AC162" t="s">
        <v>14</v>
      </c>
      <c r="AD162">
        <v>0</v>
      </c>
      <c r="AE162" t="s">
        <v>14</v>
      </c>
      <c r="AF162">
        <v>0</v>
      </c>
      <c r="AG162">
        <v>0</v>
      </c>
      <c r="AH162">
        <v>0</v>
      </c>
    </row>
    <row r="163" spans="1:34" x14ac:dyDescent="0.45">
      <c r="A163" s="167">
        <v>38931</v>
      </c>
      <c r="B163" s="255">
        <v>808.47220000000004</v>
      </c>
      <c r="C163" s="164" t="s">
        <v>14</v>
      </c>
      <c r="D163" s="219">
        <v>23</v>
      </c>
      <c r="E163" s="201" t="s">
        <v>14</v>
      </c>
      <c r="F163" s="164" t="s">
        <v>14</v>
      </c>
      <c r="G163" s="201">
        <v>0</v>
      </c>
      <c r="H163" s="164" t="s">
        <v>14</v>
      </c>
      <c r="I163" s="174">
        <v>23</v>
      </c>
      <c r="J163" s="201" t="s">
        <v>14</v>
      </c>
      <c r="K163" s="164" t="s">
        <v>14</v>
      </c>
      <c r="L163" s="201">
        <v>0</v>
      </c>
      <c r="M163" s="164">
        <v>25</v>
      </c>
      <c r="N163" s="201">
        <v>0</v>
      </c>
      <c r="O163" s="195">
        <f t="shared" si="21"/>
        <v>0</v>
      </c>
      <c r="P163" s="190">
        <f t="shared" si="27"/>
        <v>0</v>
      </c>
      <c r="S163" s="290">
        <v>38929</v>
      </c>
      <c r="T163">
        <v>831.37750000000005</v>
      </c>
      <c r="U163" t="s">
        <v>40</v>
      </c>
      <c r="V163">
        <v>29</v>
      </c>
      <c r="W163" t="s">
        <v>14</v>
      </c>
      <c r="X163" t="s">
        <v>14</v>
      </c>
      <c r="Y163">
        <v>0</v>
      </c>
      <c r="Z163" t="s">
        <v>40</v>
      </c>
      <c r="AA163">
        <v>29</v>
      </c>
      <c r="AB163" t="s">
        <v>14</v>
      </c>
      <c r="AC163" t="s">
        <v>14</v>
      </c>
      <c r="AD163">
        <v>0</v>
      </c>
      <c r="AE163" t="s">
        <v>14</v>
      </c>
      <c r="AF163">
        <v>0</v>
      </c>
      <c r="AG163">
        <v>0</v>
      </c>
      <c r="AH163">
        <v>0</v>
      </c>
    </row>
    <row r="164" spans="1:34" x14ac:dyDescent="0.45">
      <c r="A164" s="167">
        <v>38932</v>
      </c>
      <c r="B164" s="255">
        <v>858.42290000000003</v>
      </c>
      <c r="C164" s="164" t="s">
        <v>14</v>
      </c>
      <c r="D164" s="219">
        <v>23</v>
      </c>
      <c r="E164" s="201" t="s">
        <v>14</v>
      </c>
      <c r="F164" s="164" t="s">
        <v>14</v>
      </c>
      <c r="G164" s="201">
        <v>0</v>
      </c>
      <c r="H164" s="164" t="s">
        <v>14</v>
      </c>
      <c r="I164" s="174">
        <v>23</v>
      </c>
      <c r="J164" s="201" t="s">
        <v>14</v>
      </c>
      <c r="K164" s="164" t="s">
        <v>14</v>
      </c>
      <c r="L164" s="201">
        <v>0</v>
      </c>
      <c r="M164" s="164">
        <v>21.25</v>
      </c>
      <c r="N164" s="201">
        <v>0</v>
      </c>
      <c r="O164" s="195">
        <f t="shared" si="21"/>
        <v>0</v>
      </c>
      <c r="P164" s="190">
        <f t="shared" si="27"/>
        <v>0</v>
      </c>
      <c r="S164" s="290">
        <v>38930</v>
      </c>
      <c r="T164">
        <v>797.57709999999997</v>
      </c>
      <c r="U164" t="s">
        <v>40</v>
      </c>
      <c r="V164" t="s">
        <v>14</v>
      </c>
      <c r="W164" t="s">
        <v>14</v>
      </c>
      <c r="X164" t="s">
        <v>14</v>
      </c>
      <c r="Y164">
        <v>0</v>
      </c>
      <c r="Z164">
        <v>16.25</v>
      </c>
      <c r="AA164">
        <v>34</v>
      </c>
      <c r="AB164" t="s">
        <v>14</v>
      </c>
      <c r="AC164" t="s">
        <v>14</v>
      </c>
      <c r="AD164">
        <v>0</v>
      </c>
      <c r="AE164" t="s">
        <v>14</v>
      </c>
      <c r="AF164">
        <v>0</v>
      </c>
      <c r="AG164">
        <v>0</v>
      </c>
      <c r="AH164">
        <v>0</v>
      </c>
    </row>
    <row r="165" spans="1:34" x14ac:dyDescent="0.45">
      <c r="A165" s="167">
        <v>38933</v>
      </c>
      <c r="B165" s="255">
        <v>910.40650000000005</v>
      </c>
      <c r="C165" s="164" t="s">
        <v>14</v>
      </c>
      <c r="D165" s="219">
        <v>25</v>
      </c>
      <c r="E165" s="201" t="s">
        <v>14</v>
      </c>
      <c r="F165" s="164" t="s">
        <v>14</v>
      </c>
      <c r="G165" s="201">
        <v>0</v>
      </c>
      <c r="H165" s="164" t="s">
        <v>14</v>
      </c>
      <c r="I165" s="174">
        <v>25</v>
      </c>
      <c r="J165" s="201" t="s">
        <v>14</v>
      </c>
      <c r="K165" s="164" t="s">
        <v>14</v>
      </c>
      <c r="L165" s="201">
        <v>0</v>
      </c>
      <c r="M165" s="164">
        <v>24.5</v>
      </c>
      <c r="N165" s="201">
        <v>0</v>
      </c>
      <c r="O165" s="195">
        <f t="shared" si="21"/>
        <v>0</v>
      </c>
      <c r="P165" s="190">
        <f t="shared" si="27"/>
        <v>0</v>
      </c>
      <c r="S165" s="290">
        <v>38931</v>
      </c>
      <c r="T165">
        <v>808.47220000000004</v>
      </c>
      <c r="U165" t="s">
        <v>14</v>
      </c>
      <c r="V165">
        <v>23</v>
      </c>
      <c r="W165" t="s">
        <v>14</v>
      </c>
      <c r="X165" t="s">
        <v>14</v>
      </c>
      <c r="Y165">
        <v>0</v>
      </c>
      <c r="Z165" t="s">
        <v>14</v>
      </c>
      <c r="AA165">
        <v>23</v>
      </c>
      <c r="AB165" t="s">
        <v>14</v>
      </c>
      <c r="AC165" t="s">
        <v>14</v>
      </c>
      <c r="AD165">
        <v>0</v>
      </c>
      <c r="AE165">
        <v>25</v>
      </c>
      <c r="AF165">
        <v>0</v>
      </c>
      <c r="AG165">
        <v>0</v>
      </c>
      <c r="AH165">
        <v>0</v>
      </c>
    </row>
    <row r="166" spans="1:34" x14ac:dyDescent="0.45">
      <c r="A166" s="167">
        <v>38934</v>
      </c>
      <c r="B166" s="255">
        <v>920.90329999999994</v>
      </c>
      <c r="C166" s="164" t="s">
        <v>14</v>
      </c>
      <c r="D166" s="219">
        <v>24</v>
      </c>
      <c r="E166" s="201" t="s">
        <v>14</v>
      </c>
      <c r="F166" s="164" t="s">
        <v>14</v>
      </c>
      <c r="G166" s="201">
        <v>0</v>
      </c>
      <c r="H166" s="164" t="s">
        <v>14</v>
      </c>
      <c r="I166" s="174">
        <v>24</v>
      </c>
      <c r="J166" s="201" t="s">
        <v>14</v>
      </c>
      <c r="K166" s="164" t="s">
        <v>14</v>
      </c>
      <c r="L166" s="201">
        <v>0</v>
      </c>
      <c r="M166" s="164">
        <v>24</v>
      </c>
      <c r="N166" s="201">
        <v>0</v>
      </c>
      <c r="O166" s="195">
        <f t="shared" si="21"/>
        <v>0</v>
      </c>
      <c r="P166" s="190">
        <f t="shared" si="27"/>
        <v>0</v>
      </c>
      <c r="S166" s="290">
        <v>38932</v>
      </c>
      <c r="T166">
        <v>858.42290000000003</v>
      </c>
      <c r="U166" t="s">
        <v>14</v>
      </c>
      <c r="V166">
        <v>23</v>
      </c>
      <c r="W166" t="s">
        <v>14</v>
      </c>
      <c r="X166" t="s">
        <v>14</v>
      </c>
      <c r="Y166">
        <v>0</v>
      </c>
      <c r="Z166" t="s">
        <v>14</v>
      </c>
      <c r="AA166">
        <v>23</v>
      </c>
      <c r="AB166" t="s">
        <v>14</v>
      </c>
      <c r="AC166" t="s">
        <v>14</v>
      </c>
      <c r="AD166">
        <v>0</v>
      </c>
      <c r="AE166">
        <v>21.25</v>
      </c>
      <c r="AF166">
        <v>0</v>
      </c>
      <c r="AG166">
        <v>0</v>
      </c>
      <c r="AH166">
        <v>0</v>
      </c>
    </row>
    <row r="167" spans="1:34" x14ac:dyDescent="0.45">
      <c r="A167" s="167">
        <v>38935</v>
      </c>
      <c r="B167" s="255">
        <v>1003.448</v>
      </c>
      <c r="C167" s="164" t="s">
        <v>14</v>
      </c>
      <c r="D167" s="219">
        <v>16</v>
      </c>
      <c r="E167" s="201" t="s">
        <v>14</v>
      </c>
      <c r="F167" s="164" t="s">
        <v>14</v>
      </c>
      <c r="G167" s="201">
        <v>0</v>
      </c>
      <c r="H167" s="164" t="s">
        <v>14</v>
      </c>
      <c r="I167" s="174">
        <v>16</v>
      </c>
      <c r="J167" s="201" t="s">
        <v>14</v>
      </c>
      <c r="K167" s="164" t="s">
        <v>14</v>
      </c>
      <c r="L167" s="201">
        <v>0</v>
      </c>
      <c r="M167" s="164">
        <v>27.25</v>
      </c>
      <c r="N167" s="201">
        <v>0</v>
      </c>
      <c r="O167" s="195">
        <f t="shared" si="21"/>
        <v>0</v>
      </c>
      <c r="P167" s="190">
        <f t="shared" si="27"/>
        <v>0</v>
      </c>
      <c r="S167" s="290">
        <v>38933</v>
      </c>
      <c r="T167">
        <v>910.40650000000005</v>
      </c>
      <c r="U167" t="s">
        <v>14</v>
      </c>
      <c r="V167">
        <v>25</v>
      </c>
      <c r="W167" t="s">
        <v>14</v>
      </c>
      <c r="X167" t="s">
        <v>14</v>
      </c>
      <c r="Y167">
        <v>0</v>
      </c>
      <c r="Z167" t="s">
        <v>14</v>
      </c>
      <c r="AA167">
        <v>25</v>
      </c>
      <c r="AB167" t="s">
        <v>14</v>
      </c>
      <c r="AC167" t="s">
        <v>14</v>
      </c>
      <c r="AD167">
        <v>0</v>
      </c>
      <c r="AE167">
        <v>24.5</v>
      </c>
      <c r="AF167">
        <v>0</v>
      </c>
      <c r="AG167">
        <v>0</v>
      </c>
      <c r="AH167">
        <v>0</v>
      </c>
    </row>
    <row r="168" spans="1:34" x14ac:dyDescent="0.45">
      <c r="S168" s="290">
        <v>38934</v>
      </c>
      <c r="T168">
        <v>920.90329999999994</v>
      </c>
      <c r="U168" t="s">
        <v>14</v>
      </c>
      <c r="V168">
        <v>24</v>
      </c>
      <c r="W168" t="s">
        <v>14</v>
      </c>
      <c r="X168" t="s">
        <v>14</v>
      </c>
      <c r="Y168">
        <v>0</v>
      </c>
      <c r="Z168" t="s">
        <v>14</v>
      </c>
      <c r="AA168">
        <v>24</v>
      </c>
      <c r="AB168" t="s">
        <v>14</v>
      </c>
      <c r="AC168" t="s">
        <v>14</v>
      </c>
      <c r="AD168">
        <v>0</v>
      </c>
      <c r="AE168">
        <v>24</v>
      </c>
      <c r="AF168">
        <v>0</v>
      </c>
      <c r="AG168">
        <v>0</v>
      </c>
      <c r="AH168">
        <v>0</v>
      </c>
    </row>
    <row r="169" spans="1:34" x14ac:dyDescent="0.45">
      <c r="S169" s="290">
        <v>38935</v>
      </c>
      <c r="T169">
        <v>1003.448</v>
      </c>
      <c r="U169" t="s">
        <v>14</v>
      </c>
      <c r="V169">
        <v>16</v>
      </c>
      <c r="W169" t="s">
        <v>14</v>
      </c>
      <c r="X169" t="s">
        <v>14</v>
      </c>
      <c r="Y169">
        <v>0</v>
      </c>
      <c r="Z169" t="s">
        <v>14</v>
      </c>
      <c r="AA169">
        <v>16</v>
      </c>
      <c r="AB169" t="s">
        <v>14</v>
      </c>
      <c r="AC169" t="s">
        <v>14</v>
      </c>
      <c r="AD169">
        <v>0</v>
      </c>
      <c r="AE169">
        <v>27.25</v>
      </c>
      <c r="AF169">
        <v>0</v>
      </c>
      <c r="AG169">
        <v>0</v>
      </c>
      <c r="AH169">
        <v>0</v>
      </c>
    </row>
  </sheetData>
  <mergeCells count="1">
    <mergeCell ref="A2:O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FE501-42A7-4DE6-9A93-46AF88BDC7D1}">
  <dimension ref="A2:AJ189"/>
  <sheetViews>
    <sheetView tabSelected="1" topLeftCell="T1" workbookViewId="0">
      <selection activeCell="AA3" sqref="AA3"/>
    </sheetView>
  </sheetViews>
  <sheetFormatPr defaultRowHeight="14.25" x14ac:dyDescent="0.45"/>
  <cols>
    <col min="1" max="1" width="9.06640625" style="291"/>
    <col min="21" max="21" width="9.73046875" style="290" bestFit="1" customWidth="1"/>
  </cols>
  <sheetData>
    <row r="2" spans="1:36" x14ac:dyDescent="0.45">
      <c r="A2" s="291" t="s">
        <v>36</v>
      </c>
      <c r="U2" s="290" t="s">
        <v>41</v>
      </c>
    </row>
    <row r="3" spans="1:36" x14ac:dyDescent="0.45">
      <c r="A3" s="291" t="s">
        <v>1</v>
      </c>
      <c r="B3" t="s">
        <v>1035</v>
      </c>
      <c r="C3" t="s">
        <v>1036</v>
      </c>
      <c r="D3" t="s">
        <v>1037</v>
      </c>
      <c r="E3" t="s">
        <v>1038</v>
      </c>
      <c r="F3" t="s">
        <v>1039</v>
      </c>
      <c r="G3" t="s">
        <v>1056</v>
      </c>
      <c r="H3" t="s">
        <v>1040</v>
      </c>
      <c r="I3" t="s">
        <v>1041</v>
      </c>
      <c r="J3" t="s">
        <v>1042</v>
      </c>
      <c r="K3" t="s">
        <v>1043</v>
      </c>
      <c r="L3" t="s">
        <v>1055</v>
      </c>
      <c r="M3" t="s">
        <v>1044</v>
      </c>
      <c r="N3" t="s">
        <v>1045</v>
      </c>
      <c r="O3" t="s">
        <v>1046</v>
      </c>
      <c r="P3" t="s">
        <v>1047</v>
      </c>
      <c r="U3" s="290" t="s">
        <v>1</v>
      </c>
      <c r="V3" t="s">
        <v>1035</v>
      </c>
      <c r="W3" t="s">
        <v>1036</v>
      </c>
      <c r="X3" t="s">
        <v>1037</v>
      </c>
      <c r="Y3" t="s">
        <v>1048</v>
      </c>
      <c r="Z3" t="s">
        <v>1049</v>
      </c>
      <c r="AA3" t="s">
        <v>1058</v>
      </c>
      <c r="AB3" t="s">
        <v>1040</v>
      </c>
      <c r="AC3" t="s">
        <v>1041</v>
      </c>
      <c r="AD3" t="s">
        <v>1050</v>
      </c>
      <c r="AE3" t="s">
        <v>1051</v>
      </c>
      <c r="AF3" t="s">
        <v>1057</v>
      </c>
      <c r="AG3" t="s">
        <v>1044</v>
      </c>
      <c r="AH3" t="s">
        <v>1052</v>
      </c>
      <c r="AI3" t="s">
        <v>1053</v>
      </c>
      <c r="AJ3" t="s">
        <v>1054</v>
      </c>
    </row>
    <row r="4" spans="1:36" x14ac:dyDescent="0.45">
      <c r="A4" s="291">
        <v>39137</v>
      </c>
      <c r="B4">
        <v>2015.8333333333333</v>
      </c>
      <c r="C4">
        <v>7</v>
      </c>
      <c r="D4">
        <v>270</v>
      </c>
      <c r="E4">
        <v>0</v>
      </c>
      <c r="F4">
        <v>0</v>
      </c>
      <c r="G4">
        <v>0</v>
      </c>
      <c r="H4">
        <v>15.5</v>
      </c>
      <c r="I4">
        <v>295</v>
      </c>
      <c r="J4">
        <v>1</v>
      </c>
      <c r="K4">
        <v>6.4516129032258063E-2</v>
      </c>
      <c r="L4">
        <v>50.403225806451616</v>
      </c>
      <c r="M4">
        <v>22.5</v>
      </c>
      <c r="N4">
        <v>1</v>
      </c>
      <c r="O4">
        <v>4.4444444444444446E-2</v>
      </c>
      <c r="P4">
        <v>50.403225806451616</v>
      </c>
      <c r="U4" s="290">
        <v>39137</v>
      </c>
      <c r="V4">
        <v>2015.8333333333333</v>
      </c>
      <c r="W4">
        <v>7</v>
      </c>
      <c r="X4">
        <v>270</v>
      </c>
      <c r="Y4">
        <v>0</v>
      </c>
      <c r="Z4">
        <v>0</v>
      </c>
      <c r="AA4">
        <v>0</v>
      </c>
      <c r="AB4">
        <v>15.5</v>
      </c>
      <c r="AC4">
        <v>295</v>
      </c>
      <c r="AD4">
        <v>0</v>
      </c>
      <c r="AE4">
        <v>0</v>
      </c>
      <c r="AF4">
        <v>0</v>
      </c>
      <c r="AG4">
        <v>22.5</v>
      </c>
      <c r="AH4">
        <v>0</v>
      </c>
      <c r="AI4">
        <v>0</v>
      </c>
      <c r="AJ4">
        <v>0</v>
      </c>
    </row>
    <row r="5" spans="1:36" x14ac:dyDescent="0.45">
      <c r="A5" s="291">
        <v>39138</v>
      </c>
      <c r="B5">
        <v>1927.9166666666667</v>
      </c>
      <c r="C5" t="s">
        <v>14</v>
      </c>
      <c r="D5">
        <v>275</v>
      </c>
      <c r="E5" t="s">
        <v>14</v>
      </c>
      <c r="F5" t="s">
        <v>14</v>
      </c>
      <c r="G5">
        <v>0</v>
      </c>
      <c r="H5" t="s">
        <v>14</v>
      </c>
      <c r="I5">
        <v>288</v>
      </c>
      <c r="J5" t="s">
        <v>14</v>
      </c>
      <c r="K5" t="s">
        <v>14</v>
      </c>
      <c r="L5">
        <v>0</v>
      </c>
      <c r="M5">
        <v>21.5</v>
      </c>
      <c r="N5">
        <v>0</v>
      </c>
      <c r="O5">
        <v>0</v>
      </c>
      <c r="P5">
        <v>0</v>
      </c>
      <c r="U5" s="290">
        <v>39138</v>
      </c>
      <c r="V5">
        <v>1927.9166666666667</v>
      </c>
      <c r="W5" t="s">
        <v>14</v>
      </c>
      <c r="X5" t="s">
        <v>14</v>
      </c>
      <c r="Y5" t="s">
        <v>14</v>
      </c>
      <c r="Z5" t="s">
        <v>14</v>
      </c>
      <c r="AA5" t="s">
        <v>14</v>
      </c>
      <c r="AB5" t="s">
        <v>14</v>
      </c>
      <c r="AC5" t="s">
        <v>14</v>
      </c>
      <c r="AD5" t="s">
        <v>14</v>
      </c>
      <c r="AE5" t="s">
        <v>14</v>
      </c>
      <c r="AF5" t="s">
        <v>14</v>
      </c>
      <c r="AG5">
        <v>21.5</v>
      </c>
      <c r="AH5">
        <v>0</v>
      </c>
      <c r="AI5">
        <v>0</v>
      </c>
      <c r="AJ5">
        <v>0</v>
      </c>
    </row>
    <row r="6" spans="1:36" x14ac:dyDescent="0.45">
      <c r="A6" s="291">
        <v>39139</v>
      </c>
      <c r="B6">
        <v>1746.875</v>
      </c>
      <c r="C6" t="s">
        <v>14</v>
      </c>
      <c r="D6">
        <v>280</v>
      </c>
      <c r="E6" t="s">
        <v>14</v>
      </c>
      <c r="F6" t="s">
        <v>14</v>
      </c>
      <c r="G6">
        <v>0</v>
      </c>
      <c r="H6" t="s">
        <v>14</v>
      </c>
      <c r="I6">
        <v>280</v>
      </c>
      <c r="J6">
        <v>1</v>
      </c>
      <c r="K6" t="s">
        <v>14</v>
      </c>
      <c r="L6">
        <v>50.403225806451616</v>
      </c>
      <c r="M6">
        <v>23.75</v>
      </c>
      <c r="N6">
        <v>1</v>
      </c>
      <c r="O6">
        <v>4.2105263157894736E-2</v>
      </c>
      <c r="P6">
        <v>50.403225806451616</v>
      </c>
      <c r="U6" s="290">
        <v>39139</v>
      </c>
      <c r="V6">
        <v>1746.875</v>
      </c>
      <c r="W6" t="s">
        <v>14</v>
      </c>
      <c r="X6">
        <v>280</v>
      </c>
      <c r="Y6" t="s">
        <v>14</v>
      </c>
      <c r="Z6" t="s">
        <v>14</v>
      </c>
      <c r="AA6" t="s">
        <v>14</v>
      </c>
      <c r="AB6" t="s">
        <v>14</v>
      </c>
      <c r="AC6">
        <v>280</v>
      </c>
      <c r="AD6" t="s">
        <v>14</v>
      </c>
      <c r="AE6" t="s">
        <v>14</v>
      </c>
      <c r="AF6" t="s">
        <v>14</v>
      </c>
      <c r="AG6">
        <v>23.75</v>
      </c>
      <c r="AH6">
        <v>0</v>
      </c>
      <c r="AI6">
        <v>0</v>
      </c>
      <c r="AJ6">
        <v>0</v>
      </c>
    </row>
    <row r="7" spans="1:36" x14ac:dyDescent="0.45">
      <c r="A7" s="291">
        <v>39140</v>
      </c>
      <c r="B7">
        <v>1570.2083333333333</v>
      </c>
      <c r="C7">
        <v>7.75</v>
      </c>
      <c r="D7">
        <v>240</v>
      </c>
      <c r="E7">
        <v>0</v>
      </c>
      <c r="F7">
        <v>0</v>
      </c>
      <c r="G7">
        <v>0</v>
      </c>
      <c r="H7">
        <v>16</v>
      </c>
      <c r="I7">
        <v>275</v>
      </c>
      <c r="J7">
        <v>0</v>
      </c>
      <c r="K7">
        <v>0</v>
      </c>
      <c r="L7">
        <v>0</v>
      </c>
      <c r="M7">
        <v>23.75</v>
      </c>
      <c r="N7">
        <v>0</v>
      </c>
      <c r="O7">
        <v>0</v>
      </c>
      <c r="P7">
        <v>0</v>
      </c>
      <c r="U7" s="290">
        <v>39140</v>
      </c>
      <c r="V7">
        <v>1570.2083333333333</v>
      </c>
      <c r="W7">
        <v>7.75</v>
      </c>
      <c r="X7" t="s">
        <v>14</v>
      </c>
      <c r="Y7">
        <v>0</v>
      </c>
      <c r="Z7">
        <v>0</v>
      </c>
      <c r="AA7">
        <v>0</v>
      </c>
      <c r="AB7">
        <v>16</v>
      </c>
      <c r="AC7">
        <v>275</v>
      </c>
      <c r="AD7">
        <v>0</v>
      </c>
      <c r="AE7">
        <v>0</v>
      </c>
      <c r="AF7">
        <v>0</v>
      </c>
      <c r="AG7">
        <v>23.75</v>
      </c>
      <c r="AH7">
        <v>0</v>
      </c>
      <c r="AI7">
        <v>0</v>
      </c>
      <c r="AJ7">
        <v>0</v>
      </c>
    </row>
    <row r="8" spans="1:36" x14ac:dyDescent="0.45">
      <c r="A8" s="291">
        <v>39141</v>
      </c>
      <c r="B8">
        <v>1544.375</v>
      </c>
      <c r="C8">
        <v>6.5</v>
      </c>
      <c r="D8">
        <v>240</v>
      </c>
      <c r="E8">
        <v>1</v>
      </c>
      <c r="F8">
        <v>0.15384615384615385</v>
      </c>
      <c r="G8">
        <v>159.48963317384369</v>
      </c>
      <c r="H8">
        <v>17.25</v>
      </c>
      <c r="I8">
        <v>260</v>
      </c>
      <c r="J8">
        <v>0</v>
      </c>
      <c r="K8">
        <v>0</v>
      </c>
      <c r="L8">
        <v>0</v>
      </c>
      <c r="M8">
        <v>23.75</v>
      </c>
      <c r="N8">
        <v>1</v>
      </c>
      <c r="O8">
        <v>4.2105263157894736E-2</v>
      </c>
      <c r="P8">
        <v>159.48963317384369</v>
      </c>
      <c r="U8" s="290">
        <v>39141</v>
      </c>
      <c r="V8">
        <v>1544.375</v>
      </c>
      <c r="W8">
        <v>6.5</v>
      </c>
      <c r="X8" t="s">
        <v>14</v>
      </c>
      <c r="Y8">
        <v>0</v>
      </c>
      <c r="Z8">
        <v>0</v>
      </c>
      <c r="AA8">
        <v>0</v>
      </c>
      <c r="AB8">
        <v>17.25</v>
      </c>
      <c r="AC8">
        <v>260</v>
      </c>
      <c r="AD8">
        <v>0</v>
      </c>
      <c r="AE8">
        <v>0</v>
      </c>
      <c r="AF8">
        <v>0</v>
      </c>
      <c r="AG8">
        <v>23.75</v>
      </c>
      <c r="AH8">
        <v>0</v>
      </c>
      <c r="AI8">
        <v>0</v>
      </c>
      <c r="AJ8">
        <v>0</v>
      </c>
    </row>
    <row r="9" spans="1:36" x14ac:dyDescent="0.45">
      <c r="A9" s="291">
        <v>39142</v>
      </c>
      <c r="B9">
        <v>1407.0833333333333</v>
      </c>
      <c r="C9" t="s">
        <v>14</v>
      </c>
      <c r="D9">
        <v>240</v>
      </c>
      <c r="E9" t="s">
        <v>14</v>
      </c>
      <c r="F9" t="s">
        <v>14</v>
      </c>
      <c r="G9">
        <v>0</v>
      </c>
      <c r="H9" t="s">
        <v>14</v>
      </c>
      <c r="I9">
        <v>230</v>
      </c>
      <c r="J9" t="s">
        <v>14</v>
      </c>
      <c r="K9" t="s">
        <v>14</v>
      </c>
      <c r="L9">
        <v>0</v>
      </c>
      <c r="M9">
        <v>24</v>
      </c>
      <c r="N9">
        <v>0</v>
      </c>
      <c r="O9">
        <v>0</v>
      </c>
      <c r="P9">
        <v>0</v>
      </c>
      <c r="U9" s="290">
        <v>39142</v>
      </c>
      <c r="V9">
        <v>1407.0833333333333</v>
      </c>
      <c r="W9" t="s">
        <v>14</v>
      </c>
      <c r="X9" t="s">
        <v>14</v>
      </c>
      <c r="Y9" t="s">
        <v>14</v>
      </c>
      <c r="Z9" t="s">
        <v>14</v>
      </c>
      <c r="AA9" t="s">
        <v>14</v>
      </c>
      <c r="AB9" t="s">
        <v>14</v>
      </c>
      <c r="AC9" t="s">
        <v>14</v>
      </c>
      <c r="AD9" t="s">
        <v>14</v>
      </c>
      <c r="AE9" t="s">
        <v>14</v>
      </c>
      <c r="AF9" t="s">
        <v>14</v>
      </c>
      <c r="AG9">
        <v>24</v>
      </c>
      <c r="AH9">
        <v>0</v>
      </c>
      <c r="AI9">
        <v>0</v>
      </c>
      <c r="AJ9">
        <v>0</v>
      </c>
    </row>
    <row r="10" spans="1:36" x14ac:dyDescent="0.45">
      <c r="A10" s="291">
        <v>39143</v>
      </c>
      <c r="B10">
        <v>1310.7291666666667</v>
      </c>
      <c r="C10" t="s">
        <v>14</v>
      </c>
      <c r="D10">
        <v>240</v>
      </c>
      <c r="E10" t="s">
        <v>14</v>
      </c>
      <c r="F10" t="s">
        <v>14</v>
      </c>
      <c r="G10">
        <v>0</v>
      </c>
      <c r="H10" t="s">
        <v>14</v>
      </c>
      <c r="I10">
        <v>230</v>
      </c>
      <c r="J10">
        <v>1</v>
      </c>
      <c r="K10" t="s">
        <v>14</v>
      </c>
      <c r="L10">
        <v>50.403225806451616</v>
      </c>
      <c r="M10">
        <v>24.25</v>
      </c>
      <c r="N10">
        <v>1</v>
      </c>
      <c r="O10">
        <v>4.1237113402061855E-2</v>
      </c>
      <c r="P10">
        <v>50.403225806451616</v>
      </c>
      <c r="U10" s="290">
        <v>39143</v>
      </c>
      <c r="V10">
        <v>1310.7291666666667</v>
      </c>
      <c r="W10" t="s">
        <v>14</v>
      </c>
      <c r="X10" t="s">
        <v>14</v>
      </c>
      <c r="Y10" t="s">
        <v>14</v>
      </c>
      <c r="Z10" t="s">
        <v>14</v>
      </c>
      <c r="AA10" t="s">
        <v>14</v>
      </c>
      <c r="AB10" t="s">
        <v>14</v>
      </c>
      <c r="AC10" t="s">
        <v>14</v>
      </c>
      <c r="AD10" t="s">
        <v>14</v>
      </c>
      <c r="AE10" t="s">
        <v>14</v>
      </c>
      <c r="AF10" t="s">
        <v>14</v>
      </c>
      <c r="AG10">
        <v>24.25</v>
      </c>
      <c r="AH10">
        <v>0</v>
      </c>
      <c r="AI10">
        <v>0</v>
      </c>
      <c r="AJ10">
        <v>0</v>
      </c>
    </row>
    <row r="11" spans="1:36" x14ac:dyDescent="0.45">
      <c r="A11" s="291">
        <v>39144</v>
      </c>
      <c r="B11">
        <v>2186.5625</v>
      </c>
      <c r="C11">
        <v>8</v>
      </c>
      <c r="D11">
        <v>200</v>
      </c>
      <c r="E11">
        <v>0</v>
      </c>
      <c r="F11">
        <v>0</v>
      </c>
      <c r="G11">
        <v>0</v>
      </c>
      <c r="H11">
        <v>15.5</v>
      </c>
      <c r="I11">
        <v>200</v>
      </c>
      <c r="J11">
        <v>2</v>
      </c>
      <c r="K11">
        <v>0.12903225806451613</v>
      </c>
      <c r="L11">
        <v>100.80645161290323</v>
      </c>
      <c r="M11">
        <v>23.5</v>
      </c>
      <c r="N11">
        <v>2</v>
      </c>
      <c r="O11">
        <v>8.5106382978723402E-2</v>
      </c>
      <c r="P11">
        <v>100.80645161290323</v>
      </c>
      <c r="U11" s="290">
        <v>39144</v>
      </c>
      <c r="V11">
        <v>2186.5625</v>
      </c>
      <c r="W11">
        <v>8</v>
      </c>
      <c r="X11">
        <v>200</v>
      </c>
      <c r="Y11">
        <v>0</v>
      </c>
      <c r="Z11">
        <v>0</v>
      </c>
      <c r="AA11">
        <v>0</v>
      </c>
      <c r="AB11">
        <v>15.5</v>
      </c>
      <c r="AC11">
        <v>200</v>
      </c>
      <c r="AD11">
        <v>0</v>
      </c>
      <c r="AE11">
        <v>0</v>
      </c>
      <c r="AF11">
        <v>0</v>
      </c>
      <c r="AG11">
        <v>23.5</v>
      </c>
      <c r="AH11">
        <v>0</v>
      </c>
      <c r="AI11">
        <v>0</v>
      </c>
      <c r="AJ11">
        <v>0</v>
      </c>
    </row>
    <row r="12" spans="1:36" x14ac:dyDescent="0.45">
      <c r="A12" s="291">
        <v>39145</v>
      </c>
      <c r="B12">
        <v>2411.6666666666665</v>
      </c>
      <c r="C12">
        <v>8</v>
      </c>
      <c r="D12">
        <v>200</v>
      </c>
      <c r="E12">
        <v>0</v>
      </c>
      <c r="F12">
        <v>0</v>
      </c>
      <c r="G12">
        <v>0</v>
      </c>
      <c r="H12">
        <v>16</v>
      </c>
      <c r="I12">
        <v>200</v>
      </c>
      <c r="J12">
        <v>1</v>
      </c>
      <c r="K12">
        <v>6.25E-2</v>
      </c>
      <c r="L12">
        <v>50.403225806451616</v>
      </c>
      <c r="M12">
        <v>24</v>
      </c>
      <c r="N12">
        <v>1</v>
      </c>
      <c r="O12">
        <v>4.1666666666666664E-2</v>
      </c>
      <c r="P12">
        <v>50.403225806451616</v>
      </c>
      <c r="U12" s="290">
        <v>39145</v>
      </c>
      <c r="V12">
        <v>2411.6666666666665</v>
      </c>
      <c r="W12">
        <v>8</v>
      </c>
      <c r="X12">
        <v>200</v>
      </c>
      <c r="Y12">
        <v>0</v>
      </c>
      <c r="Z12">
        <v>0</v>
      </c>
      <c r="AA12">
        <v>0</v>
      </c>
      <c r="AB12">
        <v>16</v>
      </c>
      <c r="AC12">
        <v>200</v>
      </c>
      <c r="AD12">
        <v>0</v>
      </c>
      <c r="AE12">
        <v>0</v>
      </c>
      <c r="AF12">
        <v>0</v>
      </c>
      <c r="AG12">
        <v>24</v>
      </c>
      <c r="AH12">
        <v>0</v>
      </c>
      <c r="AI12">
        <v>0</v>
      </c>
      <c r="AJ12">
        <v>0</v>
      </c>
    </row>
    <row r="13" spans="1:36" x14ac:dyDescent="0.45">
      <c r="A13" s="291">
        <v>39146</v>
      </c>
      <c r="B13">
        <v>2424.2708333333335</v>
      </c>
      <c r="C13">
        <v>8.25</v>
      </c>
      <c r="D13">
        <v>190</v>
      </c>
      <c r="E13">
        <v>0</v>
      </c>
      <c r="F13">
        <v>0</v>
      </c>
      <c r="G13">
        <v>0</v>
      </c>
      <c r="H13">
        <v>14.25</v>
      </c>
      <c r="I13">
        <v>200</v>
      </c>
      <c r="J13">
        <v>0</v>
      </c>
      <c r="K13">
        <v>0</v>
      </c>
      <c r="L13">
        <v>0</v>
      </c>
      <c r="M13">
        <v>22.5</v>
      </c>
      <c r="N13">
        <v>0</v>
      </c>
      <c r="O13">
        <v>0</v>
      </c>
      <c r="P13">
        <v>0</v>
      </c>
      <c r="U13" s="290">
        <v>39146</v>
      </c>
      <c r="V13">
        <v>2424.2708333333335</v>
      </c>
      <c r="W13">
        <v>8.25</v>
      </c>
      <c r="X13">
        <v>190</v>
      </c>
      <c r="Y13">
        <v>0</v>
      </c>
      <c r="Z13">
        <v>0</v>
      </c>
      <c r="AA13">
        <v>0</v>
      </c>
      <c r="AB13">
        <v>14.25</v>
      </c>
      <c r="AC13">
        <v>200</v>
      </c>
      <c r="AD13">
        <v>0</v>
      </c>
      <c r="AE13">
        <v>0</v>
      </c>
      <c r="AF13">
        <v>0</v>
      </c>
      <c r="AG13">
        <v>22.5</v>
      </c>
      <c r="AH13">
        <v>0</v>
      </c>
      <c r="AI13">
        <v>0</v>
      </c>
      <c r="AJ13">
        <v>0</v>
      </c>
    </row>
    <row r="14" spans="1:36" x14ac:dyDescent="0.45">
      <c r="A14" s="291">
        <v>39147</v>
      </c>
      <c r="B14">
        <v>2413.6458333333335</v>
      </c>
      <c r="C14">
        <v>10</v>
      </c>
      <c r="D14">
        <v>200</v>
      </c>
      <c r="E14">
        <v>3</v>
      </c>
      <c r="F14">
        <v>0.3</v>
      </c>
      <c r="G14">
        <v>478.46889952153106</v>
      </c>
      <c r="H14">
        <v>14</v>
      </c>
      <c r="I14">
        <v>200</v>
      </c>
      <c r="J14">
        <v>0</v>
      </c>
      <c r="K14">
        <v>0</v>
      </c>
      <c r="L14">
        <v>0</v>
      </c>
      <c r="M14">
        <v>24</v>
      </c>
      <c r="N14">
        <v>3</v>
      </c>
      <c r="O14">
        <v>0.125</v>
      </c>
      <c r="P14">
        <v>478.46889952153106</v>
      </c>
      <c r="U14" s="290">
        <v>39147</v>
      </c>
      <c r="V14">
        <v>2413.6458333333335</v>
      </c>
      <c r="W14">
        <v>10</v>
      </c>
      <c r="X14">
        <v>200</v>
      </c>
      <c r="Y14">
        <v>0</v>
      </c>
      <c r="Z14">
        <v>0</v>
      </c>
      <c r="AA14">
        <v>0</v>
      </c>
      <c r="AB14">
        <v>14</v>
      </c>
      <c r="AC14">
        <v>200</v>
      </c>
      <c r="AD14">
        <v>0</v>
      </c>
      <c r="AE14">
        <v>0</v>
      </c>
      <c r="AF14">
        <v>0</v>
      </c>
      <c r="AG14">
        <v>24</v>
      </c>
      <c r="AH14">
        <v>0</v>
      </c>
      <c r="AI14">
        <v>0</v>
      </c>
      <c r="AJ14">
        <v>0</v>
      </c>
    </row>
    <row r="15" spans="1:36" x14ac:dyDescent="0.45">
      <c r="A15" s="291">
        <v>39148</v>
      </c>
      <c r="B15">
        <v>2499.0625</v>
      </c>
      <c r="C15">
        <v>10.25</v>
      </c>
      <c r="D15">
        <v>200</v>
      </c>
      <c r="E15">
        <v>0</v>
      </c>
      <c r="F15">
        <v>0</v>
      </c>
      <c r="G15">
        <v>0</v>
      </c>
      <c r="H15">
        <v>13</v>
      </c>
      <c r="I15">
        <v>200</v>
      </c>
      <c r="J15">
        <v>0</v>
      </c>
      <c r="K15">
        <v>0</v>
      </c>
      <c r="L15">
        <v>0</v>
      </c>
      <c r="M15">
        <v>23.25</v>
      </c>
      <c r="N15">
        <v>0</v>
      </c>
      <c r="O15">
        <v>0</v>
      </c>
      <c r="P15">
        <v>0</v>
      </c>
      <c r="U15" s="290">
        <v>39148</v>
      </c>
      <c r="V15">
        <v>2499.0625</v>
      </c>
      <c r="W15">
        <v>10.25</v>
      </c>
      <c r="X15">
        <v>200</v>
      </c>
      <c r="Y15">
        <v>0</v>
      </c>
      <c r="Z15">
        <v>0</v>
      </c>
      <c r="AA15">
        <v>0</v>
      </c>
      <c r="AB15">
        <v>13</v>
      </c>
      <c r="AC15">
        <v>200</v>
      </c>
      <c r="AD15">
        <v>0</v>
      </c>
      <c r="AE15">
        <v>0</v>
      </c>
      <c r="AF15">
        <v>0</v>
      </c>
      <c r="AG15">
        <v>23.25</v>
      </c>
      <c r="AH15">
        <v>0</v>
      </c>
      <c r="AI15">
        <v>0</v>
      </c>
      <c r="AJ15">
        <v>0</v>
      </c>
    </row>
    <row r="16" spans="1:36" x14ac:dyDescent="0.45">
      <c r="A16" s="291">
        <v>39149</v>
      </c>
      <c r="B16">
        <v>2551.25</v>
      </c>
      <c r="C16" t="s">
        <v>14</v>
      </c>
      <c r="D16">
        <v>200</v>
      </c>
      <c r="E16" t="s">
        <v>14</v>
      </c>
      <c r="F16" t="s">
        <v>14</v>
      </c>
      <c r="G16">
        <v>0</v>
      </c>
      <c r="H16" t="s">
        <v>14</v>
      </c>
      <c r="I16">
        <v>200</v>
      </c>
      <c r="J16" t="s">
        <v>14</v>
      </c>
      <c r="K16" t="s">
        <v>14</v>
      </c>
      <c r="L16">
        <v>0</v>
      </c>
      <c r="M16">
        <v>24</v>
      </c>
      <c r="N16">
        <v>0</v>
      </c>
      <c r="O16">
        <v>0</v>
      </c>
      <c r="P16">
        <v>0</v>
      </c>
      <c r="U16" s="290">
        <v>39149</v>
      </c>
      <c r="V16">
        <v>2551.25</v>
      </c>
      <c r="W16" t="s">
        <v>14</v>
      </c>
      <c r="X16" t="s">
        <v>14</v>
      </c>
      <c r="Y16" t="s">
        <v>14</v>
      </c>
      <c r="Z16" t="s">
        <v>14</v>
      </c>
      <c r="AA16" t="s">
        <v>14</v>
      </c>
      <c r="AB16" t="s">
        <v>14</v>
      </c>
      <c r="AC16" t="s">
        <v>14</v>
      </c>
      <c r="AD16" t="s">
        <v>14</v>
      </c>
      <c r="AE16" t="s">
        <v>14</v>
      </c>
      <c r="AF16">
        <v>0</v>
      </c>
      <c r="AG16">
        <v>24</v>
      </c>
      <c r="AH16">
        <v>0</v>
      </c>
      <c r="AI16">
        <v>0</v>
      </c>
      <c r="AJ16">
        <v>0</v>
      </c>
    </row>
    <row r="17" spans="1:36" x14ac:dyDescent="0.45">
      <c r="A17" s="291">
        <v>39150</v>
      </c>
      <c r="B17">
        <v>2163.3333333333335</v>
      </c>
      <c r="C17">
        <v>10</v>
      </c>
      <c r="D17">
        <v>200</v>
      </c>
      <c r="E17">
        <v>1</v>
      </c>
      <c r="F17">
        <v>0.1</v>
      </c>
      <c r="G17">
        <v>159.48963317384369</v>
      </c>
      <c r="H17">
        <v>14.5</v>
      </c>
      <c r="I17">
        <v>200</v>
      </c>
      <c r="J17">
        <v>0</v>
      </c>
      <c r="K17">
        <v>0</v>
      </c>
      <c r="L17">
        <v>0</v>
      </c>
      <c r="M17">
        <v>24.5</v>
      </c>
      <c r="N17">
        <v>1</v>
      </c>
      <c r="O17">
        <v>4.0816326530612242E-2</v>
      </c>
      <c r="P17">
        <v>159.48963317384369</v>
      </c>
      <c r="U17" s="290">
        <v>39150</v>
      </c>
      <c r="V17">
        <v>2163.3333333333335</v>
      </c>
      <c r="W17">
        <v>10</v>
      </c>
      <c r="X17">
        <v>200</v>
      </c>
      <c r="Y17">
        <v>0</v>
      </c>
      <c r="Z17">
        <v>0</v>
      </c>
      <c r="AA17">
        <v>0</v>
      </c>
      <c r="AB17">
        <v>14.5</v>
      </c>
      <c r="AC17">
        <v>200</v>
      </c>
      <c r="AD17">
        <v>0</v>
      </c>
      <c r="AE17">
        <v>0</v>
      </c>
      <c r="AF17">
        <v>0</v>
      </c>
      <c r="AG17">
        <v>24.5</v>
      </c>
      <c r="AH17">
        <v>0</v>
      </c>
      <c r="AI17">
        <v>0</v>
      </c>
      <c r="AJ17">
        <v>0</v>
      </c>
    </row>
    <row r="18" spans="1:36" x14ac:dyDescent="0.45">
      <c r="A18" s="291">
        <v>39151</v>
      </c>
      <c r="B18">
        <v>1995.2083333333333</v>
      </c>
      <c r="C18">
        <v>10.25</v>
      </c>
      <c r="D18">
        <v>200</v>
      </c>
      <c r="E18">
        <v>0</v>
      </c>
      <c r="F18">
        <v>0</v>
      </c>
      <c r="G18">
        <v>0</v>
      </c>
      <c r="H18">
        <v>14.5</v>
      </c>
      <c r="I18">
        <v>200</v>
      </c>
      <c r="J18">
        <v>0</v>
      </c>
      <c r="K18">
        <v>0</v>
      </c>
      <c r="L18">
        <v>0</v>
      </c>
      <c r="M18">
        <v>24.75</v>
      </c>
      <c r="N18">
        <v>0</v>
      </c>
      <c r="O18">
        <v>0</v>
      </c>
      <c r="P18">
        <v>0</v>
      </c>
      <c r="U18" s="290">
        <v>39151</v>
      </c>
      <c r="V18">
        <v>1995.2083333333333</v>
      </c>
      <c r="W18">
        <v>10.25</v>
      </c>
      <c r="X18">
        <v>200</v>
      </c>
      <c r="Y18">
        <v>0</v>
      </c>
      <c r="Z18">
        <v>0</v>
      </c>
      <c r="AA18">
        <v>0</v>
      </c>
      <c r="AB18">
        <v>14.5</v>
      </c>
      <c r="AC18">
        <v>200</v>
      </c>
      <c r="AD18">
        <v>0</v>
      </c>
      <c r="AE18">
        <v>0</v>
      </c>
      <c r="AF18">
        <v>0</v>
      </c>
      <c r="AG18">
        <v>24.75</v>
      </c>
      <c r="AH18">
        <v>0</v>
      </c>
      <c r="AI18">
        <v>0</v>
      </c>
      <c r="AJ18">
        <v>0</v>
      </c>
    </row>
    <row r="19" spans="1:36" x14ac:dyDescent="0.45">
      <c r="A19" s="291">
        <v>39152</v>
      </c>
      <c r="B19">
        <v>5601.666666666667</v>
      </c>
      <c r="C19" t="s">
        <v>40</v>
      </c>
      <c r="D19">
        <v>52</v>
      </c>
      <c r="E19">
        <v>1</v>
      </c>
      <c r="F19" t="s">
        <v>14</v>
      </c>
      <c r="G19">
        <v>159.48963317384369</v>
      </c>
      <c r="H19" t="s">
        <v>40</v>
      </c>
      <c r="I19">
        <v>73</v>
      </c>
      <c r="J19">
        <v>2</v>
      </c>
      <c r="K19" t="s">
        <v>14</v>
      </c>
      <c r="L19">
        <v>100.80645161290323</v>
      </c>
      <c r="M19" t="s">
        <v>14</v>
      </c>
      <c r="N19">
        <v>3</v>
      </c>
      <c r="O19" t="s">
        <v>14</v>
      </c>
      <c r="P19">
        <v>260.29608478674692</v>
      </c>
      <c r="U19" s="290">
        <v>39152</v>
      </c>
      <c r="V19">
        <v>5601.666666666667</v>
      </c>
      <c r="W19" t="s">
        <v>40</v>
      </c>
      <c r="X19" t="s">
        <v>14</v>
      </c>
      <c r="Y19">
        <v>0</v>
      </c>
      <c r="Z19" t="s">
        <v>14</v>
      </c>
      <c r="AA19" t="s">
        <v>14</v>
      </c>
      <c r="AB19" t="s">
        <v>40</v>
      </c>
      <c r="AC19" t="s">
        <v>14</v>
      </c>
      <c r="AD19">
        <v>0</v>
      </c>
      <c r="AE19" t="s">
        <v>14</v>
      </c>
      <c r="AF19" t="s">
        <v>14</v>
      </c>
      <c r="AG19" t="s">
        <v>14</v>
      </c>
      <c r="AH19">
        <v>0</v>
      </c>
      <c r="AI19" t="s">
        <v>14</v>
      </c>
      <c r="AJ19">
        <v>0</v>
      </c>
    </row>
    <row r="20" spans="1:36" x14ac:dyDescent="0.45">
      <c r="A20" s="291">
        <v>39153</v>
      </c>
      <c r="B20">
        <v>8373.5416666666661</v>
      </c>
      <c r="C20" t="s">
        <v>40</v>
      </c>
      <c r="D20">
        <v>52</v>
      </c>
      <c r="E20">
        <v>1</v>
      </c>
      <c r="F20" t="s">
        <v>14</v>
      </c>
      <c r="G20">
        <v>159.48963317384369</v>
      </c>
      <c r="H20" t="s">
        <v>40</v>
      </c>
      <c r="I20">
        <v>73</v>
      </c>
      <c r="J20">
        <v>2</v>
      </c>
      <c r="K20" t="s">
        <v>14</v>
      </c>
      <c r="L20">
        <v>100.80645161290323</v>
      </c>
      <c r="M20" t="s">
        <v>14</v>
      </c>
      <c r="N20">
        <v>3</v>
      </c>
      <c r="O20" t="s">
        <v>14</v>
      </c>
      <c r="P20">
        <v>260.29608478674692</v>
      </c>
      <c r="U20" s="290">
        <v>39153</v>
      </c>
      <c r="V20">
        <v>8373.5416666666661</v>
      </c>
      <c r="W20" t="s">
        <v>40</v>
      </c>
      <c r="X20" t="s">
        <v>14</v>
      </c>
      <c r="Y20">
        <v>0</v>
      </c>
      <c r="Z20" t="s">
        <v>14</v>
      </c>
      <c r="AA20" t="s">
        <v>14</v>
      </c>
      <c r="AB20" t="s">
        <v>40</v>
      </c>
      <c r="AC20" t="s">
        <v>14</v>
      </c>
      <c r="AD20">
        <v>0</v>
      </c>
      <c r="AE20" t="s">
        <v>14</v>
      </c>
      <c r="AF20" t="s">
        <v>14</v>
      </c>
      <c r="AG20" t="s">
        <v>14</v>
      </c>
      <c r="AH20">
        <v>0</v>
      </c>
      <c r="AI20" t="s">
        <v>14</v>
      </c>
      <c r="AJ20">
        <v>0</v>
      </c>
    </row>
    <row r="21" spans="1:36" x14ac:dyDescent="0.45">
      <c r="A21" s="291">
        <v>39154</v>
      </c>
      <c r="B21">
        <v>5782.708333333333</v>
      </c>
      <c r="C21" t="s">
        <v>40</v>
      </c>
      <c r="D21">
        <v>52</v>
      </c>
      <c r="E21">
        <v>1</v>
      </c>
      <c r="F21" t="s">
        <v>14</v>
      </c>
      <c r="G21">
        <v>159.48963317384369</v>
      </c>
      <c r="H21" t="s">
        <v>40</v>
      </c>
      <c r="I21">
        <v>73</v>
      </c>
      <c r="J21">
        <v>2</v>
      </c>
      <c r="K21" t="s">
        <v>14</v>
      </c>
      <c r="L21">
        <v>100.80645161290323</v>
      </c>
      <c r="M21" t="s">
        <v>14</v>
      </c>
      <c r="N21">
        <v>3</v>
      </c>
      <c r="O21" t="s">
        <v>14</v>
      </c>
      <c r="P21">
        <v>260.29608478674692</v>
      </c>
      <c r="U21" s="290">
        <v>39154</v>
      </c>
      <c r="V21">
        <v>5782.708333333333</v>
      </c>
      <c r="W21" t="s">
        <v>40</v>
      </c>
      <c r="X21" t="s">
        <v>14</v>
      </c>
      <c r="Y21">
        <v>0</v>
      </c>
      <c r="Z21" t="s">
        <v>14</v>
      </c>
      <c r="AA21" t="s">
        <v>14</v>
      </c>
      <c r="AB21" t="s">
        <v>40</v>
      </c>
      <c r="AC21" t="s">
        <v>14</v>
      </c>
      <c r="AD21">
        <v>0</v>
      </c>
      <c r="AE21" t="s">
        <v>14</v>
      </c>
      <c r="AF21" t="s">
        <v>14</v>
      </c>
      <c r="AG21" t="s">
        <v>14</v>
      </c>
      <c r="AH21">
        <v>0</v>
      </c>
      <c r="AI21" t="s">
        <v>14</v>
      </c>
      <c r="AJ21">
        <v>0</v>
      </c>
    </row>
    <row r="22" spans="1:36" x14ac:dyDescent="0.45">
      <c r="A22" s="291">
        <v>39155</v>
      </c>
      <c r="B22">
        <v>3928.75</v>
      </c>
      <c r="C22">
        <v>5.75</v>
      </c>
      <c r="D22">
        <v>52</v>
      </c>
      <c r="E22">
        <v>1</v>
      </c>
      <c r="F22">
        <v>0.17391304347826086</v>
      </c>
      <c r="G22">
        <v>159.48963317384369</v>
      </c>
      <c r="H22">
        <v>14.75</v>
      </c>
      <c r="I22">
        <v>73</v>
      </c>
      <c r="J22">
        <v>4</v>
      </c>
      <c r="K22">
        <v>0.2711864406779661</v>
      </c>
      <c r="L22">
        <v>201.61290322580646</v>
      </c>
      <c r="M22">
        <v>20.5</v>
      </c>
      <c r="N22">
        <v>5</v>
      </c>
      <c r="O22">
        <v>0.24390243902439024</v>
      </c>
      <c r="P22">
        <v>361.10253639965015</v>
      </c>
      <c r="U22" s="290">
        <v>39155</v>
      </c>
      <c r="V22">
        <v>3928.75</v>
      </c>
      <c r="W22">
        <v>5.75</v>
      </c>
      <c r="X22">
        <v>52</v>
      </c>
      <c r="Y22">
        <v>0</v>
      </c>
      <c r="Z22">
        <v>0</v>
      </c>
      <c r="AA22">
        <v>0</v>
      </c>
      <c r="AB22">
        <v>14.75</v>
      </c>
      <c r="AC22">
        <v>73</v>
      </c>
      <c r="AD22">
        <v>0</v>
      </c>
      <c r="AE22">
        <v>0</v>
      </c>
      <c r="AF22">
        <v>0</v>
      </c>
      <c r="AG22">
        <v>20.5</v>
      </c>
      <c r="AH22">
        <v>0</v>
      </c>
      <c r="AI22">
        <v>0</v>
      </c>
      <c r="AJ22">
        <v>0</v>
      </c>
    </row>
    <row r="23" spans="1:36" x14ac:dyDescent="0.45">
      <c r="A23" s="291">
        <v>39156</v>
      </c>
      <c r="B23">
        <v>3045.8333333333335</v>
      </c>
      <c r="C23">
        <v>8.5</v>
      </c>
      <c r="D23">
        <v>150</v>
      </c>
      <c r="E23">
        <v>0</v>
      </c>
      <c r="F23">
        <v>0</v>
      </c>
      <c r="G23">
        <v>0</v>
      </c>
      <c r="H23">
        <v>16.75</v>
      </c>
      <c r="I23">
        <v>112</v>
      </c>
      <c r="J23">
        <v>4</v>
      </c>
      <c r="K23">
        <v>0.23880597014925373</v>
      </c>
      <c r="L23">
        <v>201.61290322580646</v>
      </c>
      <c r="M23">
        <v>25.25</v>
      </c>
      <c r="N23">
        <v>4</v>
      </c>
      <c r="O23">
        <v>0.15841584158415842</v>
      </c>
      <c r="P23">
        <v>201.61290322580646</v>
      </c>
      <c r="U23" s="290">
        <v>39156</v>
      </c>
      <c r="V23">
        <v>3045.8333333333335</v>
      </c>
      <c r="W23">
        <v>8.5</v>
      </c>
      <c r="X23">
        <v>150</v>
      </c>
      <c r="Y23">
        <v>0</v>
      </c>
      <c r="Z23">
        <v>0</v>
      </c>
      <c r="AA23">
        <v>0</v>
      </c>
      <c r="AB23">
        <v>16.75</v>
      </c>
      <c r="AC23" t="s">
        <v>14</v>
      </c>
      <c r="AD23">
        <v>0</v>
      </c>
      <c r="AE23">
        <v>0</v>
      </c>
      <c r="AF23">
        <v>0</v>
      </c>
      <c r="AG23">
        <v>25.25</v>
      </c>
      <c r="AH23">
        <v>0</v>
      </c>
      <c r="AI23">
        <v>0</v>
      </c>
      <c r="AJ23">
        <v>0</v>
      </c>
    </row>
    <row r="24" spans="1:36" x14ac:dyDescent="0.45">
      <c r="A24" s="291">
        <v>39157</v>
      </c>
      <c r="B24">
        <v>2603.8541666666665</v>
      </c>
      <c r="C24">
        <v>7</v>
      </c>
      <c r="D24">
        <v>150</v>
      </c>
      <c r="E24">
        <v>0</v>
      </c>
      <c r="F24">
        <v>0</v>
      </c>
      <c r="G24">
        <v>0</v>
      </c>
      <c r="H24">
        <v>15.75</v>
      </c>
      <c r="I24">
        <v>150</v>
      </c>
      <c r="J24">
        <v>0</v>
      </c>
      <c r="K24">
        <v>0</v>
      </c>
      <c r="L24">
        <v>0</v>
      </c>
      <c r="M24">
        <v>22.75</v>
      </c>
      <c r="N24">
        <v>0</v>
      </c>
      <c r="O24">
        <v>0</v>
      </c>
      <c r="P24">
        <v>0</v>
      </c>
      <c r="U24" s="290">
        <v>39157</v>
      </c>
      <c r="V24">
        <v>2603.8541666666665</v>
      </c>
      <c r="W24">
        <v>7</v>
      </c>
      <c r="X24">
        <v>150</v>
      </c>
      <c r="Y24">
        <v>0</v>
      </c>
      <c r="Z24">
        <v>0</v>
      </c>
      <c r="AA24">
        <v>0</v>
      </c>
      <c r="AB24">
        <v>15.75</v>
      </c>
      <c r="AC24">
        <v>150</v>
      </c>
      <c r="AD24">
        <v>0</v>
      </c>
      <c r="AE24">
        <v>0</v>
      </c>
      <c r="AF24">
        <v>0</v>
      </c>
      <c r="AG24">
        <v>22.75</v>
      </c>
      <c r="AH24">
        <v>0</v>
      </c>
      <c r="AI24">
        <v>0</v>
      </c>
      <c r="AJ24">
        <v>0</v>
      </c>
    </row>
    <row r="25" spans="1:36" x14ac:dyDescent="0.45">
      <c r="A25" s="291">
        <v>39158</v>
      </c>
      <c r="B25">
        <v>2434.1666666666665</v>
      </c>
      <c r="C25">
        <v>8.75</v>
      </c>
      <c r="D25">
        <v>109</v>
      </c>
      <c r="E25">
        <v>0</v>
      </c>
      <c r="F25">
        <v>0</v>
      </c>
      <c r="G25">
        <v>0</v>
      </c>
      <c r="H25">
        <v>14.75</v>
      </c>
      <c r="I25">
        <v>61</v>
      </c>
      <c r="J25">
        <v>0</v>
      </c>
      <c r="K25">
        <v>0</v>
      </c>
      <c r="L25">
        <v>0</v>
      </c>
      <c r="M25">
        <v>23.5</v>
      </c>
      <c r="N25">
        <v>0</v>
      </c>
      <c r="O25">
        <v>0</v>
      </c>
      <c r="P25">
        <v>0</v>
      </c>
      <c r="U25" s="290">
        <v>39158</v>
      </c>
      <c r="V25">
        <v>2434.1666666666665</v>
      </c>
      <c r="W25">
        <v>8.75</v>
      </c>
      <c r="X25">
        <v>109</v>
      </c>
      <c r="Y25">
        <v>0</v>
      </c>
      <c r="Z25">
        <v>0</v>
      </c>
      <c r="AA25">
        <v>0</v>
      </c>
      <c r="AB25">
        <v>14.75</v>
      </c>
      <c r="AC25">
        <v>61</v>
      </c>
      <c r="AD25">
        <v>0</v>
      </c>
      <c r="AE25">
        <v>0</v>
      </c>
      <c r="AF25">
        <v>0</v>
      </c>
      <c r="AG25">
        <v>23.5</v>
      </c>
      <c r="AH25">
        <v>0</v>
      </c>
      <c r="AI25">
        <v>0</v>
      </c>
      <c r="AJ25">
        <v>0</v>
      </c>
    </row>
    <row r="26" spans="1:36" x14ac:dyDescent="0.45">
      <c r="A26" s="291">
        <v>39159</v>
      </c>
      <c r="B26">
        <v>3288.9583333333335</v>
      </c>
      <c r="C26" t="s">
        <v>40</v>
      </c>
      <c r="D26">
        <v>98</v>
      </c>
      <c r="E26">
        <v>1</v>
      </c>
      <c r="F26" t="s">
        <v>14</v>
      </c>
      <c r="G26">
        <v>159.48963317384369</v>
      </c>
      <c r="H26" t="s">
        <v>40</v>
      </c>
      <c r="I26">
        <v>97</v>
      </c>
      <c r="J26">
        <v>0</v>
      </c>
      <c r="K26" t="s">
        <v>14</v>
      </c>
      <c r="L26">
        <v>0</v>
      </c>
      <c r="M26" t="s">
        <v>14</v>
      </c>
      <c r="N26">
        <v>1</v>
      </c>
      <c r="O26" t="s">
        <v>14</v>
      </c>
      <c r="P26">
        <v>159.48963317384369</v>
      </c>
      <c r="U26" s="290">
        <v>39159</v>
      </c>
      <c r="V26">
        <v>3288.9583333333335</v>
      </c>
      <c r="W26" t="s">
        <v>40</v>
      </c>
      <c r="X26" t="s">
        <v>14</v>
      </c>
      <c r="Y26">
        <v>0</v>
      </c>
      <c r="Z26" t="s">
        <v>14</v>
      </c>
      <c r="AA26" t="s">
        <v>14</v>
      </c>
      <c r="AB26" t="s">
        <v>40</v>
      </c>
      <c r="AC26" t="s">
        <v>14</v>
      </c>
      <c r="AD26">
        <v>0</v>
      </c>
      <c r="AE26" t="s">
        <v>14</v>
      </c>
      <c r="AF26" t="s">
        <v>14</v>
      </c>
      <c r="AG26" t="s">
        <v>14</v>
      </c>
      <c r="AH26" t="s">
        <v>14</v>
      </c>
      <c r="AI26" t="s">
        <v>14</v>
      </c>
      <c r="AJ26">
        <v>0</v>
      </c>
    </row>
    <row r="27" spans="1:36" x14ac:dyDescent="0.45">
      <c r="A27" s="291">
        <v>39160</v>
      </c>
      <c r="B27">
        <v>3088.4375</v>
      </c>
      <c r="C27">
        <v>4.25</v>
      </c>
      <c r="D27">
        <v>86</v>
      </c>
      <c r="E27">
        <v>1</v>
      </c>
      <c r="F27">
        <v>0.23529411764705882</v>
      </c>
      <c r="G27">
        <v>159.48963317384369</v>
      </c>
      <c r="H27" t="s">
        <v>40</v>
      </c>
      <c r="I27">
        <v>97</v>
      </c>
      <c r="J27">
        <v>0</v>
      </c>
      <c r="K27" t="s">
        <v>14</v>
      </c>
      <c r="L27">
        <v>0</v>
      </c>
      <c r="M27">
        <v>4.25</v>
      </c>
      <c r="N27">
        <v>1</v>
      </c>
      <c r="O27">
        <v>0.23529411764705882</v>
      </c>
      <c r="P27">
        <v>159.48963317384369</v>
      </c>
      <c r="U27" s="290">
        <v>39160</v>
      </c>
      <c r="V27">
        <v>3088.4375</v>
      </c>
      <c r="W27">
        <v>4.25</v>
      </c>
      <c r="X27">
        <v>86</v>
      </c>
      <c r="Y27">
        <v>0</v>
      </c>
      <c r="Z27">
        <v>0</v>
      </c>
      <c r="AA27" t="s">
        <v>14</v>
      </c>
      <c r="AB27" t="s">
        <v>40</v>
      </c>
      <c r="AC27" t="s">
        <v>14</v>
      </c>
      <c r="AD27">
        <v>0</v>
      </c>
      <c r="AE27" t="s">
        <v>14</v>
      </c>
      <c r="AF27" t="s">
        <v>14</v>
      </c>
      <c r="AG27">
        <v>4.25</v>
      </c>
      <c r="AH27">
        <v>0</v>
      </c>
      <c r="AI27">
        <v>0</v>
      </c>
      <c r="AJ27">
        <v>0</v>
      </c>
    </row>
    <row r="28" spans="1:36" x14ac:dyDescent="0.45">
      <c r="A28" s="291">
        <v>39161</v>
      </c>
      <c r="B28">
        <v>3489.8958333333335</v>
      </c>
      <c r="C28" t="s">
        <v>40</v>
      </c>
      <c r="D28">
        <v>103</v>
      </c>
      <c r="E28">
        <v>1</v>
      </c>
      <c r="F28" t="s">
        <v>14</v>
      </c>
      <c r="G28">
        <v>159.48963317384369</v>
      </c>
      <c r="H28" t="s">
        <v>40</v>
      </c>
      <c r="I28">
        <v>97</v>
      </c>
      <c r="J28">
        <v>0</v>
      </c>
      <c r="K28" t="s">
        <v>14</v>
      </c>
      <c r="L28">
        <v>0</v>
      </c>
      <c r="M28" t="s">
        <v>14</v>
      </c>
      <c r="N28">
        <v>1</v>
      </c>
      <c r="O28" t="s">
        <v>14</v>
      </c>
      <c r="P28">
        <v>159.48963317384369</v>
      </c>
      <c r="U28" s="290">
        <v>39161</v>
      </c>
      <c r="V28">
        <v>3489.8958333333335</v>
      </c>
      <c r="W28" t="s">
        <v>40</v>
      </c>
      <c r="X28" t="s">
        <v>14</v>
      </c>
      <c r="Y28" t="s">
        <v>14</v>
      </c>
      <c r="Z28" t="s">
        <v>14</v>
      </c>
      <c r="AA28" t="s">
        <v>14</v>
      </c>
      <c r="AB28" t="s">
        <v>40</v>
      </c>
      <c r="AC28" t="s">
        <v>14</v>
      </c>
      <c r="AD28">
        <v>0</v>
      </c>
      <c r="AE28" t="s">
        <v>14</v>
      </c>
      <c r="AF28" t="s">
        <v>14</v>
      </c>
      <c r="AG28" t="s">
        <v>14</v>
      </c>
      <c r="AH28">
        <v>0</v>
      </c>
      <c r="AI28" t="s">
        <v>14</v>
      </c>
      <c r="AJ28">
        <v>0</v>
      </c>
    </row>
    <row r="29" spans="1:36" x14ac:dyDescent="0.45">
      <c r="A29" s="291">
        <v>39162</v>
      </c>
      <c r="B29">
        <v>2843.2291666666665</v>
      </c>
      <c r="C29">
        <v>8</v>
      </c>
      <c r="D29">
        <v>120</v>
      </c>
      <c r="E29">
        <v>0</v>
      </c>
      <c r="F29">
        <v>0</v>
      </c>
      <c r="G29">
        <v>0</v>
      </c>
      <c r="H29">
        <v>13.5</v>
      </c>
      <c r="I29">
        <v>133</v>
      </c>
      <c r="J29">
        <v>0</v>
      </c>
      <c r="K29">
        <v>0</v>
      </c>
      <c r="L29">
        <v>0</v>
      </c>
      <c r="M29">
        <v>21.5</v>
      </c>
      <c r="N29">
        <v>0</v>
      </c>
      <c r="O29">
        <v>0</v>
      </c>
      <c r="P29">
        <v>0</v>
      </c>
      <c r="U29" s="290">
        <v>39162</v>
      </c>
      <c r="V29">
        <v>2843.2291666666665</v>
      </c>
      <c r="W29">
        <v>8</v>
      </c>
      <c r="X29">
        <v>120</v>
      </c>
      <c r="Y29">
        <v>0</v>
      </c>
      <c r="Z29">
        <v>0</v>
      </c>
      <c r="AA29">
        <v>0</v>
      </c>
      <c r="AB29">
        <v>13.5</v>
      </c>
      <c r="AC29">
        <v>133</v>
      </c>
      <c r="AD29">
        <v>0</v>
      </c>
      <c r="AE29">
        <v>0</v>
      </c>
      <c r="AF29">
        <v>0</v>
      </c>
      <c r="AG29">
        <v>21.5</v>
      </c>
      <c r="AH29">
        <v>0</v>
      </c>
      <c r="AI29">
        <v>0</v>
      </c>
      <c r="AJ29">
        <v>0</v>
      </c>
    </row>
    <row r="30" spans="1:36" x14ac:dyDescent="0.45">
      <c r="A30" s="291">
        <v>39163</v>
      </c>
      <c r="B30">
        <v>2485</v>
      </c>
      <c r="C30">
        <v>9.75</v>
      </c>
      <c r="D30">
        <v>150</v>
      </c>
      <c r="E30">
        <v>0</v>
      </c>
      <c r="F30">
        <v>0</v>
      </c>
      <c r="G30">
        <v>0</v>
      </c>
      <c r="H30">
        <v>14.25</v>
      </c>
      <c r="I30">
        <v>150</v>
      </c>
      <c r="J30">
        <v>0</v>
      </c>
      <c r="K30">
        <v>0</v>
      </c>
      <c r="L30">
        <v>0</v>
      </c>
      <c r="M30">
        <v>24</v>
      </c>
      <c r="N30">
        <v>0</v>
      </c>
      <c r="O30">
        <v>0</v>
      </c>
      <c r="P30">
        <v>0</v>
      </c>
      <c r="U30" s="290">
        <v>39163</v>
      </c>
      <c r="V30">
        <v>2485</v>
      </c>
      <c r="W30">
        <v>9.75</v>
      </c>
      <c r="X30">
        <v>150</v>
      </c>
      <c r="Y30">
        <v>0</v>
      </c>
      <c r="Z30">
        <v>0</v>
      </c>
      <c r="AA30">
        <v>0</v>
      </c>
      <c r="AB30">
        <v>14.25</v>
      </c>
      <c r="AC30">
        <v>150</v>
      </c>
      <c r="AD30">
        <v>0</v>
      </c>
      <c r="AE30">
        <v>0</v>
      </c>
      <c r="AF30">
        <v>0</v>
      </c>
      <c r="AG30">
        <v>24</v>
      </c>
      <c r="AH30">
        <v>0</v>
      </c>
      <c r="AI30">
        <v>0</v>
      </c>
      <c r="AJ30">
        <v>0</v>
      </c>
    </row>
    <row r="31" spans="1:36" x14ac:dyDescent="0.45">
      <c r="A31" s="291">
        <v>39164</v>
      </c>
      <c r="B31">
        <v>2388.0208333333335</v>
      </c>
      <c r="C31">
        <v>10</v>
      </c>
      <c r="D31">
        <v>145</v>
      </c>
      <c r="E31">
        <v>0</v>
      </c>
      <c r="F31">
        <v>0</v>
      </c>
      <c r="G31">
        <v>0</v>
      </c>
      <c r="H31">
        <v>4.75</v>
      </c>
      <c r="I31">
        <v>130</v>
      </c>
      <c r="J31">
        <v>0</v>
      </c>
      <c r="K31">
        <v>0</v>
      </c>
      <c r="L31">
        <v>0</v>
      </c>
      <c r="M31">
        <v>14.75</v>
      </c>
      <c r="N31">
        <v>0</v>
      </c>
      <c r="O31">
        <v>0</v>
      </c>
      <c r="P31">
        <v>0</v>
      </c>
      <c r="U31" s="290">
        <v>39164</v>
      </c>
      <c r="V31">
        <v>2388.0208333333335</v>
      </c>
      <c r="W31">
        <v>10</v>
      </c>
      <c r="X31">
        <v>145</v>
      </c>
      <c r="Y31">
        <v>0</v>
      </c>
      <c r="Z31">
        <v>0</v>
      </c>
      <c r="AA31">
        <v>0</v>
      </c>
      <c r="AB31">
        <v>4.75</v>
      </c>
      <c r="AC31">
        <v>150</v>
      </c>
      <c r="AD31">
        <v>0</v>
      </c>
      <c r="AE31">
        <v>0</v>
      </c>
      <c r="AF31">
        <v>0</v>
      </c>
      <c r="AG31">
        <v>14.75</v>
      </c>
      <c r="AH31">
        <v>0</v>
      </c>
      <c r="AI31">
        <v>0</v>
      </c>
      <c r="AJ31">
        <v>0</v>
      </c>
    </row>
    <row r="32" spans="1:36" x14ac:dyDescent="0.45">
      <c r="A32" s="291">
        <v>39165</v>
      </c>
      <c r="B32">
        <v>7103.958333333333</v>
      </c>
      <c r="C32" t="s">
        <v>40</v>
      </c>
      <c r="D32">
        <v>114</v>
      </c>
      <c r="E32">
        <v>0</v>
      </c>
      <c r="F32" t="s">
        <v>14</v>
      </c>
      <c r="G32">
        <v>0</v>
      </c>
      <c r="H32" t="s">
        <v>40</v>
      </c>
      <c r="I32">
        <v>130</v>
      </c>
      <c r="J32">
        <v>1</v>
      </c>
      <c r="K32" t="s">
        <v>14</v>
      </c>
      <c r="L32">
        <v>50.403225806451616</v>
      </c>
      <c r="M32" t="s">
        <v>14</v>
      </c>
      <c r="N32">
        <v>1</v>
      </c>
      <c r="O32" t="s">
        <v>14</v>
      </c>
      <c r="P32">
        <v>50.403225806451616</v>
      </c>
      <c r="U32" s="290">
        <v>39165</v>
      </c>
      <c r="V32">
        <v>7103.958333333333</v>
      </c>
      <c r="W32" t="s">
        <v>40</v>
      </c>
      <c r="X32" t="s">
        <v>14</v>
      </c>
      <c r="Y32">
        <v>0</v>
      </c>
      <c r="Z32" t="s">
        <v>14</v>
      </c>
      <c r="AA32" t="s">
        <v>14</v>
      </c>
      <c r="AB32" t="s">
        <v>40</v>
      </c>
      <c r="AC32" t="s">
        <v>14</v>
      </c>
      <c r="AD32">
        <v>0</v>
      </c>
      <c r="AE32" t="s">
        <v>14</v>
      </c>
      <c r="AF32" t="s">
        <v>14</v>
      </c>
      <c r="AG32" t="s">
        <v>14</v>
      </c>
      <c r="AH32">
        <v>0</v>
      </c>
      <c r="AI32" t="s">
        <v>14</v>
      </c>
      <c r="AJ32">
        <v>0</v>
      </c>
    </row>
    <row r="33" spans="1:36" x14ac:dyDescent="0.45">
      <c r="A33" s="291">
        <v>39166</v>
      </c>
      <c r="B33">
        <v>10797.916666666666</v>
      </c>
      <c r="C33" t="s">
        <v>40</v>
      </c>
      <c r="D33">
        <v>114</v>
      </c>
      <c r="E33">
        <v>0</v>
      </c>
      <c r="F33" t="s">
        <v>14</v>
      </c>
      <c r="G33">
        <v>0</v>
      </c>
      <c r="H33" t="s">
        <v>40</v>
      </c>
      <c r="I33">
        <v>130</v>
      </c>
      <c r="J33">
        <v>1</v>
      </c>
      <c r="K33" t="s">
        <v>14</v>
      </c>
      <c r="L33">
        <v>50.403225806451616</v>
      </c>
      <c r="M33" t="s">
        <v>14</v>
      </c>
      <c r="N33">
        <v>1</v>
      </c>
      <c r="O33" t="s">
        <v>14</v>
      </c>
      <c r="P33">
        <v>50.403225806451616</v>
      </c>
      <c r="U33" s="290">
        <v>39166</v>
      </c>
      <c r="V33">
        <v>10797.916666666666</v>
      </c>
      <c r="W33" t="s">
        <v>40</v>
      </c>
      <c r="X33" t="s">
        <v>14</v>
      </c>
      <c r="Y33">
        <v>0</v>
      </c>
      <c r="Z33" t="s">
        <v>14</v>
      </c>
      <c r="AA33" t="s">
        <v>14</v>
      </c>
      <c r="AB33" t="s">
        <v>40</v>
      </c>
      <c r="AC33" t="s">
        <v>14</v>
      </c>
      <c r="AD33">
        <v>0</v>
      </c>
      <c r="AE33" t="s">
        <v>14</v>
      </c>
      <c r="AF33" t="s">
        <v>14</v>
      </c>
      <c r="AG33" t="s">
        <v>14</v>
      </c>
      <c r="AH33">
        <v>0</v>
      </c>
      <c r="AI33" t="s">
        <v>14</v>
      </c>
      <c r="AJ33">
        <v>0</v>
      </c>
    </row>
    <row r="34" spans="1:36" x14ac:dyDescent="0.45">
      <c r="A34" s="291">
        <v>39167</v>
      </c>
      <c r="B34">
        <v>5847.1875</v>
      </c>
      <c r="C34" t="s">
        <v>40</v>
      </c>
      <c r="D34">
        <v>114</v>
      </c>
      <c r="E34">
        <v>0</v>
      </c>
      <c r="F34" t="s">
        <v>14</v>
      </c>
      <c r="G34">
        <v>0</v>
      </c>
      <c r="H34" t="s">
        <v>40</v>
      </c>
      <c r="I34">
        <v>130</v>
      </c>
      <c r="J34">
        <v>1</v>
      </c>
      <c r="K34" t="s">
        <v>14</v>
      </c>
      <c r="L34">
        <v>50.403225806451616</v>
      </c>
      <c r="M34" t="s">
        <v>14</v>
      </c>
      <c r="N34">
        <v>1</v>
      </c>
      <c r="O34" t="s">
        <v>14</v>
      </c>
      <c r="P34">
        <v>50.403225806451616</v>
      </c>
      <c r="U34" s="290">
        <v>39167</v>
      </c>
      <c r="V34">
        <v>5847.1875</v>
      </c>
      <c r="W34" t="s">
        <v>40</v>
      </c>
      <c r="Y34">
        <v>0</v>
      </c>
      <c r="Z34" t="s">
        <v>14</v>
      </c>
      <c r="AA34" t="s">
        <v>14</v>
      </c>
      <c r="AB34" t="s">
        <v>40</v>
      </c>
      <c r="AC34" t="s">
        <v>14</v>
      </c>
      <c r="AD34">
        <v>0</v>
      </c>
      <c r="AE34" t="s">
        <v>14</v>
      </c>
      <c r="AF34" t="s">
        <v>14</v>
      </c>
      <c r="AG34" t="s">
        <v>14</v>
      </c>
      <c r="AH34">
        <v>0</v>
      </c>
      <c r="AI34" t="s">
        <v>14</v>
      </c>
      <c r="AJ34">
        <v>0</v>
      </c>
    </row>
    <row r="35" spans="1:36" x14ac:dyDescent="0.45">
      <c r="A35" s="291">
        <v>39168</v>
      </c>
      <c r="B35">
        <v>4270.520833333333</v>
      </c>
      <c r="C35" t="s">
        <v>40</v>
      </c>
      <c r="D35">
        <v>114</v>
      </c>
      <c r="E35">
        <v>0</v>
      </c>
      <c r="F35" t="s">
        <v>14</v>
      </c>
      <c r="G35">
        <v>0</v>
      </c>
      <c r="H35" t="s">
        <v>40</v>
      </c>
      <c r="I35">
        <v>130</v>
      </c>
      <c r="J35">
        <v>1</v>
      </c>
      <c r="K35" t="s">
        <v>14</v>
      </c>
      <c r="L35">
        <v>50.403225806451616</v>
      </c>
      <c r="M35" t="s">
        <v>14</v>
      </c>
      <c r="N35">
        <v>1</v>
      </c>
      <c r="O35" t="s">
        <v>14</v>
      </c>
      <c r="P35">
        <v>50.403225806451616</v>
      </c>
      <c r="U35" s="290">
        <v>39168</v>
      </c>
      <c r="V35">
        <v>4270.520833333333</v>
      </c>
      <c r="W35" t="s">
        <v>40</v>
      </c>
      <c r="X35" t="s">
        <v>14</v>
      </c>
      <c r="Y35">
        <v>0</v>
      </c>
      <c r="Z35" t="s">
        <v>14</v>
      </c>
      <c r="AA35" t="s">
        <v>14</v>
      </c>
      <c r="AB35" t="s">
        <v>40</v>
      </c>
      <c r="AC35" t="s">
        <v>14</v>
      </c>
      <c r="AD35">
        <v>0</v>
      </c>
      <c r="AE35" t="s">
        <v>14</v>
      </c>
      <c r="AF35" t="s">
        <v>14</v>
      </c>
      <c r="AG35" t="s">
        <v>14</v>
      </c>
      <c r="AH35">
        <v>0</v>
      </c>
      <c r="AI35" t="s">
        <v>14</v>
      </c>
      <c r="AJ35">
        <v>0</v>
      </c>
    </row>
    <row r="36" spans="1:36" x14ac:dyDescent="0.45">
      <c r="A36" s="291">
        <v>39169</v>
      </c>
      <c r="B36">
        <v>3334.4791666666665</v>
      </c>
      <c r="C36">
        <v>1.5</v>
      </c>
      <c r="D36">
        <v>82</v>
      </c>
      <c r="E36">
        <v>0</v>
      </c>
      <c r="F36">
        <v>0</v>
      </c>
      <c r="G36">
        <v>0</v>
      </c>
      <c r="H36" t="s">
        <v>40</v>
      </c>
      <c r="I36">
        <v>130</v>
      </c>
      <c r="J36">
        <v>1</v>
      </c>
      <c r="K36" t="s">
        <v>14</v>
      </c>
      <c r="L36">
        <v>50.403225806451616</v>
      </c>
      <c r="M36">
        <v>1.5</v>
      </c>
      <c r="N36">
        <v>1</v>
      </c>
      <c r="O36">
        <v>0</v>
      </c>
      <c r="P36">
        <v>50.403225806451616</v>
      </c>
      <c r="U36" s="290">
        <v>39169</v>
      </c>
      <c r="V36">
        <v>3334.4791666666665</v>
      </c>
      <c r="W36">
        <v>1.5</v>
      </c>
      <c r="X36">
        <v>82</v>
      </c>
      <c r="Y36">
        <v>0</v>
      </c>
      <c r="Z36">
        <v>0</v>
      </c>
      <c r="AB36" t="s">
        <v>40</v>
      </c>
      <c r="AC36" t="s">
        <v>14</v>
      </c>
      <c r="AD36">
        <v>0</v>
      </c>
      <c r="AE36" t="s">
        <v>14</v>
      </c>
      <c r="AF36" t="s">
        <v>14</v>
      </c>
      <c r="AG36">
        <v>1.5</v>
      </c>
      <c r="AH36">
        <v>0</v>
      </c>
      <c r="AI36" t="s">
        <v>14</v>
      </c>
      <c r="AJ36">
        <v>0</v>
      </c>
    </row>
    <row r="37" spans="1:36" x14ac:dyDescent="0.45">
      <c r="A37" s="291">
        <v>39170</v>
      </c>
      <c r="B37">
        <v>2763.2291666666665</v>
      </c>
      <c r="C37" t="s">
        <v>14</v>
      </c>
      <c r="D37">
        <v>106</v>
      </c>
      <c r="E37">
        <v>0</v>
      </c>
      <c r="F37" t="s">
        <v>14</v>
      </c>
      <c r="G37">
        <v>0</v>
      </c>
      <c r="H37" t="s">
        <v>14</v>
      </c>
      <c r="I37">
        <v>109</v>
      </c>
      <c r="J37">
        <v>1</v>
      </c>
      <c r="K37" t="s">
        <v>14</v>
      </c>
      <c r="L37">
        <v>50.403225806451616</v>
      </c>
      <c r="M37">
        <v>22</v>
      </c>
      <c r="N37">
        <v>1</v>
      </c>
      <c r="O37">
        <v>0</v>
      </c>
      <c r="P37">
        <v>50.403225806451616</v>
      </c>
      <c r="U37" s="290">
        <v>39170</v>
      </c>
      <c r="V37">
        <v>2763.2291666666665</v>
      </c>
      <c r="W37" t="s">
        <v>14</v>
      </c>
      <c r="X37" t="s">
        <v>14</v>
      </c>
      <c r="Y37" t="s">
        <v>14</v>
      </c>
      <c r="Z37" t="s">
        <v>14</v>
      </c>
      <c r="AA37" t="s">
        <v>14</v>
      </c>
      <c r="AB37" t="s">
        <v>14</v>
      </c>
      <c r="AC37" t="s">
        <v>14</v>
      </c>
      <c r="AD37" t="s">
        <v>14</v>
      </c>
      <c r="AE37" t="s">
        <v>14</v>
      </c>
      <c r="AF37" t="s">
        <v>14</v>
      </c>
      <c r="AG37">
        <v>22</v>
      </c>
      <c r="AH37">
        <v>0</v>
      </c>
      <c r="AI37">
        <v>0</v>
      </c>
      <c r="AJ37">
        <v>0</v>
      </c>
    </row>
    <row r="38" spans="1:36" x14ac:dyDescent="0.45">
      <c r="A38" s="291">
        <v>39171</v>
      </c>
      <c r="B38">
        <v>2429.7916666666665</v>
      </c>
      <c r="C38">
        <v>8</v>
      </c>
      <c r="D38">
        <v>122</v>
      </c>
      <c r="E38">
        <v>0</v>
      </c>
      <c r="F38">
        <v>0</v>
      </c>
      <c r="G38">
        <v>0</v>
      </c>
      <c r="H38">
        <v>17</v>
      </c>
      <c r="I38">
        <v>200</v>
      </c>
      <c r="J38">
        <v>1</v>
      </c>
      <c r="K38">
        <v>5.8823529411764705E-2</v>
      </c>
      <c r="L38">
        <v>50.403225806451616</v>
      </c>
      <c r="M38">
        <v>25</v>
      </c>
      <c r="N38">
        <v>1</v>
      </c>
      <c r="O38">
        <v>0.04</v>
      </c>
      <c r="P38">
        <v>50.403225806451616</v>
      </c>
      <c r="U38" s="290">
        <v>39171</v>
      </c>
      <c r="V38">
        <v>2429.7916666666665</v>
      </c>
      <c r="W38">
        <v>8</v>
      </c>
      <c r="X38">
        <v>122</v>
      </c>
      <c r="Y38">
        <v>0</v>
      </c>
      <c r="Z38">
        <v>0</v>
      </c>
      <c r="AA38">
        <v>0</v>
      </c>
      <c r="AB38">
        <v>17</v>
      </c>
      <c r="AC38">
        <v>200</v>
      </c>
      <c r="AD38">
        <v>0</v>
      </c>
      <c r="AE38">
        <v>0</v>
      </c>
      <c r="AG38">
        <v>25</v>
      </c>
      <c r="AH38">
        <v>0</v>
      </c>
      <c r="AI38">
        <v>0</v>
      </c>
      <c r="AJ38">
        <v>0</v>
      </c>
    </row>
    <row r="39" spans="1:36" x14ac:dyDescent="0.45">
      <c r="A39" s="291">
        <v>39172</v>
      </c>
      <c r="B39">
        <v>2380.8333333333335</v>
      </c>
      <c r="C39">
        <v>9.25</v>
      </c>
      <c r="D39">
        <v>200</v>
      </c>
      <c r="E39">
        <v>0</v>
      </c>
      <c r="F39">
        <v>0</v>
      </c>
      <c r="G39">
        <v>0</v>
      </c>
      <c r="H39">
        <v>14</v>
      </c>
      <c r="I39">
        <v>210</v>
      </c>
      <c r="J39">
        <v>0</v>
      </c>
      <c r="K39">
        <v>0</v>
      </c>
      <c r="L39">
        <v>0</v>
      </c>
      <c r="M39">
        <v>23.25</v>
      </c>
      <c r="N39">
        <v>0</v>
      </c>
      <c r="O39">
        <v>0</v>
      </c>
      <c r="P39">
        <v>0</v>
      </c>
      <c r="U39" s="290">
        <v>39172</v>
      </c>
      <c r="V39">
        <v>2380.8333333333335</v>
      </c>
      <c r="W39">
        <v>9.25</v>
      </c>
      <c r="X39">
        <v>200</v>
      </c>
      <c r="Y39">
        <v>0</v>
      </c>
      <c r="Z39">
        <v>0</v>
      </c>
      <c r="AA39">
        <v>0</v>
      </c>
      <c r="AB39">
        <v>14</v>
      </c>
      <c r="AC39">
        <v>210</v>
      </c>
      <c r="AD39">
        <v>0</v>
      </c>
      <c r="AE39">
        <v>0</v>
      </c>
      <c r="AG39">
        <v>23.25</v>
      </c>
      <c r="AH39">
        <v>0</v>
      </c>
      <c r="AI39">
        <v>0</v>
      </c>
      <c r="AJ39">
        <v>0</v>
      </c>
    </row>
    <row r="40" spans="1:36" x14ac:dyDescent="0.45">
      <c r="A40" s="291">
        <v>39173</v>
      </c>
      <c r="B40">
        <v>2273.8541666666665</v>
      </c>
      <c r="C40">
        <v>8.5</v>
      </c>
      <c r="D40">
        <v>225</v>
      </c>
      <c r="E40">
        <v>0</v>
      </c>
      <c r="F40">
        <v>0</v>
      </c>
      <c r="G40">
        <v>0</v>
      </c>
      <c r="H40">
        <v>13.75</v>
      </c>
      <c r="I40">
        <v>149</v>
      </c>
      <c r="J40">
        <v>0</v>
      </c>
      <c r="K40">
        <v>0</v>
      </c>
      <c r="L40">
        <v>0</v>
      </c>
      <c r="M40">
        <v>22.25</v>
      </c>
      <c r="N40">
        <v>0</v>
      </c>
      <c r="O40">
        <v>0</v>
      </c>
      <c r="P40">
        <v>0</v>
      </c>
      <c r="U40" s="290">
        <v>39173</v>
      </c>
      <c r="V40">
        <v>2273.8541666666665</v>
      </c>
      <c r="W40">
        <v>8.5</v>
      </c>
      <c r="X40">
        <v>225</v>
      </c>
      <c r="Y40">
        <v>0</v>
      </c>
      <c r="Z40">
        <v>0</v>
      </c>
      <c r="AA40">
        <v>0</v>
      </c>
      <c r="AB40">
        <v>13.75</v>
      </c>
      <c r="AC40">
        <v>149</v>
      </c>
      <c r="AD40">
        <v>0</v>
      </c>
      <c r="AE40">
        <v>0</v>
      </c>
      <c r="AG40">
        <v>22.25</v>
      </c>
      <c r="AH40">
        <v>0</v>
      </c>
      <c r="AI40">
        <v>0</v>
      </c>
      <c r="AJ40">
        <v>0</v>
      </c>
    </row>
    <row r="41" spans="1:36" x14ac:dyDescent="0.45">
      <c r="A41" s="291">
        <v>39174</v>
      </c>
      <c r="B41">
        <v>2022.2916666666667</v>
      </c>
      <c r="C41">
        <v>11.75</v>
      </c>
      <c r="D41">
        <v>135</v>
      </c>
      <c r="E41">
        <v>0</v>
      </c>
      <c r="F41">
        <v>0</v>
      </c>
      <c r="G41">
        <v>0</v>
      </c>
      <c r="H41">
        <v>11.5</v>
      </c>
      <c r="I41">
        <v>154</v>
      </c>
      <c r="J41">
        <v>0</v>
      </c>
      <c r="K41">
        <v>0</v>
      </c>
      <c r="L41">
        <v>0</v>
      </c>
      <c r="M41">
        <v>23.25</v>
      </c>
      <c r="N41">
        <v>0</v>
      </c>
      <c r="O41">
        <v>0</v>
      </c>
      <c r="P41">
        <v>0</v>
      </c>
      <c r="U41" s="290">
        <v>39174</v>
      </c>
      <c r="V41">
        <v>2022.2916666666667</v>
      </c>
      <c r="W41">
        <v>11.75</v>
      </c>
      <c r="X41">
        <v>135</v>
      </c>
      <c r="Y41">
        <v>0</v>
      </c>
      <c r="Z41">
        <v>0</v>
      </c>
      <c r="AA41">
        <v>0</v>
      </c>
      <c r="AB41">
        <v>11.5</v>
      </c>
      <c r="AC41">
        <v>154</v>
      </c>
      <c r="AD41">
        <v>0</v>
      </c>
      <c r="AE41">
        <v>0</v>
      </c>
      <c r="AG41">
        <v>23.25</v>
      </c>
      <c r="AH41">
        <v>0</v>
      </c>
      <c r="AI41">
        <v>0</v>
      </c>
      <c r="AJ41">
        <v>0</v>
      </c>
    </row>
    <row r="42" spans="1:36" x14ac:dyDescent="0.45">
      <c r="A42" s="291">
        <v>39175</v>
      </c>
      <c r="B42">
        <v>1822.8125</v>
      </c>
      <c r="C42">
        <v>10.25</v>
      </c>
      <c r="D42">
        <v>160</v>
      </c>
      <c r="E42">
        <v>0</v>
      </c>
      <c r="F42">
        <v>0</v>
      </c>
      <c r="G42">
        <v>0</v>
      </c>
      <c r="H42">
        <v>13.75</v>
      </c>
      <c r="I42">
        <v>181</v>
      </c>
      <c r="J42">
        <v>0</v>
      </c>
      <c r="K42">
        <v>0</v>
      </c>
      <c r="L42">
        <v>0</v>
      </c>
      <c r="M42">
        <v>24</v>
      </c>
      <c r="N42">
        <v>0</v>
      </c>
      <c r="O42">
        <v>0</v>
      </c>
      <c r="P42">
        <v>0</v>
      </c>
      <c r="U42" s="290">
        <v>39175</v>
      </c>
      <c r="V42">
        <v>1822.8125</v>
      </c>
      <c r="W42">
        <v>10.25</v>
      </c>
      <c r="X42">
        <v>160</v>
      </c>
      <c r="Y42">
        <v>0</v>
      </c>
      <c r="Z42">
        <v>0</v>
      </c>
      <c r="AA42">
        <v>0</v>
      </c>
      <c r="AB42">
        <v>13.75</v>
      </c>
      <c r="AC42">
        <v>181</v>
      </c>
      <c r="AD42">
        <v>0</v>
      </c>
      <c r="AE42">
        <v>0</v>
      </c>
      <c r="AG42">
        <v>24</v>
      </c>
      <c r="AH42">
        <v>0</v>
      </c>
      <c r="AI42">
        <v>0</v>
      </c>
      <c r="AJ42">
        <v>0</v>
      </c>
    </row>
    <row r="43" spans="1:36" x14ac:dyDescent="0.45">
      <c r="A43" s="291">
        <v>39176</v>
      </c>
      <c r="B43">
        <v>1700.9375</v>
      </c>
      <c r="C43">
        <v>11.75</v>
      </c>
      <c r="D43">
        <v>175</v>
      </c>
      <c r="E43">
        <v>0</v>
      </c>
      <c r="F43">
        <v>0</v>
      </c>
      <c r="G43">
        <v>0</v>
      </c>
      <c r="H43">
        <v>13.75</v>
      </c>
      <c r="I43">
        <v>180</v>
      </c>
      <c r="J43">
        <v>1</v>
      </c>
      <c r="K43">
        <v>7.2727272727272724E-2</v>
      </c>
      <c r="L43">
        <v>50.403225806451616</v>
      </c>
      <c r="M43">
        <v>25.5</v>
      </c>
      <c r="N43">
        <v>1</v>
      </c>
      <c r="O43">
        <v>3.9215686274509803E-2</v>
      </c>
      <c r="P43">
        <v>50.403225806451616</v>
      </c>
      <c r="U43" s="290">
        <v>39176</v>
      </c>
      <c r="V43">
        <v>1700.9375</v>
      </c>
      <c r="W43">
        <v>11.75</v>
      </c>
      <c r="X43">
        <v>175</v>
      </c>
      <c r="Y43">
        <v>0</v>
      </c>
      <c r="Z43">
        <v>0</v>
      </c>
      <c r="AA43">
        <v>0</v>
      </c>
      <c r="AB43">
        <v>13.75</v>
      </c>
      <c r="AC43">
        <v>180</v>
      </c>
      <c r="AD43">
        <v>0</v>
      </c>
      <c r="AE43">
        <v>0</v>
      </c>
      <c r="AG43">
        <v>25.5</v>
      </c>
      <c r="AH43">
        <v>0</v>
      </c>
      <c r="AI43">
        <v>0</v>
      </c>
      <c r="AJ43">
        <v>0</v>
      </c>
    </row>
    <row r="44" spans="1:36" x14ac:dyDescent="0.45">
      <c r="A44" s="291">
        <v>39177</v>
      </c>
      <c r="B44">
        <v>1578.8541666666667</v>
      </c>
      <c r="C44">
        <v>10.5</v>
      </c>
      <c r="D44">
        <v>180</v>
      </c>
      <c r="E44">
        <v>0</v>
      </c>
      <c r="F44">
        <v>0</v>
      </c>
      <c r="G44">
        <v>0</v>
      </c>
      <c r="H44">
        <v>11.5</v>
      </c>
      <c r="I44">
        <v>200</v>
      </c>
      <c r="J44">
        <v>0</v>
      </c>
      <c r="K44">
        <v>0</v>
      </c>
      <c r="L44">
        <v>0</v>
      </c>
      <c r="M44">
        <v>22</v>
      </c>
      <c r="N44">
        <v>0</v>
      </c>
      <c r="O44">
        <v>0</v>
      </c>
      <c r="P44">
        <v>0</v>
      </c>
      <c r="U44" s="290">
        <v>39177</v>
      </c>
      <c r="V44">
        <v>1578.8541666666667</v>
      </c>
      <c r="W44">
        <v>10.5</v>
      </c>
      <c r="X44">
        <v>180</v>
      </c>
      <c r="Y44">
        <v>0</v>
      </c>
      <c r="Z44">
        <v>0</v>
      </c>
      <c r="AA44">
        <v>0</v>
      </c>
      <c r="AB44">
        <v>11.5</v>
      </c>
      <c r="AC44">
        <v>200</v>
      </c>
      <c r="AD44">
        <v>0</v>
      </c>
      <c r="AE44">
        <v>0</v>
      </c>
      <c r="AG44">
        <v>22</v>
      </c>
      <c r="AH44">
        <v>0</v>
      </c>
      <c r="AI44">
        <v>0</v>
      </c>
      <c r="AJ44">
        <v>0</v>
      </c>
    </row>
    <row r="45" spans="1:36" x14ac:dyDescent="0.45">
      <c r="A45" s="291">
        <v>39178</v>
      </c>
      <c r="B45">
        <v>1507.6041666666667</v>
      </c>
      <c r="C45">
        <v>11</v>
      </c>
      <c r="D45">
        <v>200</v>
      </c>
      <c r="E45">
        <v>0</v>
      </c>
      <c r="F45">
        <v>0</v>
      </c>
      <c r="G45">
        <v>0</v>
      </c>
      <c r="H45">
        <v>15.25</v>
      </c>
      <c r="I45">
        <v>186</v>
      </c>
      <c r="J45">
        <v>0</v>
      </c>
      <c r="K45">
        <v>0</v>
      </c>
      <c r="L45">
        <v>0</v>
      </c>
      <c r="M45">
        <v>26.25</v>
      </c>
      <c r="N45">
        <v>0</v>
      </c>
      <c r="O45">
        <v>0</v>
      </c>
      <c r="P45">
        <v>0</v>
      </c>
      <c r="U45" s="290">
        <v>39178</v>
      </c>
      <c r="V45">
        <v>1507.6041666666667</v>
      </c>
      <c r="W45">
        <v>11</v>
      </c>
      <c r="X45">
        <v>200</v>
      </c>
      <c r="Y45">
        <v>0</v>
      </c>
      <c r="Z45">
        <v>0</v>
      </c>
      <c r="AA45">
        <v>0</v>
      </c>
      <c r="AB45">
        <v>15.25</v>
      </c>
      <c r="AC45">
        <v>186</v>
      </c>
      <c r="AD45">
        <v>0</v>
      </c>
      <c r="AE45">
        <v>0</v>
      </c>
      <c r="AG45">
        <v>26.25</v>
      </c>
      <c r="AH45">
        <v>0</v>
      </c>
      <c r="AI45">
        <v>0</v>
      </c>
      <c r="AJ45">
        <v>0</v>
      </c>
    </row>
    <row r="46" spans="1:36" x14ac:dyDescent="0.45">
      <c r="A46" s="291">
        <v>39179</v>
      </c>
      <c r="B46">
        <v>1634.0625</v>
      </c>
      <c r="C46">
        <v>8.5</v>
      </c>
      <c r="D46">
        <v>176</v>
      </c>
      <c r="E46">
        <v>0</v>
      </c>
      <c r="F46">
        <v>0</v>
      </c>
      <c r="G46">
        <v>0</v>
      </c>
      <c r="H46" t="s">
        <v>30</v>
      </c>
      <c r="I46">
        <v>178</v>
      </c>
      <c r="J46">
        <v>0</v>
      </c>
      <c r="L46">
        <v>0</v>
      </c>
      <c r="M46" t="s">
        <v>14</v>
      </c>
      <c r="N46">
        <v>0</v>
      </c>
      <c r="O46">
        <v>0</v>
      </c>
      <c r="P46">
        <v>0</v>
      </c>
      <c r="U46" s="290">
        <v>39179</v>
      </c>
      <c r="V46">
        <v>1634.0625</v>
      </c>
      <c r="W46">
        <v>8.5</v>
      </c>
      <c r="X46">
        <v>176</v>
      </c>
      <c r="Y46">
        <v>0</v>
      </c>
      <c r="Z46">
        <v>0</v>
      </c>
      <c r="AA46">
        <v>0</v>
      </c>
      <c r="AB46" t="s">
        <v>30</v>
      </c>
      <c r="AC46">
        <v>178</v>
      </c>
      <c r="AD46">
        <v>0</v>
      </c>
      <c r="AE46">
        <v>0</v>
      </c>
      <c r="AG46">
        <v>8.5</v>
      </c>
      <c r="AH46">
        <v>0</v>
      </c>
      <c r="AI46">
        <v>0</v>
      </c>
      <c r="AJ46">
        <v>0</v>
      </c>
    </row>
    <row r="47" spans="1:36" x14ac:dyDescent="0.45">
      <c r="A47" s="291">
        <v>39180</v>
      </c>
      <c r="B47">
        <v>1904.5833333333333</v>
      </c>
      <c r="C47">
        <v>9.75</v>
      </c>
      <c r="D47">
        <v>178</v>
      </c>
      <c r="E47">
        <v>1</v>
      </c>
      <c r="F47">
        <v>0.10256410256410256</v>
      </c>
      <c r="G47">
        <v>159.48963317384369</v>
      </c>
      <c r="H47">
        <v>12.25</v>
      </c>
      <c r="I47">
        <v>130</v>
      </c>
      <c r="J47">
        <v>0</v>
      </c>
      <c r="K47">
        <v>0</v>
      </c>
      <c r="L47">
        <v>0</v>
      </c>
      <c r="M47">
        <v>22</v>
      </c>
      <c r="N47">
        <v>1</v>
      </c>
      <c r="O47">
        <v>4.5454545454545456E-2</v>
      </c>
      <c r="P47">
        <v>159.48963317384369</v>
      </c>
      <c r="U47" s="290">
        <v>39180</v>
      </c>
      <c r="V47">
        <v>1904.5833333333333</v>
      </c>
      <c r="W47">
        <v>9.75</v>
      </c>
      <c r="X47">
        <v>178</v>
      </c>
      <c r="Y47">
        <v>0</v>
      </c>
      <c r="Z47">
        <v>0</v>
      </c>
      <c r="AA47">
        <v>0</v>
      </c>
      <c r="AB47">
        <v>12.25</v>
      </c>
      <c r="AC47">
        <v>130</v>
      </c>
      <c r="AD47">
        <v>0</v>
      </c>
      <c r="AE47">
        <v>0</v>
      </c>
      <c r="AG47">
        <v>22</v>
      </c>
      <c r="AH47">
        <v>0</v>
      </c>
      <c r="AI47">
        <v>0</v>
      </c>
      <c r="AJ47">
        <v>0</v>
      </c>
    </row>
    <row r="48" spans="1:36" x14ac:dyDescent="0.45">
      <c r="A48" s="291">
        <v>39181</v>
      </c>
      <c r="B48">
        <v>2128.5416666666665</v>
      </c>
      <c r="C48">
        <v>12.5</v>
      </c>
      <c r="D48">
        <v>102</v>
      </c>
      <c r="E48">
        <v>0</v>
      </c>
      <c r="F48">
        <v>0</v>
      </c>
      <c r="G48">
        <v>0</v>
      </c>
      <c r="H48">
        <v>10.75</v>
      </c>
      <c r="I48">
        <v>201</v>
      </c>
      <c r="J48">
        <v>0</v>
      </c>
      <c r="K48">
        <v>0</v>
      </c>
      <c r="L48">
        <v>0</v>
      </c>
      <c r="M48">
        <v>23.25</v>
      </c>
      <c r="N48">
        <v>0</v>
      </c>
      <c r="O48">
        <v>0</v>
      </c>
      <c r="P48">
        <v>0</v>
      </c>
      <c r="U48" s="290">
        <v>39181</v>
      </c>
      <c r="V48">
        <v>2128.5416666666665</v>
      </c>
      <c r="W48">
        <v>12.5</v>
      </c>
      <c r="X48">
        <v>102</v>
      </c>
      <c r="Y48">
        <v>0</v>
      </c>
      <c r="Z48">
        <v>0</v>
      </c>
      <c r="AA48">
        <v>0</v>
      </c>
      <c r="AB48">
        <v>10.75</v>
      </c>
      <c r="AC48">
        <v>201</v>
      </c>
      <c r="AD48">
        <v>0</v>
      </c>
      <c r="AE48">
        <v>0</v>
      </c>
      <c r="AG48">
        <v>23.25</v>
      </c>
      <c r="AH48">
        <v>0</v>
      </c>
      <c r="AI48">
        <v>0</v>
      </c>
      <c r="AJ48">
        <v>0</v>
      </c>
    </row>
    <row r="49" spans="1:36" x14ac:dyDescent="0.45">
      <c r="A49" s="291">
        <v>39182</v>
      </c>
      <c r="B49">
        <v>2026.1458333333333</v>
      </c>
      <c r="C49">
        <v>9.75</v>
      </c>
      <c r="D49">
        <v>180</v>
      </c>
      <c r="E49">
        <v>0</v>
      </c>
      <c r="F49">
        <v>0</v>
      </c>
      <c r="G49">
        <v>0</v>
      </c>
      <c r="H49">
        <v>14</v>
      </c>
      <c r="I49">
        <v>200</v>
      </c>
      <c r="J49">
        <v>0</v>
      </c>
      <c r="K49">
        <v>0</v>
      </c>
      <c r="L49">
        <v>0</v>
      </c>
      <c r="M49">
        <v>23.75</v>
      </c>
      <c r="N49">
        <v>0</v>
      </c>
      <c r="O49">
        <v>0</v>
      </c>
      <c r="P49">
        <v>0</v>
      </c>
      <c r="U49" s="290">
        <v>39182</v>
      </c>
      <c r="V49">
        <v>2026.1458333333333</v>
      </c>
      <c r="W49">
        <v>9.75</v>
      </c>
      <c r="X49">
        <v>180</v>
      </c>
      <c r="Y49">
        <v>0</v>
      </c>
      <c r="Z49">
        <v>0</v>
      </c>
      <c r="AA49">
        <v>0</v>
      </c>
      <c r="AB49">
        <v>14</v>
      </c>
      <c r="AC49">
        <v>200</v>
      </c>
      <c r="AD49">
        <v>0</v>
      </c>
      <c r="AE49">
        <v>0</v>
      </c>
      <c r="AG49">
        <v>23.75</v>
      </c>
      <c r="AH49">
        <v>0</v>
      </c>
      <c r="AI49">
        <v>0</v>
      </c>
      <c r="AJ49">
        <v>0</v>
      </c>
    </row>
    <row r="50" spans="1:36" x14ac:dyDescent="0.45">
      <c r="A50" s="291">
        <v>39183</v>
      </c>
      <c r="B50">
        <v>1747.0833333333333</v>
      </c>
      <c r="C50">
        <v>11.75</v>
      </c>
      <c r="D50">
        <v>210</v>
      </c>
      <c r="E50">
        <v>0</v>
      </c>
      <c r="F50">
        <v>0</v>
      </c>
      <c r="G50">
        <v>0</v>
      </c>
      <c r="H50">
        <v>12</v>
      </c>
      <c r="I50">
        <v>205</v>
      </c>
      <c r="J50">
        <v>0</v>
      </c>
      <c r="K50">
        <v>0</v>
      </c>
      <c r="L50">
        <v>0</v>
      </c>
      <c r="M50">
        <v>23.75</v>
      </c>
      <c r="N50">
        <v>0</v>
      </c>
      <c r="O50">
        <v>0</v>
      </c>
      <c r="P50">
        <v>0</v>
      </c>
      <c r="U50" s="290">
        <v>39183</v>
      </c>
      <c r="V50">
        <v>1747.0833333333333</v>
      </c>
      <c r="W50">
        <v>11.75</v>
      </c>
      <c r="X50">
        <v>210</v>
      </c>
      <c r="Y50">
        <v>0</v>
      </c>
      <c r="Z50">
        <v>0</v>
      </c>
      <c r="AA50">
        <v>0</v>
      </c>
      <c r="AB50">
        <v>12</v>
      </c>
      <c r="AC50">
        <v>205</v>
      </c>
      <c r="AD50">
        <v>0</v>
      </c>
      <c r="AE50">
        <v>0</v>
      </c>
      <c r="AG50">
        <v>23.75</v>
      </c>
      <c r="AH50">
        <v>0</v>
      </c>
      <c r="AI50">
        <v>0</v>
      </c>
      <c r="AJ50">
        <v>0</v>
      </c>
    </row>
    <row r="51" spans="1:36" x14ac:dyDescent="0.45">
      <c r="A51" s="291">
        <v>39184</v>
      </c>
      <c r="B51">
        <v>1555.2083333333333</v>
      </c>
      <c r="C51">
        <v>8.75</v>
      </c>
      <c r="D51">
        <v>202</v>
      </c>
      <c r="E51">
        <v>0</v>
      </c>
      <c r="F51">
        <v>0</v>
      </c>
      <c r="G51">
        <v>0</v>
      </c>
      <c r="H51">
        <v>13.5</v>
      </c>
      <c r="I51">
        <v>203</v>
      </c>
      <c r="J51">
        <v>0</v>
      </c>
      <c r="K51">
        <v>0</v>
      </c>
      <c r="L51">
        <v>0</v>
      </c>
      <c r="M51">
        <v>22.25</v>
      </c>
      <c r="N51">
        <v>0</v>
      </c>
      <c r="O51">
        <v>0</v>
      </c>
      <c r="P51">
        <v>0</v>
      </c>
      <c r="U51" s="290">
        <v>39184</v>
      </c>
      <c r="V51">
        <v>1555.2083333333333</v>
      </c>
      <c r="W51">
        <v>8.75</v>
      </c>
      <c r="X51">
        <v>202</v>
      </c>
      <c r="Y51">
        <v>0</v>
      </c>
      <c r="Z51">
        <v>0</v>
      </c>
      <c r="AA51">
        <v>0</v>
      </c>
      <c r="AB51">
        <v>13.5</v>
      </c>
      <c r="AC51">
        <v>203</v>
      </c>
      <c r="AD51">
        <v>0</v>
      </c>
      <c r="AE51">
        <v>0</v>
      </c>
      <c r="AG51">
        <v>22.25</v>
      </c>
      <c r="AH51">
        <v>0</v>
      </c>
      <c r="AI51">
        <v>0</v>
      </c>
      <c r="AJ51">
        <v>0</v>
      </c>
    </row>
    <row r="52" spans="1:36" x14ac:dyDescent="0.45">
      <c r="A52" s="291">
        <v>39185</v>
      </c>
      <c r="B52">
        <v>1428.4375</v>
      </c>
      <c r="C52">
        <v>5.5</v>
      </c>
      <c r="D52">
        <v>205</v>
      </c>
      <c r="E52">
        <v>0</v>
      </c>
      <c r="F52">
        <v>0</v>
      </c>
      <c r="G52">
        <v>0</v>
      </c>
      <c r="H52">
        <v>19.5</v>
      </c>
      <c r="I52">
        <v>200</v>
      </c>
      <c r="J52">
        <v>0</v>
      </c>
      <c r="K52">
        <v>0</v>
      </c>
      <c r="L52">
        <v>0</v>
      </c>
      <c r="M52">
        <v>25</v>
      </c>
      <c r="N52">
        <v>0</v>
      </c>
      <c r="O52">
        <v>0</v>
      </c>
      <c r="P52">
        <v>0</v>
      </c>
      <c r="U52" s="290">
        <v>39185</v>
      </c>
      <c r="V52">
        <v>1428.4375</v>
      </c>
      <c r="W52">
        <v>5.5</v>
      </c>
      <c r="X52">
        <v>205</v>
      </c>
      <c r="Y52">
        <v>0</v>
      </c>
      <c r="Z52">
        <v>0</v>
      </c>
      <c r="AA52">
        <v>0</v>
      </c>
      <c r="AB52">
        <v>19.5</v>
      </c>
      <c r="AC52">
        <v>200</v>
      </c>
      <c r="AD52">
        <v>0</v>
      </c>
      <c r="AE52">
        <v>0</v>
      </c>
      <c r="AG52">
        <v>25</v>
      </c>
      <c r="AH52">
        <v>0</v>
      </c>
      <c r="AI52">
        <v>0</v>
      </c>
      <c r="AJ52">
        <v>0</v>
      </c>
    </row>
    <row r="53" spans="1:36" x14ac:dyDescent="0.45">
      <c r="A53" s="291">
        <v>39186</v>
      </c>
      <c r="B53">
        <v>1531.0416666666667</v>
      </c>
      <c r="C53">
        <v>8.5</v>
      </c>
      <c r="D53">
        <v>210</v>
      </c>
      <c r="E53">
        <v>0</v>
      </c>
      <c r="F53">
        <v>0</v>
      </c>
      <c r="G53">
        <v>0</v>
      </c>
      <c r="H53">
        <v>15.75</v>
      </c>
      <c r="I53">
        <v>200</v>
      </c>
      <c r="J53">
        <v>0</v>
      </c>
      <c r="K53">
        <v>0</v>
      </c>
      <c r="L53">
        <v>0</v>
      </c>
      <c r="M53">
        <v>24.25</v>
      </c>
      <c r="N53">
        <v>0</v>
      </c>
      <c r="O53">
        <v>0</v>
      </c>
      <c r="P53">
        <v>0</v>
      </c>
      <c r="U53" s="290">
        <v>39186</v>
      </c>
      <c r="V53">
        <v>1531.0416666666667</v>
      </c>
      <c r="W53">
        <v>8.5</v>
      </c>
      <c r="X53">
        <v>210</v>
      </c>
      <c r="Y53">
        <v>0</v>
      </c>
      <c r="Z53">
        <v>0</v>
      </c>
      <c r="AA53">
        <v>0</v>
      </c>
      <c r="AB53">
        <v>15.75</v>
      </c>
      <c r="AC53">
        <v>200</v>
      </c>
      <c r="AD53">
        <v>0</v>
      </c>
      <c r="AE53">
        <v>0</v>
      </c>
      <c r="AG53">
        <v>24.25</v>
      </c>
      <c r="AH53">
        <v>0</v>
      </c>
      <c r="AI53">
        <v>0</v>
      </c>
      <c r="AJ53">
        <v>0</v>
      </c>
    </row>
    <row r="54" spans="1:36" x14ac:dyDescent="0.45">
      <c r="A54" s="291">
        <v>39187</v>
      </c>
      <c r="B54">
        <v>1478.2291666666667</v>
      </c>
      <c r="C54">
        <v>10</v>
      </c>
      <c r="D54">
        <v>200</v>
      </c>
      <c r="E54">
        <v>0</v>
      </c>
      <c r="F54">
        <v>0</v>
      </c>
      <c r="G54">
        <v>0</v>
      </c>
      <c r="H54">
        <v>11.75</v>
      </c>
      <c r="I54">
        <v>205</v>
      </c>
      <c r="J54">
        <v>0</v>
      </c>
      <c r="K54">
        <v>0</v>
      </c>
      <c r="L54">
        <v>0</v>
      </c>
      <c r="M54">
        <v>21.75</v>
      </c>
      <c r="N54">
        <v>0</v>
      </c>
      <c r="O54">
        <v>0</v>
      </c>
      <c r="P54">
        <v>0</v>
      </c>
      <c r="U54" s="290">
        <v>39187</v>
      </c>
      <c r="V54">
        <v>1478.2291666666667</v>
      </c>
      <c r="W54">
        <v>10</v>
      </c>
      <c r="X54">
        <v>200</v>
      </c>
      <c r="Y54">
        <v>0</v>
      </c>
      <c r="Z54">
        <v>0</v>
      </c>
      <c r="AA54">
        <v>0</v>
      </c>
      <c r="AB54">
        <v>11.75</v>
      </c>
      <c r="AC54">
        <v>205</v>
      </c>
      <c r="AD54">
        <v>0</v>
      </c>
      <c r="AE54">
        <v>0</v>
      </c>
      <c r="AG54">
        <v>21.75</v>
      </c>
      <c r="AH54">
        <v>0</v>
      </c>
      <c r="AI54">
        <v>0</v>
      </c>
      <c r="AJ54">
        <v>0</v>
      </c>
    </row>
    <row r="55" spans="1:36" x14ac:dyDescent="0.45">
      <c r="A55" s="291">
        <v>39188</v>
      </c>
      <c r="B55">
        <v>1373.6458333333333</v>
      </c>
      <c r="C55">
        <v>12</v>
      </c>
      <c r="D55">
        <v>180</v>
      </c>
      <c r="E55">
        <v>0</v>
      </c>
      <c r="F55">
        <v>0</v>
      </c>
      <c r="G55">
        <v>0</v>
      </c>
      <c r="H55">
        <v>12</v>
      </c>
      <c r="I55">
        <v>210</v>
      </c>
      <c r="J55">
        <v>0</v>
      </c>
      <c r="K55">
        <v>0</v>
      </c>
      <c r="L55">
        <v>0</v>
      </c>
      <c r="M55">
        <v>24</v>
      </c>
      <c r="N55">
        <v>0</v>
      </c>
      <c r="O55">
        <v>0</v>
      </c>
      <c r="P55">
        <v>0</v>
      </c>
      <c r="U55" s="290">
        <v>39188</v>
      </c>
      <c r="V55">
        <v>1373.6458333333333</v>
      </c>
      <c r="W55">
        <v>12</v>
      </c>
      <c r="X55">
        <v>180</v>
      </c>
      <c r="Y55">
        <v>0</v>
      </c>
      <c r="Z55">
        <v>0</v>
      </c>
      <c r="AA55">
        <v>0</v>
      </c>
      <c r="AB55">
        <v>12</v>
      </c>
      <c r="AC55">
        <v>210</v>
      </c>
      <c r="AD55">
        <v>0</v>
      </c>
      <c r="AE55">
        <v>0</v>
      </c>
      <c r="AG55">
        <v>24</v>
      </c>
      <c r="AH55">
        <v>0</v>
      </c>
      <c r="AI55">
        <v>0</v>
      </c>
      <c r="AJ55">
        <v>0</v>
      </c>
    </row>
    <row r="56" spans="1:36" x14ac:dyDescent="0.45">
      <c r="A56" s="291">
        <v>39189</v>
      </c>
      <c r="B56">
        <v>1435</v>
      </c>
      <c r="C56">
        <v>8.75</v>
      </c>
      <c r="D56">
        <v>203</v>
      </c>
      <c r="E56">
        <v>0</v>
      </c>
      <c r="F56">
        <v>0</v>
      </c>
      <c r="G56">
        <v>0</v>
      </c>
      <c r="H56">
        <v>8.75</v>
      </c>
      <c r="I56">
        <v>205</v>
      </c>
      <c r="J56">
        <v>0</v>
      </c>
      <c r="K56">
        <v>0</v>
      </c>
      <c r="L56">
        <v>0</v>
      </c>
      <c r="M56">
        <v>17.5</v>
      </c>
      <c r="N56">
        <v>0</v>
      </c>
      <c r="O56">
        <v>0</v>
      </c>
      <c r="P56">
        <v>0</v>
      </c>
      <c r="U56" s="290">
        <v>39189</v>
      </c>
      <c r="V56">
        <v>1435</v>
      </c>
      <c r="W56">
        <v>8.75</v>
      </c>
      <c r="X56">
        <v>203</v>
      </c>
      <c r="Y56">
        <v>0</v>
      </c>
      <c r="Z56">
        <v>0</v>
      </c>
      <c r="AA56">
        <v>0</v>
      </c>
      <c r="AB56">
        <v>8.75</v>
      </c>
      <c r="AC56">
        <v>205</v>
      </c>
      <c r="AD56">
        <v>0</v>
      </c>
      <c r="AE56">
        <v>0</v>
      </c>
      <c r="AG56">
        <v>17.5</v>
      </c>
      <c r="AH56">
        <v>0</v>
      </c>
      <c r="AI56">
        <v>0</v>
      </c>
      <c r="AJ56">
        <v>0</v>
      </c>
    </row>
    <row r="57" spans="1:36" x14ac:dyDescent="0.45">
      <c r="A57" s="291">
        <v>39190</v>
      </c>
      <c r="B57">
        <v>1442.9166666666667</v>
      </c>
      <c r="C57">
        <v>13.5</v>
      </c>
      <c r="D57">
        <v>205</v>
      </c>
      <c r="E57">
        <v>0</v>
      </c>
      <c r="F57">
        <v>0</v>
      </c>
      <c r="G57">
        <v>0</v>
      </c>
      <c r="H57">
        <v>10.25</v>
      </c>
      <c r="I57">
        <v>205</v>
      </c>
      <c r="J57">
        <v>0</v>
      </c>
      <c r="K57">
        <v>0</v>
      </c>
      <c r="L57">
        <v>0</v>
      </c>
      <c r="M57">
        <v>23.75</v>
      </c>
      <c r="N57">
        <v>0</v>
      </c>
      <c r="O57">
        <v>0</v>
      </c>
      <c r="P57">
        <v>0</v>
      </c>
      <c r="U57" s="290">
        <v>39190</v>
      </c>
      <c r="V57">
        <v>1442.9166666666667</v>
      </c>
      <c r="W57">
        <v>13.5</v>
      </c>
      <c r="X57">
        <v>205</v>
      </c>
      <c r="Y57">
        <v>0</v>
      </c>
      <c r="Z57">
        <v>0</v>
      </c>
      <c r="AA57">
        <v>0</v>
      </c>
      <c r="AB57">
        <v>10.25</v>
      </c>
      <c r="AC57">
        <v>205</v>
      </c>
      <c r="AD57">
        <v>0</v>
      </c>
      <c r="AE57">
        <v>0</v>
      </c>
      <c r="AG57">
        <v>23.75</v>
      </c>
      <c r="AH57">
        <v>0</v>
      </c>
      <c r="AI57">
        <v>0</v>
      </c>
      <c r="AJ57">
        <v>0</v>
      </c>
    </row>
    <row r="58" spans="1:36" x14ac:dyDescent="0.45">
      <c r="A58" s="291">
        <v>39191</v>
      </c>
      <c r="B58">
        <v>1421.6666666666667</v>
      </c>
      <c r="C58">
        <v>12</v>
      </c>
      <c r="D58">
        <v>180</v>
      </c>
      <c r="E58">
        <v>0</v>
      </c>
      <c r="F58">
        <v>0</v>
      </c>
      <c r="G58">
        <v>0</v>
      </c>
      <c r="H58">
        <v>12</v>
      </c>
      <c r="I58">
        <v>210</v>
      </c>
      <c r="J58">
        <v>1</v>
      </c>
      <c r="K58">
        <v>8.3333333333333329E-2</v>
      </c>
      <c r="L58">
        <v>50.403225806451616</v>
      </c>
      <c r="M58">
        <v>24</v>
      </c>
      <c r="N58">
        <v>1</v>
      </c>
      <c r="O58">
        <v>4.1666666666666664E-2</v>
      </c>
      <c r="P58">
        <v>50.403225806451616</v>
      </c>
      <c r="U58" s="290">
        <v>39191</v>
      </c>
      <c r="V58">
        <v>1421.6666666666667</v>
      </c>
      <c r="W58">
        <v>12</v>
      </c>
      <c r="X58">
        <v>180</v>
      </c>
      <c r="Y58">
        <v>0</v>
      </c>
      <c r="Z58">
        <v>0</v>
      </c>
      <c r="AA58">
        <v>0</v>
      </c>
      <c r="AB58">
        <v>12</v>
      </c>
      <c r="AC58">
        <v>210</v>
      </c>
      <c r="AD58">
        <v>0</v>
      </c>
      <c r="AE58">
        <v>0</v>
      </c>
      <c r="AG58">
        <v>24</v>
      </c>
      <c r="AH58">
        <v>0</v>
      </c>
      <c r="AI58">
        <v>0</v>
      </c>
      <c r="AJ58">
        <v>0</v>
      </c>
    </row>
    <row r="59" spans="1:36" x14ac:dyDescent="0.45">
      <c r="A59" s="291">
        <v>39192</v>
      </c>
      <c r="B59">
        <v>1333.0208333333333</v>
      </c>
      <c r="C59">
        <v>12</v>
      </c>
      <c r="D59">
        <v>200</v>
      </c>
      <c r="E59">
        <v>0</v>
      </c>
      <c r="F59">
        <v>0</v>
      </c>
      <c r="G59">
        <v>0</v>
      </c>
      <c r="H59">
        <v>14</v>
      </c>
      <c r="I59">
        <v>196</v>
      </c>
      <c r="J59">
        <v>0</v>
      </c>
      <c r="K59">
        <v>0</v>
      </c>
      <c r="L59">
        <v>0</v>
      </c>
      <c r="M59">
        <v>26</v>
      </c>
      <c r="N59">
        <v>0</v>
      </c>
      <c r="O59">
        <v>0</v>
      </c>
      <c r="P59">
        <v>0</v>
      </c>
      <c r="U59" s="290">
        <v>39192</v>
      </c>
      <c r="V59">
        <v>1333.0208333333333</v>
      </c>
      <c r="W59">
        <v>12</v>
      </c>
      <c r="X59">
        <v>200</v>
      </c>
      <c r="Y59">
        <v>0</v>
      </c>
      <c r="Z59">
        <v>0</v>
      </c>
      <c r="AA59">
        <v>0</v>
      </c>
      <c r="AB59">
        <v>14</v>
      </c>
      <c r="AC59">
        <v>195</v>
      </c>
      <c r="AD59">
        <v>0</v>
      </c>
      <c r="AE59">
        <v>0</v>
      </c>
      <c r="AG59">
        <v>26</v>
      </c>
      <c r="AH59">
        <v>0</v>
      </c>
      <c r="AI59">
        <v>0</v>
      </c>
      <c r="AJ59">
        <v>0</v>
      </c>
    </row>
    <row r="60" spans="1:36" x14ac:dyDescent="0.45">
      <c r="A60" s="291">
        <v>39193</v>
      </c>
      <c r="B60">
        <v>1241.5625</v>
      </c>
      <c r="C60" t="s">
        <v>14</v>
      </c>
      <c r="D60">
        <v>195</v>
      </c>
      <c r="E60">
        <v>0</v>
      </c>
      <c r="F60" t="s">
        <v>14</v>
      </c>
      <c r="G60">
        <v>0</v>
      </c>
      <c r="H60" t="s">
        <v>14</v>
      </c>
      <c r="I60">
        <v>195</v>
      </c>
      <c r="J60">
        <v>1</v>
      </c>
      <c r="K60" t="s">
        <v>14</v>
      </c>
      <c r="L60">
        <v>50.403225806451616</v>
      </c>
      <c r="M60">
        <v>27</v>
      </c>
      <c r="N60">
        <v>1</v>
      </c>
      <c r="O60">
        <v>0</v>
      </c>
      <c r="P60">
        <v>50.403225806451616</v>
      </c>
      <c r="U60" s="290">
        <v>39193</v>
      </c>
      <c r="V60">
        <v>1241.5625</v>
      </c>
      <c r="W60" t="s">
        <v>14</v>
      </c>
      <c r="X60">
        <v>195</v>
      </c>
      <c r="Y60" t="s">
        <v>14</v>
      </c>
      <c r="Z60" t="s">
        <v>14</v>
      </c>
      <c r="AB60" t="s">
        <v>14</v>
      </c>
      <c r="AC60">
        <v>195</v>
      </c>
      <c r="AD60" t="s">
        <v>14</v>
      </c>
      <c r="AE60" t="s">
        <v>14</v>
      </c>
      <c r="AG60">
        <v>27</v>
      </c>
      <c r="AH60">
        <v>0</v>
      </c>
      <c r="AI60">
        <v>0</v>
      </c>
      <c r="AJ60">
        <v>0</v>
      </c>
    </row>
    <row r="61" spans="1:36" x14ac:dyDescent="0.45">
      <c r="A61" s="291">
        <v>39194</v>
      </c>
      <c r="B61">
        <v>1201.0416666666667</v>
      </c>
      <c r="C61" t="s">
        <v>14</v>
      </c>
      <c r="D61">
        <v>192</v>
      </c>
      <c r="E61">
        <v>0</v>
      </c>
      <c r="F61" t="s">
        <v>14</v>
      </c>
      <c r="G61">
        <v>0</v>
      </c>
      <c r="H61" t="s">
        <v>14</v>
      </c>
      <c r="I61">
        <v>192</v>
      </c>
      <c r="J61">
        <v>1</v>
      </c>
      <c r="K61" t="s">
        <v>14</v>
      </c>
      <c r="L61">
        <v>50.403225806451616</v>
      </c>
      <c r="M61">
        <v>18.75</v>
      </c>
      <c r="N61">
        <v>1</v>
      </c>
      <c r="O61">
        <v>0</v>
      </c>
      <c r="P61">
        <v>50.403225806451616</v>
      </c>
      <c r="U61" s="290">
        <v>39194</v>
      </c>
      <c r="V61">
        <v>1201.0416666666667</v>
      </c>
      <c r="W61" t="s">
        <v>14</v>
      </c>
      <c r="X61">
        <v>192</v>
      </c>
      <c r="Y61" t="s">
        <v>14</v>
      </c>
      <c r="Z61" t="s">
        <v>14</v>
      </c>
      <c r="AB61" t="s">
        <v>14</v>
      </c>
      <c r="AC61">
        <v>192</v>
      </c>
      <c r="AD61" t="s">
        <v>14</v>
      </c>
      <c r="AE61" t="s">
        <v>14</v>
      </c>
      <c r="AG61">
        <v>18.75</v>
      </c>
      <c r="AH61">
        <v>0</v>
      </c>
      <c r="AI61">
        <v>0</v>
      </c>
      <c r="AJ61">
        <v>0</v>
      </c>
    </row>
    <row r="62" spans="1:36" x14ac:dyDescent="0.45">
      <c r="A62" s="291">
        <v>39195</v>
      </c>
      <c r="B62">
        <v>1143.6458333333333</v>
      </c>
      <c r="C62">
        <v>5.25</v>
      </c>
      <c r="D62">
        <v>193</v>
      </c>
      <c r="E62">
        <v>0</v>
      </c>
      <c r="F62">
        <v>0</v>
      </c>
      <c r="G62">
        <v>0</v>
      </c>
      <c r="H62">
        <v>17.75</v>
      </c>
      <c r="I62">
        <v>180</v>
      </c>
      <c r="J62">
        <v>1</v>
      </c>
      <c r="K62">
        <v>5.6338028169014086E-2</v>
      </c>
      <c r="L62">
        <v>50.403225806451616</v>
      </c>
      <c r="M62">
        <v>23</v>
      </c>
      <c r="N62">
        <v>1</v>
      </c>
      <c r="O62">
        <v>4.3478260869565216E-2</v>
      </c>
      <c r="P62">
        <v>50.403225806451616</v>
      </c>
      <c r="U62" s="290">
        <v>39195</v>
      </c>
      <c r="V62">
        <v>1143.6458333333333</v>
      </c>
      <c r="W62">
        <v>5.25</v>
      </c>
      <c r="X62">
        <v>193</v>
      </c>
      <c r="Y62">
        <v>0</v>
      </c>
      <c r="Z62">
        <v>0</v>
      </c>
      <c r="AA62">
        <v>0</v>
      </c>
      <c r="AB62">
        <v>17.75</v>
      </c>
      <c r="AC62">
        <v>180</v>
      </c>
      <c r="AD62">
        <v>0</v>
      </c>
      <c r="AE62">
        <v>0</v>
      </c>
      <c r="AG62">
        <v>23</v>
      </c>
      <c r="AH62">
        <v>0</v>
      </c>
      <c r="AI62">
        <v>0</v>
      </c>
      <c r="AJ62">
        <v>0</v>
      </c>
    </row>
    <row r="63" spans="1:36" x14ac:dyDescent="0.45">
      <c r="A63" s="291">
        <v>39196</v>
      </c>
      <c r="B63">
        <v>1146.1458333333333</v>
      </c>
      <c r="C63">
        <v>7.5</v>
      </c>
      <c r="D63">
        <v>190</v>
      </c>
      <c r="E63">
        <v>0</v>
      </c>
      <c r="F63">
        <v>0</v>
      </c>
      <c r="G63">
        <v>0</v>
      </c>
      <c r="H63">
        <v>15.25</v>
      </c>
      <c r="I63">
        <v>190</v>
      </c>
      <c r="J63">
        <v>0</v>
      </c>
      <c r="K63">
        <v>0</v>
      </c>
      <c r="L63">
        <v>0</v>
      </c>
      <c r="M63">
        <v>22.75</v>
      </c>
      <c r="N63">
        <v>0</v>
      </c>
      <c r="O63">
        <v>0</v>
      </c>
      <c r="P63">
        <v>0</v>
      </c>
      <c r="U63" s="290">
        <v>39196</v>
      </c>
      <c r="V63">
        <v>1146.1458333333333</v>
      </c>
      <c r="W63">
        <v>7.5</v>
      </c>
      <c r="X63">
        <v>190</v>
      </c>
      <c r="Y63">
        <v>0</v>
      </c>
      <c r="Z63">
        <v>0</v>
      </c>
      <c r="AA63">
        <v>0</v>
      </c>
      <c r="AB63">
        <v>15.25</v>
      </c>
      <c r="AC63">
        <v>190</v>
      </c>
      <c r="AD63">
        <v>0</v>
      </c>
      <c r="AE63">
        <v>0</v>
      </c>
      <c r="AG63">
        <v>22.75</v>
      </c>
      <c r="AH63">
        <v>0</v>
      </c>
      <c r="AI63">
        <v>0</v>
      </c>
      <c r="AJ63">
        <v>0</v>
      </c>
    </row>
    <row r="64" spans="1:36" x14ac:dyDescent="0.45">
      <c r="A64" s="291">
        <v>39197</v>
      </c>
      <c r="B64">
        <v>1184.7916666666667</v>
      </c>
      <c r="C64">
        <v>10</v>
      </c>
      <c r="D64">
        <v>180</v>
      </c>
      <c r="E64">
        <v>0</v>
      </c>
      <c r="F64">
        <v>0</v>
      </c>
      <c r="G64">
        <v>0</v>
      </c>
      <c r="H64">
        <v>14</v>
      </c>
      <c r="I64">
        <v>192</v>
      </c>
      <c r="J64">
        <v>0</v>
      </c>
      <c r="K64">
        <v>0</v>
      </c>
      <c r="L64">
        <v>0</v>
      </c>
      <c r="M64">
        <v>24</v>
      </c>
      <c r="N64">
        <v>0</v>
      </c>
      <c r="O64">
        <v>0</v>
      </c>
      <c r="P64">
        <v>0</v>
      </c>
      <c r="U64" s="290">
        <v>39197</v>
      </c>
      <c r="V64">
        <v>1184.7916666666667</v>
      </c>
      <c r="W64">
        <v>10</v>
      </c>
      <c r="X64">
        <v>180</v>
      </c>
      <c r="Y64">
        <v>0</v>
      </c>
      <c r="Z64">
        <v>0</v>
      </c>
      <c r="AA64">
        <v>0</v>
      </c>
      <c r="AB64">
        <v>14</v>
      </c>
      <c r="AC64">
        <v>192</v>
      </c>
      <c r="AD64">
        <v>0</v>
      </c>
      <c r="AE64">
        <v>0</v>
      </c>
      <c r="AG64">
        <v>24</v>
      </c>
      <c r="AH64">
        <v>0</v>
      </c>
      <c r="AI64">
        <v>0</v>
      </c>
      <c r="AJ64">
        <v>0</v>
      </c>
    </row>
    <row r="65" spans="1:36" x14ac:dyDescent="0.45">
      <c r="A65" s="291">
        <v>39198</v>
      </c>
      <c r="B65">
        <v>1157.3958333333333</v>
      </c>
      <c r="C65">
        <v>10.5</v>
      </c>
      <c r="D65">
        <v>190</v>
      </c>
      <c r="E65">
        <v>0</v>
      </c>
      <c r="F65">
        <v>0</v>
      </c>
      <c r="G65">
        <v>0</v>
      </c>
      <c r="H65">
        <v>13.25</v>
      </c>
      <c r="I65">
        <v>194</v>
      </c>
      <c r="J65">
        <v>0</v>
      </c>
      <c r="K65">
        <v>0</v>
      </c>
      <c r="L65">
        <v>0</v>
      </c>
      <c r="M65">
        <v>23.75</v>
      </c>
      <c r="N65">
        <v>0</v>
      </c>
      <c r="O65">
        <v>0</v>
      </c>
      <c r="P65">
        <v>0</v>
      </c>
      <c r="U65" s="290">
        <v>39198</v>
      </c>
      <c r="V65">
        <v>1157.3958333333333</v>
      </c>
      <c r="W65">
        <v>10.5</v>
      </c>
      <c r="X65">
        <v>190</v>
      </c>
      <c r="Y65">
        <v>0</v>
      </c>
      <c r="Z65">
        <v>0</v>
      </c>
      <c r="AA65">
        <v>0</v>
      </c>
      <c r="AB65">
        <v>13.25</v>
      </c>
      <c r="AC65">
        <v>194</v>
      </c>
      <c r="AD65">
        <v>0</v>
      </c>
      <c r="AE65">
        <v>0</v>
      </c>
      <c r="AG65">
        <v>23.75</v>
      </c>
      <c r="AH65">
        <v>0</v>
      </c>
      <c r="AI65">
        <v>0</v>
      </c>
      <c r="AJ65">
        <v>0</v>
      </c>
    </row>
    <row r="66" spans="1:36" x14ac:dyDescent="0.45">
      <c r="A66" s="291">
        <v>39199</v>
      </c>
      <c r="B66">
        <v>1120.1041666666667</v>
      </c>
      <c r="C66">
        <v>7.25</v>
      </c>
      <c r="D66">
        <v>194</v>
      </c>
      <c r="E66">
        <v>0</v>
      </c>
      <c r="F66">
        <v>0</v>
      </c>
      <c r="G66">
        <v>0</v>
      </c>
      <c r="H66">
        <v>19.5</v>
      </c>
      <c r="I66">
        <v>180</v>
      </c>
      <c r="J66">
        <v>0</v>
      </c>
      <c r="K66">
        <v>0</v>
      </c>
      <c r="L66">
        <v>0</v>
      </c>
      <c r="M66">
        <v>26.75</v>
      </c>
      <c r="N66">
        <v>0</v>
      </c>
      <c r="O66">
        <v>0</v>
      </c>
      <c r="P66">
        <v>0</v>
      </c>
      <c r="U66" s="290">
        <v>39199</v>
      </c>
      <c r="V66">
        <v>1120.1041666666667</v>
      </c>
      <c r="W66">
        <v>7.25</v>
      </c>
      <c r="X66">
        <v>194</v>
      </c>
      <c r="Y66">
        <v>0</v>
      </c>
      <c r="Z66">
        <v>0</v>
      </c>
      <c r="AA66">
        <v>0</v>
      </c>
      <c r="AB66">
        <v>19.5</v>
      </c>
      <c r="AC66">
        <v>180</v>
      </c>
      <c r="AD66">
        <v>0</v>
      </c>
      <c r="AE66">
        <v>0</v>
      </c>
      <c r="AG66">
        <v>26.75</v>
      </c>
      <c r="AH66">
        <v>0</v>
      </c>
      <c r="AI66">
        <v>0</v>
      </c>
      <c r="AJ66">
        <v>0</v>
      </c>
    </row>
    <row r="67" spans="1:36" x14ac:dyDescent="0.45">
      <c r="A67" s="291">
        <v>39200</v>
      </c>
      <c r="B67">
        <v>1210.8333333333333</v>
      </c>
      <c r="C67">
        <v>11.5</v>
      </c>
      <c r="D67">
        <v>190</v>
      </c>
      <c r="E67">
        <v>0</v>
      </c>
      <c r="F67">
        <v>0</v>
      </c>
      <c r="G67">
        <v>0</v>
      </c>
      <c r="H67">
        <v>11.25</v>
      </c>
      <c r="I67">
        <v>180</v>
      </c>
      <c r="J67">
        <v>0</v>
      </c>
      <c r="K67">
        <v>0</v>
      </c>
      <c r="L67">
        <v>0</v>
      </c>
      <c r="M67">
        <v>22.75</v>
      </c>
      <c r="N67">
        <v>0</v>
      </c>
      <c r="O67">
        <v>0</v>
      </c>
      <c r="P67">
        <v>0</v>
      </c>
      <c r="U67" s="290">
        <v>39200</v>
      </c>
      <c r="V67">
        <v>1210.8333333333333</v>
      </c>
      <c r="W67">
        <v>11.5</v>
      </c>
      <c r="X67">
        <v>190</v>
      </c>
      <c r="Y67">
        <v>0</v>
      </c>
      <c r="Z67">
        <v>0</v>
      </c>
      <c r="AA67">
        <v>0</v>
      </c>
      <c r="AB67">
        <v>11.25</v>
      </c>
      <c r="AC67">
        <v>180</v>
      </c>
      <c r="AD67">
        <v>0</v>
      </c>
      <c r="AE67">
        <v>0</v>
      </c>
      <c r="AG67">
        <v>22.75</v>
      </c>
      <c r="AH67">
        <v>0</v>
      </c>
      <c r="AI67">
        <v>0</v>
      </c>
      <c r="AJ67">
        <v>0</v>
      </c>
    </row>
    <row r="68" spans="1:36" x14ac:dyDescent="0.45">
      <c r="A68" s="291">
        <v>39201</v>
      </c>
      <c r="B68">
        <v>1298.3333333333333</v>
      </c>
      <c r="C68">
        <v>12.25</v>
      </c>
      <c r="D68">
        <v>180</v>
      </c>
      <c r="E68">
        <v>1</v>
      </c>
      <c r="F68">
        <v>8.1632653061224483E-2</v>
      </c>
      <c r="G68">
        <v>159.48963317384369</v>
      </c>
      <c r="H68">
        <v>11.5</v>
      </c>
      <c r="I68">
        <v>196</v>
      </c>
      <c r="J68">
        <v>0</v>
      </c>
      <c r="K68">
        <v>0</v>
      </c>
      <c r="L68">
        <v>0</v>
      </c>
      <c r="M68">
        <v>23.75</v>
      </c>
      <c r="N68">
        <v>1</v>
      </c>
      <c r="O68">
        <v>4.2105263157894736E-2</v>
      </c>
      <c r="P68">
        <v>159.48963317384369</v>
      </c>
      <c r="U68" s="290">
        <v>39201</v>
      </c>
      <c r="V68">
        <v>1298.3333333333333</v>
      </c>
      <c r="W68">
        <v>12.25</v>
      </c>
      <c r="X68">
        <v>180</v>
      </c>
      <c r="Y68">
        <v>0</v>
      </c>
      <c r="Z68">
        <v>0</v>
      </c>
      <c r="AA68">
        <v>0</v>
      </c>
      <c r="AB68">
        <v>11.5</v>
      </c>
      <c r="AC68">
        <v>196</v>
      </c>
      <c r="AD68">
        <v>0</v>
      </c>
      <c r="AE68">
        <v>0</v>
      </c>
      <c r="AG68">
        <v>23.75</v>
      </c>
      <c r="AH68">
        <v>0</v>
      </c>
      <c r="AI68">
        <v>0</v>
      </c>
      <c r="AJ68">
        <v>0</v>
      </c>
    </row>
    <row r="69" spans="1:36" x14ac:dyDescent="0.45">
      <c r="A69" s="291">
        <v>39202</v>
      </c>
      <c r="B69">
        <v>1192.7083333333333</v>
      </c>
      <c r="C69">
        <v>7.5</v>
      </c>
      <c r="D69">
        <v>197</v>
      </c>
      <c r="E69">
        <v>0</v>
      </c>
      <c r="F69">
        <v>0</v>
      </c>
      <c r="G69">
        <v>0</v>
      </c>
      <c r="H69">
        <v>15.75</v>
      </c>
      <c r="I69">
        <v>200</v>
      </c>
      <c r="J69">
        <v>0</v>
      </c>
      <c r="K69">
        <v>0</v>
      </c>
      <c r="L69">
        <v>0</v>
      </c>
      <c r="M69">
        <v>23.25</v>
      </c>
      <c r="N69">
        <v>0</v>
      </c>
      <c r="O69">
        <v>0</v>
      </c>
      <c r="P69">
        <v>0</v>
      </c>
      <c r="U69" s="290">
        <v>39202</v>
      </c>
      <c r="V69">
        <v>1192.7083333333333</v>
      </c>
      <c r="W69">
        <v>7.5</v>
      </c>
      <c r="X69">
        <v>197</v>
      </c>
      <c r="Y69">
        <v>0</v>
      </c>
      <c r="Z69">
        <v>0</v>
      </c>
      <c r="AA69">
        <v>0</v>
      </c>
      <c r="AB69">
        <v>15.75</v>
      </c>
      <c r="AC69">
        <v>200</v>
      </c>
      <c r="AD69">
        <v>0</v>
      </c>
      <c r="AE69">
        <v>0</v>
      </c>
      <c r="AF69">
        <v>0</v>
      </c>
      <c r="AG69">
        <v>23.25</v>
      </c>
      <c r="AH69">
        <v>0</v>
      </c>
      <c r="AJ69">
        <v>0</v>
      </c>
    </row>
    <row r="70" spans="1:36" x14ac:dyDescent="0.45">
      <c r="A70" s="291">
        <v>39203</v>
      </c>
      <c r="B70">
        <v>1193.8541666666667</v>
      </c>
      <c r="C70">
        <v>5.25</v>
      </c>
      <c r="D70">
        <v>196</v>
      </c>
      <c r="E70">
        <v>0</v>
      </c>
      <c r="F70">
        <v>0</v>
      </c>
      <c r="G70">
        <v>0</v>
      </c>
      <c r="H70">
        <v>16.5</v>
      </c>
      <c r="I70">
        <v>170</v>
      </c>
      <c r="J70">
        <v>0</v>
      </c>
      <c r="K70">
        <v>0</v>
      </c>
      <c r="L70">
        <v>0</v>
      </c>
      <c r="M70">
        <v>21.75</v>
      </c>
      <c r="N70">
        <v>0</v>
      </c>
      <c r="O70">
        <v>0</v>
      </c>
      <c r="P70">
        <v>0</v>
      </c>
      <c r="U70" s="290">
        <v>39203</v>
      </c>
      <c r="V70">
        <v>1193.8541666666667</v>
      </c>
      <c r="W70">
        <v>5.25</v>
      </c>
      <c r="X70">
        <v>196</v>
      </c>
      <c r="Y70">
        <v>0</v>
      </c>
      <c r="Z70">
        <v>0</v>
      </c>
      <c r="AA70">
        <v>0</v>
      </c>
      <c r="AB70">
        <v>16.5</v>
      </c>
      <c r="AC70">
        <v>170</v>
      </c>
      <c r="AD70">
        <v>0</v>
      </c>
      <c r="AE70">
        <v>0</v>
      </c>
      <c r="AF70">
        <v>0</v>
      </c>
      <c r="AG70">
        <v>21.75</v>
      </c>
      <c r="AH70">
        <v>0</v>
      </c>
      <c r="AI70">
        <v>0</v>
      </c>
      <c r="AJ70">
        <v>0</v>
      </c>
    </row>
    <row r="71" spans="1:36" x14ac:dyDescent="0.45">
      <c r="A71" s="291">
        <v>39204</v>
      </c>
      <c r="B71">
        <v>1221.4583333333333</v>
      </c>
      <c r="C71">
        <v>11.25</v>
      </c>
      <c r="D71">
        <v>185</v>
      </c>
      <c r="E71">
        <v>0</v>
      </c>
      <c r="F71">
        <v>0</v>
      </c>
      <c r="G71">
        <v>0</v>
      </c>
      <c r="H71">
        <v>11</v>
      </c>
      <c r="I71">
        <v>145</v>
      </c>
      <c r="J71">
        <v>1</v>
      </c>
      <c r="K71">
        <v>9.0909090909090912E-2</v>
      </c>
      <c r="L71">
        <v>50.403225806451616</v>
      </c>
      <c r="N71">
        <v>1</v>
      </c>
      <c r="O71">
        <v>4.49438202247191E-2</v>
      </c>
      <c r="P71">
        <v>50.403225806451616</v>
      </c>
      <c r="U71" s="290">
        <v>39204</v>
      </c>
      <c r="V71">
        <v>1221.4583333333333</v>
      </c>
      <c r="W71">
        <v>11.25</v>
      </c>
      <c r="X71">
        <v>185</v>
      </c>
      <c r="Y71">
        <v>0</v>
      </c>
      <c r="Z71">
        <v>0</v>
      </c>
      <c r="AA71">
        <v>0</v>
      </c>
      <c r="AB71">
        <v>11</v>
      </c>
      <c r="AC71">
        <v>145</v>
      </c>
      <c r="AD71">
        <v>0</v>
      </c>
      <c r="AE71">
        <v>0</v>
      </c>
      <c r="AF71">
        <v>0</v>
      </c>
      <c r="AG71">
        <v>22.25</v>
      </c>
      <c r="AH71">
        <v>0</v>
      </c>
      <c r="AI71">
        <v>0</v>
      </c>
      <c r="AJ71">
        <v>0</v>
      </c>
    </row>
    <row r="72" spans="1:36" x14ac:dyDescent="0.45">
      <c r="A72" s="291">
        <v>39205</v>
      </c>
      <c r="B72">
        <v>1215.5208333333333</v>
      </c>
      <c r="C72" t="s">
        <v>30</v>
      </c>
      <c r="D72">
        <v>153</v>
      </c>
      <c r="E72">
        <v>0</v>
      </c>
      <c r="F72">
        <v>0</v>
      </c>
      <c r="G72">
        <v>0</v>
      </c>
      <c r="H72">
        <v>13</v>
      </c>
      <c r="I72">
        <v>164</v>
      </c>
      <c r="J72">
        <v>0</v>
      </c>
      <c r="K72">
        <v>0</v>
      </c>
      <c r="L72">
        <v>0</v>
      </c>
      <c r="N72">
        <v>0</v>
      </c>
      <c r="P72">
        <v>0</v>
      </c>
      <c r="U72" s="290">
        <v>39205</v>
      </c>
      <c r="V72">
        <v>1215.5208333333333</v>
      </c>
      <c r="W72" t="s">
        <v>30</v>
      </c>
      <c r="X72">
        <v>153</v>
      </c>
      <c r="Y72">
        <v>0</v>
      </c>
      <c r="AA72">
        <v>0</v>
      </c>
      <c r="AB72">
        <v>13</v>
      </c>
      <c r="AC72">
        <v>164</v>
      </c>
      <c r="AD72">
        <v>0</v>
      </c>
      <c r="AE72">
        <v>0</v>
      </c>
      <c r="AF72">
        <v>0</v>
      </c>
      <c r="AG72" t="e">
        <v>#VALUE!</v>
      </c>
      <c r="AH72">
        <v>0</v>
      </c>
      <c r="AJ72">
        <v>0</v>
      </c>
    </row>
    <row r="73" spans="1:36" x14ac:dyDescent="0.45">
      <c r="A73" s="291">
        <v>39206</v>
      </c>
      <c r="B73">
        <v>1190.1041666666667</v>
      </c>
      <c r="C73" t="s">
        <v>30</v>
      </c>
      <c r="D73">
        <v>128</v>
      </c>
      <c r="E73">
        <v>0</v>
      </c>
      <c r="F73">
        <v>0</v>
      </c>
      <c r="G73">
        <v>0</v>
      </c>
      <c r="H73">
        <v>11</v>
      </c>
      <c r="I73">
        <v>177</v>
      </c>
      <c r="J73">
        <v>0</v>
      </c>
      <c r="K73">
        <v>0</v>
      </c>
      <c r="L73">
        <v>0</v>
      </c>
      <c r="N73">
        <v>0</v>
      </c>
      <c r="P73">
        <v>0</v>
      </c>
      <c r="U73" s="290">
        <v>39206</v>
      </c>
      <c r="V73">
        <v>1190.1041666666667</v>
      </c>
      <c r="W73" t="s">
        <v>30</v>
      </c>
      <c r="X73">
        <v>128</v>
      </c>
      <c r="Y73">
        <v>0</v>
      </c>
      <c r="AA73">
        <v>0</v>
      </c>
      <c r="AB73">
        <v>11</v>
      </c>
      <c r="AC73" t="s">
        <v>14</v>
      </c>
      <c r="AD73">
        <v>0</v>
      </c>
      <c r="AE73">
        <v>0</v>
      </c>
      <c r="AF73">
        <v>0</v>
      </c>
      <c r="AG73" t="e">
        <v>#VALUE!</v>
      </c>
      <c r="AH73">
        <v>0</v>
      </c>
      <c r="AJ73">
        <v>0</v>
      </c>
    </row>
    <row r="74" spans="1:36" x14ac:dyDescent="0.45">
      <c r="A74" s="291">
        <v>39207</v>
      </c>
      <c r="B74">
        <v>1194.2708333333333</v>
      </c>
      <c r="C74" t="s">
        <v>14</v>
      </c>
      <c r="D74">
        <v>159</v>
      </c>
      <c r="E74" t="s">
        <v>14</v>
      </c>
      <c r="F74" t="s">
        <v>14</v>
      </c>
      <c r="G74">
        <v>0</v>
      </c>
      <c r="H74" t="s">
        <v>14</v>
      </c>
      <c r="I74">
        <v>177</v>
      </c>
      <c r="J74">
        <v>1</v>
      </c>
      <c r="K74" t="s">
        <v>14</v>
      </c>
      <c r="L74">
        <v>50.403225806451616</v>
      </c>
      <c r="M74">
        <v>24.75</v>
      </c>
      <c r="N74">
        <v>1</v>
      </c>
      <c r="O74">
        <v>4.0404040404040407E-2</v>
      </c>
      <c r="P74">
        <v>50.403225806451616</v>
      </c>
      <c r="U74" s="290">
        <v>39207</v>
      </c>
      <c r="V74">
        <v>1194.2708333333333</v>
      </c>
      <c r="W74" t="s">
        <v>14</v>
      </c>
      <c r="X74" t="s">
        <v>14</v>
      </c>
      <c r="Y74" t="s">
        <v>14</v>
      </c>
      <c r="Z74" t="s">
        <v>14</v>
      </c>
      <c r="AA74" t="s">
        <v>14</v>
      </c>
      <c r="AB74" t="s">
        <v>14</v>
      </c>
      <c r="AC74" t="s">
        <v>14</v>
      </c>
      <c r="AD74" t="s">
        <v>14</v>
      </c>
      <c r="AE74" t="s">
        <v>14</v>
      </c>
      <c r="AF74" t="s">
        <v>14</v>
      </c>
      <c r="AG74">
        <v>24.75</v>
      </c>
      <c r="AH74">
        <v>0</v>
      </c>
      <c r="AI74">
        <v>0</v>
      </c>
      <c r="AJ74">
        <v>0</v>
      </c>
    </row>
    <row r="75" spans="1:36" x14ac:dyDescent="0.45">
      <c r="A75" s="291">
        <v>39208</v>
      </c>
      <c r="B75">
        <v>1047.1875</v>
      </c>
      <c r="C75" t="s">
        <v>14</v>
      </c>
      <c r="D75">
        <v>159</v>
      </c>
      <c r="E75" t="s">
        <v>14</v>
      </c>
      <c r="F75" t="s">
        <v>14</v>
      </c>
      <c r="G75">
        <v>0</v>
      </c>
      <c r="H75" t="s">
        <v>14</v>
      </c>
      <c r="I75">
        <v>177</v>
      </c>
      <c r="J75" t="s">
        <v>14</v>
      </c>
      <c r="K75" t="s">
        <v>14</v>
      </c>
      <c r="L75">
        <v>0</v>
      </c>
      <c r="M75">
        <v>24.75</v>
      </c>
      <c r="N75">
        <v>0</v>
      </c>
      <c r="O75">
        <v>0</v>
      </c>
      <c r="P75">
        <v>0</v>
      </c>
      <c r="U75" s="290">
        <v>39208</v>
      </c>
      <c r="V75">
        <v>1047.1875</v>
      </c>
      <c r="W75" t="s">
        <v>14</v>
      </c>
      <c r="X75" t="s">
        <v>14</v>
      </c>
      <c r="Y75" t="s">
        <v>14</v>
      </c>
      <c r="Z75" t="s">
        <v>14</v>
      </c>
      <c r="AA75" t="s">
        <v>14</v>
      </c>
      <c r="AB75" t="s">
        <v>14</v>
      </c>
      <c r="AC75" t="s">
        <v>14</v>
      </c>
      <c r="AD75" t="s">
        <v>14</v>
      </c>
      <c r="AE75" t="s">
        <v>14</v>
      </c>
      <c r="AF75" t="s">
        <v>14</v>
      </c>
      <c r="AG75">
        <v>24.75</v>
      </c>
      <c r="AH75">
        <v>0</v>
      </c>
      <c r="AI75">
        <v>0</v>
      </c>
      <c r="AJ75">
        <v>0</v>
      </c>
    </row>
    <row r="76" spans="1:36" x14ac:dyDescent="0.45">
      <c r="A76" s="291">
        <v>39209</v>
      </c>
      <c r="B76">
        <v>1136.875</v>
      </c>
      <c r="C76">
        <v>10.25</v>
      </c>
      <c r="D76">
        <v>190</v>
      </c>
      <c r="E76">
        <v>0</v>
      </c>
      <c r="F76">
        <v>0</v>
      </c>
      <c r="G76">
        <v>0</v>
      </c>
      <c r="H76">
        <v>13.25</v>
      </c>
      <c r="I76">
        <v>190</v>
      </c>
      <c r="J76">
        <v>0</v>
      </c>
      <c r="K76">
        <v>0</v>
      </c>
      <c r="L76">
        <v>0</v>
      </c>
      <c r="M76">
        <v>22.25</v>
      </c>
      <c r="N76">
        <v>0</v>
      </c>
      <c r="O76">
        <v>0</v>
      </c>
      <c r="P76">
        <v>0</v>
      </c>
      <c r="U76" s="290">
        <v>39209</v>
      </c>
      <c r="V76">
        <v>1136.875</v>
      </c>
      <c r="W76">
        <v>10.25</v>
      </c>
      <c r="X76">
        <v>190</v>
      </c>
      <c r="Y76">
        <v>0</v>
      </c>
      <c r="Z76">
        <v>0</v>
      </c>
      <c r="AA76">
        <v>0</v>
      </c>
      <c r="AB76">
        <v>13.25</v>
      </c>
      <c r="AC76">
        <v>190</v>
      </c>
      <c r="AD76">
        <v>0</v>
      </c>
      <c r="AE76">
        <v>0</v>
      </c>
      <c r="AF76">
        <v>0</v>
      </c>
      <c r="AG76">
        <v>22.25</v>
      </c>
      <c r="AH76">
        <v>0</v>
      </c>
      <c r="AI76">
        <v>0</v>
      </c>
      <c r="AJ76">
        <v>0</v>
      </c>
    </row>
    <row r="77" spans="1:36" x14ac:dyDescent="0.45">
      <c r="A77" s="291">
        <v>39210</v>
      </c>
      <c r="B77">
        <v>1438.0208333333333</v>
      </c>
      <c r="C77">
        <v>11.75</v>
      </c>
      <c r="D77">
        <v>135</v>
      </c>
      <c r="E77">
        <v>0</v>
      </c>
      <c r="F77">
        <v>0</v>
      </c>
      <c r="G77">
        <v>0</v>
      </c>
      <c r="H77">
        <v>11.75</v>
      </c>
      <c r="I77">
        <v>106</v>
      </c>
      <c r="J77">
        <v>0</v>
      </c>
      <c r="K77">
        <v>0</v>
      </c>
      <c r="L77">
        <v>0</v>
      </c>
      <c r="M77">
        <v>23.25</v>
      </c>
      <c r="N77">
        <v>0</v>
      </c>
      <c r="O77">
        <v>0</v>
      </c>
      <c r="P77">
        <v>0</v>
      </c>
      <c r="U77" s="290">
        <v>39210</v>
      </c>
      <c r="V77">
        <v>1438.0208333333333</v>
      </c>
      <c r="W77">
        <v>11.75</v>
      </c>
      <c r="X77">
        <v>135</v>
      </c>
      <c r="Y77">
        <v>0</v>
      </c>
      <c r="Z77">
        <v>0</v>
      </c>
      <c r="AA77">
        <v>0</v>
      </c>
      <c r="AB77">
        <v>11.75</v>
      </c>
      <c r="AC77">
        <v>106</v>
      </c>
      <c r="AD77">
        <v>0</v>
      </c>
      <c r="AE77">
        <v>0</v>
      </c>
      <c r="AF77">
        <v>0</v>
      </c>
      <c r="AG77">
        <v>23.25</v>
      </c>
      <c r="AH77">
        <v>0</v>
      </c>
      <c r="AI77">
        <v>0</v>
      </c>
      <c r="AJ77">
        <v>0</v>
      </c>
    </row>
    <row r="78" spans="1:36" x14ac:dyDescent="0.45">
      <c r="A78" s="291">
        <v>39211</v>
      </c>
      <c r="B78">
        <v>1689.7916666666667</v>
      </c>
      <c r="C78">
        <v>15</v>
      </c>
      <c r="D78">
        <v>149</v>
      </c>
      <c r="E78">
        <v>0</v>
      </c>
      <c r="F78">
        <v>0</v>
      </c>
      <c r="G78">
        <v>0</v>
      </c>
      <c r="H78">
        <v>8.25</v>
      </c>
      <c r="I78">
        <v>145</v>
      </c>
      <c r="J78">
        <v>0</v>
      </c>
      <c r="K78">
        <v>0</v>
      </c>
      <c r="L78">
        <v>0</v>
      </c>
      <c r="M78">
        <v>23.25</v>
      </c>
      <c r="N78">
        <v>0</v>
      </c>
      <c r="O78">
        <v>0</v>
      </c>
      <c r="P78">
        <v>0</v>
      </c>
      <c r="U78" s="290">
        <v>39211</v>
      </c>
      <c r="V78">
        <v>1689.7916666666667</v>
      </c>
      <c r="W78">
        <v>15</v>
      </c>
      <c r="X78" t="s">
        <v>14</v>
      </c>
      <c r="Y78">
        <v>0</v>
      </c>
      <c r="Z78">
        <v>0</v>
      </c>
      <c r="AA78">
        <v>0</v>
      </c>
      <c r="AB78">
        <v>8.25</v>
      </c>
      <c r="AC78">
        <v>145</v>
      </c>
      <c r="AD78">
        <v>0</v>
      </c>
      <c r="AE78">
        <v>0</v>
      </c>
      <c r="AF78">
        <v>0</v>
      </c>
      <c r="AG78">
        <v>23.25</v>
      </c>
      <c r="AH78">
        <v>0</v>
      </c>
      <c r="AI78">
        <v>0</v>
      </c>
      <c r="AJ78">
        <v>0</v>
      </c>
    </row>
    <row r="79" spans="1:36" x14ac:dyDescent="0.45">
      <c r="A79" s="291">
        <v>39212</v>
      </c>
      <c r="B79">
        <v>1524.7916666666667</v>
      </c>
      <c r="C79">
        <v>12.5</v>
      </c>
      <c r="D79">
        <v>162</v>
      </c>
      <c r="E79">
        <v>0</v>
      </c>
      <c r="F79">
        <v>0</v>
      </c>
      <c r="G79">
        <v>0</v>
      </c>
      <c r="H79">
        <v>11.25</v>
      </c>
      <c r="I79">
        <v>188</v>
      </c>
      <c r="J79">
        <v>0</v>
      </c>
      <c r="K79">
        <v>0</v>
      </c>
      <c r="L79">
        <v>0</v>
      </c>
      <c r="M79">
        <v>23.75</v>
      </c>
      <c r="N79">
        <v>0</v>
      </c>
      <c r="O79">
        <v>0</v>
      </c>
      <c r="P79">
        <v>0</v>
      </c>
      <c r="U79" s="290">
        <v>39212</v>
      </c>
      <c r="V79">
        <v>1524.7916666666667</v>
      </c>
      <c r="W79">
        <v>12.5</v>
      </c>
      <c r="X79">
        <v>162</v>
      </c>
      <c r="Y79">
        <v>0</v>
      </c>
      <c r="Z79">
        <v>0</v>
      </c>
      <c r="AA79">
        <v>0</v>
      </c>
      <c r="AB79">
        <v>11.25</v>
      </c>
      <c r="AC79">
        <v>188</v>
      </c>
      <c r="AD79">
        <v>0</v>
      </c>
      <c r="AE79">
        <v>0</v>
      </c>
      <c r="AF79">
        <v>0</v>
      </c>
      <c r="AG79">
        <v>23.75</v>
      </c>
      <c r="AH79">
        <v>0</v>
      </c>
      <c r="AI79">
        <v>0</v>
      </c>
      <c r="AJ79">
        <v>0</v>
      </c>
    </row>
    <row r="80" spans="1:36" x14ac:dyDescent="0.45">
      <c r="A80" s="291">
        <v>39213</v>
      </c>
      <c r="B80">
        <v>1413.2631578947369</v>
      </c>
      <c r="C80">
        <v>12</v>
      </c>
      <c r="D80">
        <v>200</v>
      </c>
      <c r="E80">
        <v>0</v>
      </c>
      <c r="F80">
        <v>0</v>
      </c>
      <c r="G80">
        <v>0</v>
      </c>
      <c r="H80">
        <v>13.5</v>
      </c>
      <c r="I80">
        <v>145</v>
      </c>
      <c r="J80">
        <v>0</v>
      </c>
      <c r="K80">
        <v>0</v>
      </c>
      <c r="L80">
        <v>0</v>
      </c>
      <c r="M80">
        <v>25.5</v>
      </c>
      <c r="N80">
        <v>0</v>
      </c>
      <c r="O80">
        <v>0</v>
      </c>
      <c r="P80">
        <v>0</v>
      </c>
      <c r="U80" s="290">
        <v>39213</v>
      </c>
      <c r="V80">
        <v>1413.2631578947369</v>
      </c>
      <c r="W80">
        <v>12</v>
      </c>
      <c r="X80">
        <v>200</v>
      </c>
      <c r="Y80">
        <v>0</v>
      </c>
      <c r="Z80">
        <v>0</v>
      </c>
      <c r="AA80">
        <v>0</v>
      </c>
      <c r="AB80">
        <v>13.5</v>
      </c>
      <c r="AC80">
        <v>145</v>
      </c>
      <c r="AD80">
        <v>0</v>
      </c>
      <c r="AE80">
        <v>0</v>
      </c>
      <c r="AF80">
        <v>0</v>
      </c>
      <c r="AG80">
        <v>25.5</v>
      </c>
      <c r="AH80">
        <v>0</v>
      </c>
      <c r="AI80">
        <v>0</v>
      </c>
      <c r="AJ80">
        <v>0</v>
      </c>
    </row>
    <row r="81" spans="1:36" x14ac:dyDescent="0.45">
      <c r="A81" s="291">
        <v>39214</v>
      </c>
      <c r="B81">
        <v>1373.3333333333333</v>
      </c>
      <c r="C81">
        <v>11</v>
      </c>
      <c r="D81">
        <v>183</v>
      </c>
      <c r="E81">
        <v>0</v>
      </c>
      <c r="F81">
        <v>0</v>
      </c>
      <c r="G81">
        <v>0</v>
      </c>
      <c r="H81">
        <v>12</v>
      </c>
      <c r="I81">
        <v>164</v>
      </c>
      <c r="J81">
        <v>1</v>
      </c>
      <c r="K81">
        <v>8.3333333333333329E-2</v>
      </c>
      <c r="L81">
        <v>50.403225806451616</v>
      </c>
      <c r="M81">
        <v>23</v>
      </c>
      <c r="N81">
        <v>1</v>
      </c>
      <c r="O81">
        <v>4.3478260869565216E-2</v>
      </c>
      <c r="P81">
        <v>50.403225806451616</v>
      </c>
      <c r="U81" s="290">
        <v>39214</v>
      </c>
      <c r="V81">
        <v>1373.3333333333333</v>
      </c>
      <c r="W81">
        <v>11</v>
      </c>
      <c r="X81" t="s">
        <v>14</v>
      </c>
      <c r="Y81">
        <v>0</v>
      </c>
      <c r="Z81">
        <v>0</v>
      </c>
      <c r="AA81">
        <v>0</v>
      </c>
      <c r="AB81">
        <v>12</v>
      </c>
      <c r="AC81">
        <v>164</v>
      </c>
      <c r="AD81">
        <v>0</v>
      </c>
      <c r="AE81">
        <v>0</v>
      </c>
      <c r="AF81">
        <v>0</v>
      </c>
      <c r="AG81">
        <v>23</v>
      </c>
      <c r="AH81">
        <v>0</v>
      </c>
      <c r="AI81">
        <v>0</v>
      </c>
      <c r="AJ81">
        <v>0</v>
      </c>
    </row>
    <row r="82" spans="1:36" x14ac:dyDescent="0.45">
      <c r="A82" s="291">
        <v>39215</v>
      </c>
      <c r="B82">
        <v>1438.5416666666667</v>
      </c>
      <c r="C82">
        <v>11.5</v>
      </c>
      <c r="D82">
        <v>165</v>
      </c>
      <c r="E82">
        <v>0</v>
      </c>
      <c r="F82">
        <v>0</v>
      </c>
      <c r="G82">
        <v>0</v>
      </c>
      <c r="H82">
        <v>11.25</v>
      </c>
      <c r="I82">
        <v>202</v>
      </c>
      <c r="J82">
        <v>1</v>
      </c>
      <c r="K82">
        <v>8.8888888888888892E-2</v>
      </c>
      <c r="L82">
        <v>50.403225806451616</v>
      </c>
      <c r="M82">
        <v>22.75</v>
      </c>
      <c r="N82">
        <v>1</v>
      </c>
      <c r="O82">
        <v>4.3956043956043959E-2</v>
      </c>
      <c r="P82">
        <v>50.403225806451616</v>
      </c>
      <c r="U82" s="290">
        <v>39215</v>
      </c>
      <c r="V82">
        <v>1438.5416666666667</v>
      </c>
      <c r="W82">
        <v>11.5</v>
      </c>
      <c r="X82">
        <v>165</v>
      </c>
      <c r="Y82">
        <v>0</v>
      </c>
      <c r="Z82">
        <v>0</v>
      </c>
      <c r="AA82">
        <v>0</v>
      </c>
      <c r="AB82">
        <v>11.25</v>
      </c>
      <c r="AC82">
        <v>202</v>
      </c>
      <c r="AD82">
        <v>0</v>
      </c>
      <c r="AE82">
        <v>0</v>
      </c>
      <c r="AF82">
        <v>0</v>
      </c>
      <c r="AG82">
        <v>22.75</v>
      </c>
      <c r="AH82">
        <v>0</v>
      </c>
      <c r="AI82">
        <v>0</v>
      </c>
      <c r="AJ82">
        <v>0</v>
      </c>
    </row>
    <row r="83" spans="1:36" x14ac:dyDescent="0.45">
      <c r="A83" s="291">
        <v>39216</v>
      </c>
      <c r="B83">
        <v>1275.4166666666667</v>
      </c>
      <c r="C83">
        <v>12.25</v>
      </c>
      <c r="D83">
        <v>201</v>
      </c>
      <c r="E83">
        <v>0</v>
      </c>
      <c r="F83">
        <v>0</v>
      </c>
      <c r="G83">
        <v>0</v>
      </c>
      <c r="H83">
        <v>11</v>
      </c>
      <c r="I83">
        <v>202</v>
      </c>
      <c r="J83">
        <v>0</v>
      </c>
      <c r="K83">
        <v>0</v>
      </c>
      <c r="L83">
        <v>0</v>
      </c>
      <c r="M83">
        <v>23.25</v>
      </c>
      <c r="N83">
        <v>0</v>
      </c>
      <c r="O83">
        <v>0</v>
      </c>
      <c r="P83">
        <v>0</v>
      </c>
      <c r="U83" s="290">
        <v>39216</v>
      </c>
      <c r="V83">
        <v>1275.4166666666667</v>
      </c>
      <c r="W83">
        <v>12.25</v>
      </c>
      <c r="X83">
        <v>201</v>
      </c>
      <c r="Y83">
        <v>0</v>
      </c>
      <c r="Z83">
        <v>0</v>
      </c>
      <c r="AA83">
        <v>0</v>
      </c>
      <c r="AB83">
        <v>11</v>
      </c>
      <c r="AC83">
        <v>202</v>
      </c>
      <c r="AD83">
        <v>0</v>
      </c>
      <c r="AE83">
        <v>0</v>
      </c>
      <c r="AF83">
        <v>0</v>
      </c>
      <c r="AG83">
        <v>23.25</v>
      </c>
      <c r="AH83">
        <v>0</v>
      </c>
      <c r="AI83">
        <v>0</v>
      </c>
      <c r="AJ83">
        <v>0</v>
      </c>
    </row>
    <row r="84" spans="1:36" x14ac:dyDescent="0.45">
      <c r="A84" s="291">
        <v>39217</v>
      </c>
      <c r="B84">
        <v>1228.75</v>
      </c>
      <c r="C84">
        <v>7.5</v>
      </c>
      <c r="D84">
        <v>201</v>
      </c>
      <c r="E84">
        <v>0</v>
      </c>
      <c r="F84">
        <v>0</v>
      </c>
      <c r="G84">
        <v>0</v>
      </c>
      <c r="H84">
        <v>17.25</v>
      </c>
      <c r="I84">
        <v>190</v>
      </c>
      <c r="J84">
        <v>0</v>
      </c>
      <c r="K84">
        <v>0</v>
      </c>
      <c r="L84">
        <v>0</v>
      </c>
      <c r="M84">
        <v>24.75</v>
      </c>
      <c r="N84">
        <v>0</v>
      </c>
      <c r="O84">
        <v>0</v>
      </c>
      <c r="P84">
        <v>0</v>
      </c>
      <c r="U84" s="290">
        <v>39217</v>
      </c>
      <c r="V84">
        <v>1228.75</v>
      </c>
      <c r="W84">
        <v>7.5</v>
      </c>
      <c r="X84">
        <v>201</v>
      </c>
      <c r="Y84">
        <v>0</v>
      </c>
      <c r="Z84">
        <v>0</v>
      </c>
      <c r="AA84">
        <v>0</v>
      </c>
      <c r="AB84">
        <v>17.25</v>
      </c>
      <c r="AC84">
        <v>190</v>
      </c>
      <c r="AD84">
        <v>0</v>
      </c>
      <c r="AE84">
        <v>0</v>
      </c>
      <c r="AF84">
        <v>0</v>
      </c>
      <c r="AG84">
        <v>24.75</v>
      </c>
      <c r="AH84">
        <v>0</v>
      </c>
      <c r="AI84">
        <v>0</v>
      </c>
      <c r="AJ84">
        <v>0</v>
      </c>
    </row>
    <row r="85" spans="1:36" x14ac:dyDescent="0.45">
      <c r="A85" s="291">
        <v>39218</v>
      </c>
      <c r="B85">
        <v>1481.0416666666667</v>
      </c>
      <c r="C85">
        <v>11</v>
      </c>
      <c r="D85">
        <v>165</v>
      </c>
      <c r="E85">
        <v>0</v>
      </c>
      <c r="F85">
        <v>0</v>
      </c>
      <c r="G85">
        <v>0</v>
      </c>
      <c r="H85">
        <v>11.5</v>
      </c>
      <c r="I85">
        <v>154</v>
      </c>
      <c r="J85">
        <v>0</v>
      </c>
      <c r="K85">
        <v>0</v>
      </c>
      <c r="L85">
        <v>0</v>
      </c>
      <c r="M85">
        <v>22.5</v>
      </c>
      <c r="N85">
        <v>0</v>
      </c>
      <c r="O85">
        <v>0</v>
      </c>
      <c r="P85">
        <v>0</v>
      </c>
      <c r="U85" s="290">
        <v>39218</v>
      </c>
      <c r="V85">
        <v>1481.0416666666667</v>
      </c>
      <c r="W85">
        <v>11</v>
      </c>
      <c r="X85">
        <v>165</v>
      </c>
      <c r="Y85">
        <v>0</v>
      </c>
      <c r="Z85">
        <v>0</v>
      </c>
      <c r="AA85">
        <v>0</v>
      </c>
      <c r="AB85">
        <v>11.5</v>
      </c>
      <c r="AC85">
        <v>154</v>
      </c>
      <c r="AD85">
        <v>0</v>
      </c>
      <c r="AE85">
        <v>0</v>
      </c>
      <c r="AF85">
        <v>0</v>
      </c>
      <c r="AG85">
        <v>22.5</v>
      </c>
      <c r="AH85">
        <v>0</v>
      </c>
      <c r="AI85">
        <v>0</v>
      </c>
      <c r="AJ85">
        <v>0</v>
      </c>
    </row>
    <row r="86" spans="1:36" x14ac:dyDescent="0.45">
      <c r="A86" s="291">
        <v>39219</v>
      </c>
      <c r="B86">
        <v>1492.0833333333333</v>
      </c>
      <c r="C86">
        <v>12.5</v>
      </c>
      <c r="D86">
        <v>165</v>
      </c>
      <c r="E86">
        <v>0</v>
      </c>
      <c r="F86">
        <v>0</v>
      </c>
      <c r="G86">
        <v>0</v>
      </c>
      <c r="H86">
        <v>10.75</v>
      </c>
      <c r="I86">
        <v>165</v>
      </c>
      <c r="J86">
        <v>2</v>
      </c>
      <c r="K86">
        <v>0.18604651162790697</v>
      </c>
      <c r="L86">
        <v>100.80645161290323</v>
      </c>
      <c r="M86">
        <v>23.25</v>
      </c>
      <c r="N86">
        <v>2</v>
      </c>
      <c r="O86">
        <v>8.6021505376344093E-2</v>
      </c>
      <c r="P86">
        <v>100.80645161290323</v>
      </c>
      <c r="U86" s="290">
        <v>39219</v>
      </c>
      <c r="V86">
        <v>1492.0833333333333</v>
      </c>
      <c r="W86">
        <v>12.5</v>
      </c>
      <c r="X86">
        <v>165</v>
      </c>
      <c r="Y86">
        <v>0</v>
      </c>
      <c r="Z86">
        <v>0</v>
      </c>
      <c r="AA86">
        <v>0</v>
      </c>
      <c r="AB86">
        <v>10.75</v>
      </c>
      <c r="AC86">
        <v>165</v>
      </c>
      <c r="AD86">
        <v>0</v>
      </c>
      <c r="AE86">
        <v>0</v>
      </c>
      <c r="AF86">
        <v>0</v>
      </c>
      <c r="AG86">
        <v>23.25</v>
      </c>
      <c r="AH86">
        <v>0</v>
      </c>
      <c r="AI86">
        <v>0</v>
      </c>
      <c r="AJ86">
        <v>0</v>
      </c>
    </row>
    <row r="87" spans="1:36" x14ac:dyDescent="0.45">
      <c r="A87" s="291">
        <v>39220</v>
      </c>
      <c r="B87">
        <v>1337.9166666666667</v>
      </c>
      <c r="C87">
        <v>12</v>
      </c>
      <c r="D87">
        <v>160</v>
      </c>
      <c r="E87">
        <v>0</v>
      </c>
      <c r="F87">
        <v>0</v>
      </c>
      <c r="G87">
        <v>0</v>
      </c>
      <c r="H87">
        <v>13.25</v>
      </c>
      <c r="I87">
        <v>200</v>
      </c>
      <c r="J87">
        <v>2</v>
      </c>
      <c r="K87">
        <v>0.15094339622641509</v>
      </c>
      <c r="L87">
        <v>100.80645161290323</v>
      </c>
      <c r="M87">
        <v>25.25</v>
      </c>
      <c r="N87">
        <v>2</v>
      </c>
      <c r="O87">
        <v>7.9207920792079209E-2</v>
      </c>
      <c r="P87">
        <v>100.80645161290323</v>
      </c>
      <c r="U87" s="290">
        <v>39220</v>
      </c>
      <c r="V87">
        <v>1337.9166666666667</v>
      </c>
      <c r="W87">
        <v>12</v>
      </c>
      <c r="X87">
        <v>160</v>
      </c>
      <c r="Y87">
        <v>0</v>
      </c>
      <c r="Z87">
        <v>0</v>
      </c>
      <c r="AA87">
        <v>0</v>
      </c>
      <c r="AB87">
        <v>13.25</v>
      </c>
      <c r="AC87">
        <v>200</v>
      </c>
      <c r="AD87">
        <v>0</v>
      </c>
      <c r="AE87">
        <v>0</v>
      </c>
      <c r="AF87">
        <v>0</v>
      </c>
      <c r="AG87">
        <v>25.25</v>
      </c>
      <c r="AH87">
        <v>0</v>
      </c>
      <c r="AI87">
        <v>0</v>
      </c>
      <c r="AJ87">
        <v>0</v>
      </c>
    </row>
    <row r="88" spans="1:36" x14ac:dyDescent="0.45">
      <c r="A88" s="291">
        <v>39221</v>
      </c>
      <c r="B88">
        <v>1270</v>
      </c>
      <c r="C88" t="s">
        <v>14</v>
      </c>
      <c r="D88">
        <v>182</v>
      </c>
      <c r="E88" t="s">
        <v>14</v>
      </c>
      <c r="F88" t="s">
        <v>14</v>
      </c>
      <c r="G88">
        <v>0</v>
      </c>
      <c r="H88" t="s">
        <v>14</v>
      </c>
      <c r="I88">
        <v>181</v>
      </c>
      <c r="J88" t="s">
        <v>14</v>
      </c>
      <c r="K88" t="s">
        <v>14</v>
      </c>
      <c r="L88">
        <v>0</v>
      </c>
      <c r="M88">
        <v>23.5</v>
      </c>
      <c r="N88">
        <v>0</v>
      </c>
      <c r="O88">
        <v>0</v>
      </c>
      <c r="P88">
        <v>0</v>
      </c>
      <c r="U88" s="290">
        <v>39221</v>
      </c>
      <c r="V88">
        <v>1270</v>
      </c>
      <c r="W88" t="s">
        <v>14</v>
      </c>
      <c r="X88" t="s">
        <v>14</v>
      </c>
      <c r="Y88" t="s">
        <v>14</v>
      </c>
      <c r="Z88" t="s">
        <v>14</v>
      </c>
      <c r="AA88" t="s">
        <v>14</v>
      </c>
      <c r="AB88" t="s">
        <v>14</v>
      </c>
      <c r="AC88" t="s">
        <v>14</v>
      </c>
      <c r="AD88" t="s">
        <v>14</v>
      </c>
      <c r="AE88" t="s">
        <v>14</v>
      </c>
      <c r="AF88" t="s">
        <v>14</v>
      </c>
      <c r="AG88">
        <v>23.5</v>
      </c>
      <c r="AH88">
        <v>0</v>
      </c>
      <c r="AI88">
        <v>0</v>
      </c>
      <c r="AJ88">
        <v>0</v>
      </c>
    </row>
    <row r="89" spans="1:36" x14ac:dyDescent="0.45">
      <c r="A89" s="291">
        <v>39222</v>
      </c>
      <c r="B89">
        <v>1270.3125</v>
      </c>
      <c r="C89">
        <v>10.75</v>
      </c>
      <c r="D89">
        <v>203</v>
      </c>
      <c r="E89">
        <v>0</v>
      </c>
      <c r="F89">
        <v>0</v>
      </c>
      <c r="G89">
        <v>0</v>
      </c>
      <c r="H89">
        <v>11.75</v>
      </c>
      <c r="I89">
        <v>161</v>
      </c>
      <c r="J89">
        <v>1</v>
      </c>
      <c r="K89">
        <v>8.5106382978723402E-2</v>
      </c>
      <c r="L89">
        <v>50.403225806451616</v>
      </c>
      <c r="M89">
        <v>22.5</v>
      </c>
      <c r="N89">
        <v>1</v>
      </c>
      <c r="O89">
        <v>4.4444444444444446E-2</v>
      </c>
      <c r="P89">
        <v>50.403225806451616</v>
      </c>
      <c r="U89" s="290">
        <v>39222</v>
      </c>
      <c r="V89">
        <v>1270.3125</v>
      </c>
      <c r="W89">
        <v>10.75</v>
      </c>
      <c r="X89">
        <v>203</v>
      </c>
      <c r="Y89">
        <v>0</v>
      </c>
      <c r="Z89">
        <v>0</v>
      </c>
      <c r="AA89">
        <v>0</v>
      </c>
      <c r="AB89">
        <v>11.75</v>
      </c>
      <c r="AC89">
        <v>161</v>
      </c>
      <c r="AD89">
        <v>0</v>
      </c>
      <c r="AE89">
        <v>0</v>
      </c>
      <c r="AF89">
        <v>0</v>
      </c>
      <c r="AG89">
        <v>22.5</v>
      </c>
      <c r="AH89">
        <v>0</v>
      </c>
      <c r="AI89">
        <v>0</v>
      </c>
      <c r="AJ89">
        <v>0</v>
      </c>
    </row>
    <row r="90" spans="1:36" x14ac:dyDescent="0.45">
      <c r="A90" s="291">
        <v>39223</v>
      </c>
      <c r="B90">
        <v>1551.5625</v>
      </c>
      <c r="C90">
        <v>12.5</v>
      </c>
      <c r="D90">
        <v>178</v>
      </c>
      <c r="E90">
        <v>5</v>
      </c>
      <c r="F90">
        <v>0.4</v>
      </c>
      <c r="G90">
        <v>797.44816586921843</v>
      </c>
      <c r="H90">
        <v>9</v>
      </c>
      <c r="I90">
        <v>182</v>
      </c>
      <c r="J90">
        <v>2</v>
      </c>
      <c r="K90">
        <v>0.22222222222222221</v>
      </c>
      <c r="L90">
        <v>100.80645161290323</v>
      </c>
      <c r="M90">
        <v>21.5</v>
      </c>
      <c r="N90">
        <v>7</v>
      </c>
      <c r="O90">
        <v>0.32558139534883723</v>
      </c>
      <c r="P90">
        <v>898.2546174821216</v>
      </c>
      <c r="U90" s="290">
        <v>39223</v>
      </c>
      <c r="V90">
        <v>1551.5625</v>
      </c>
      <c r="W90">
        <v>12.5</v>
      </c>
      <c r="X90">
        <v>178</v>
      </c>
      <c r="Y90">
        <v>0</v>
      </c>
      <c r="Z90">
        <v>0</v>
      </c>
      <c r="AA90">
        <v>0</v>
      </c>
      <c r="AB90">
        <v>9</v>
      </c>
      <c r="AC90">
        <v>182</v>
      </c>
      <c r="AD90">
        <v>0</v>
      </c>
      <c r="AE90">
        <v>0</v>
      </c>
      <c r="AF90">
        <v>0</v>
      </c>
      <c r="AG90">
        <v>21.5</v>
      </c>
      <c r="AH90">
        <v>0</v>
      </c>
      <c r="AI90">
        <v>0</v>
      </c>
      <c r="AJ90">
        <v>0</v>
      </c>
    </row>
    <row r="91" spans="1:36" x14ac:dyDescent="0.45">
      <c r="A91" s="291">
        <v>39224</v>
      </c>
      <c r="B91">
        <v>1407.3958333333333</v>
      </c>
      <c r="C91">
        <v>9.5</v>
      </c>
      <c r="D91">
        <v>182</v>
      </c>
      <c r="E91">
        <v>0</v>
      </c>
      <c r="F91">
        <v>0</v>
      </c>
      <c r="G91">
        <v>0</v>
      </c>
      <c r="H91">
        <v>15</v>
      </c>
      <c r="I91">
        <v>187</v>
      </c>
      <c r="J91">
        <v>0</v>
      </c>
      <c r="K91">
        <v>0</v>
      </c>
      <c r="L91">
        <v>0</v>
      </c>
      <c r="M91">
        <v>24.5</v>
      </c>
      <c r="N91">
        <v>0</v>
      </c>
      <c r="O91">
        <v>0</v>
      </c>
      <c r="P91">
        <v>0</v>
      </c>
      <c r="U91" s="290">
        <v>39224</v>
      </c>
      <c r="V91">
        <v>1407.3958333333333</v>
      </c>
      <c r="W91">
        <v>9.5</v>
      </c>
      <c r="X91">
        <v>182</v>
      </c>
      <c r="Y91">
        <v>0</v>
      </c>
      <c r="Z91">
        <v>0</v>
      </c>
      <c r="AA91">
        <v>0</v>
      </c>
      <c r="AB91">
        <v>15</v>
      </c>
      <c r="AC91">
        <v>187</v>
      </c>
      <c r="AD91">
        <v>0</v>
      </c>
      <c r="AE91">
        <v>0</v>
      </c>
      <c r="AF91">
        <v>0</v>
      </c>
      <c r="AG91">
        <v>24.5</v>
      </c>
      <c r="AH91">
        <v>0</v>
      </c>
      <c r="AI91">
        <v>0</v>
      </c>
      <c r="AJ91">
        <v>0</v>
      </c>
    </row>
    <row r="92" spans="1:36" x14ac:dyDescent="0.45">
      <c r="A92" s="291">
        <v>39225</v>
      </c>
      <c r="B92">
        <v>1263.2291666666667</v>
      </c>
      <c r="C92">
        <v>6.5</v>
      </c>
      <c r="D92">
        <v>183</v>
      </c>
      <c r="E92">
        <v>0</v>
      </c>
      <c r="F92">
        <v>0</v>
      </c>
      <c r="G92">
        <v>0</v>
      </c>
      <c r="H92">
        <v>19.75</v>
      </c>
      <c r="I92">
        <v>186</v>
      </c>
      <c r="J92">
        <v>0</v>
      </c>
      <c r="K92">
        <v>0</v>
      </c>
      <c r="L92">
        <v>0</v>
      </c>
      <c r="M92">
        <v>26.25</v>
      </c>
      <c r="N92">
        <v>0</v>
      </c>
      <c r="O92">
        <v>0</v>
      </c>
      <c r="P92">
        <v>0</v>
      </c>
      <c r="U92" s="290">
        <v>39225</v>
      </c>
      <c r="V92">
        <v>1263.2291666666667</v>
      </c>
      <c r="W92">
        <v>6.5</v>
      </c>
      <c r="X92">
        <v>183</v>
      </c>
      <c r="Y92">
        <v>0</v>
      </c>
      <c r="Z92">
        <v>0</v>
      </c>
      <c r="AA92">
        <v>0</v>
      </c>
      <c r="AB92">
        <v>19.75</v>
      </c>
      <c r="AC92" t="s">
        <v>14</v>
      </c>
      <c r="AD92">
        <v>0</v>
      </c>
      <c r="AE92">
        <v>0</v>
      </c>
      <c r="AF92">
        <v>0</v>
      </c>
      <c r="AG92">
        <v>26.25</v>
      </c>
      <c r="AH92">
        <v>0</v>
      </c>
      <c r="AI92">
        <v>0</v>
      </c>
      <c r="AJ92">
        <v>0</v>
      </c>
    </row>
    <row r="93" spans="1:36" x14ac:dyDescent="0.45">
      <c r="A93" s="291">
        <v>39226</v>
      </c>
      <c r="B93">
        <v>1179.0625</v>
      </c>
      <c r="C93">
        <v>7</v>
      </c>
      <c r="D93">
        <v>179.5</v>
      </c>
      <c r="E93">
        <v>0</v>
      </c>
      <c r="F93">
        <v>0</v>
      </c>
      <c r="G93">
        <v>0</v>
      </c>
      <c r="H93" t="s">
        <v>40</v>
      </c>
      <c r="I93">
        <v>186</v>
      </c>
      <c r="J93" t="s">
        <v>14</v>
      </c>
      <c r="K93" t="s">
        <v>14</v>
      </c>
      <c r="L93">
        <v>0</v>
      </c>
      <c r="M93" t="s">
        <v>14</v>
      </c>
      <c r="N93">
        <v>0</v>
      </c>
      <c r="O93" t="s">
        <v>14</v>
      </c>
      <c r="P93">
        <v>0</v>
      </c>
      <c r="U93" s="290">
        <v>39226</v>
      </c>
      <c r="V93">
        <v>1179.0625</v>
      </c>
      <c r="W93">
        <v>7</v>
      </c>
      <c r="X93" t="s">
        <v>14</v>
      </c>
      <c r="Y93">
        <v>0</v>
      </c>
      <c r="Z93">
        <v>0</v>
      </c>
      <c r="AA93">
        <v>0</v>
      </c>
      <c r="AB93" t="s">
        <v>40</v>
      </c>
      <c r="AC93" t="s">
        <v>14</v>
      </c>
      <c r="AD93">
        <v>0</v>
      </c>
      <c r="AE93" t="s">
        <v>14</v>
      </c>
      <c r="AF93">
        <v>0</v>
      </c>
      <c r="AG93">
        <v>7</v>
      </c>
      <c r="AH93">
        <v>0</v>
      </c>
      <c r="AI93" t="s">
        <v>14</v>
      </c>
      <c r="AJ93">
        <v>0</v>
      </c>
    </row>
    <row r="94" spans="1:36" x14ac:dyDescent="0.45">
      <c r="A94" s="291">
        <v>39227</v>
      </c>
      <c r="B94">
        <v>1208.5416666666667</v>
      </c>
      <c r="C94">
        <v>9.25</v>
      </c>
      <c r="D94">
        <v>176</v>
      </c>
      <c r="E94">
        <v>0</v>
      </c>
      <c r="F94">
        <v>0</v>
      </c>
      <c r="G94">
        <v>0</v>
      </c>
      <c r="H94" t="s">
        <v>40</v>
      </c>
      <c r="I94">
        <v>186</v>
      </c>
      <c r="J94" t="s">
        <v>14</v>
      </c>
      <c r="K94" t="s">
        <v>14</v>
      </c>
      <c r="L94">
        <v>0</v>
      </c>
      <c r="M94" t="s">
        <v>14</v>
      </c>
      <c r="N94">
        <v>0</v>
      </c>
      <c r="O94" t="s">
        <v>14</v>
      </c>
      <c r="P94">
        <v>0</v>
      </c>
      <c r="U94" s="290">
        <v>39227</v>
      </c>
      <c r="V94">
        <v>1208.5416666666667</v>
      </c>
      <c r="W94">
        <v>9.25</v>
      </c>
      <c r="X94">
        <v>176</v>
      </c>
      <c r="Y94">
        <v>0</v>
      </c>
      <c r="Z94">
        <v>0</v>
      </c>
      <c r="AA94">
        <v>0</v>
      </c>
      <c r="AB94" t="s">
        <v>40</v>
      </c>
      <c r="AC94" t="s">
        <v>14</v>
      </c>
      <c r="AD94">
        <v>0</v>
      </c>
      <c r="AE94" t="s">
        <v>14</v>
      </c>
      <c r="AF94">
        <v>0</v>
      </c>
      <c r="AG94">
        <v>9.25</v>
      </c>
      <c r="AH94">
        <v>0</v>
      </c>
      <c r="AI94" t="s">
        <v>14</v>
      </c>
      <c r="AJ94">
        <v>0</v>
      </c>
    </row>
    <row r="95" spans="1:36" x14ac:dyDescent="0.45">
      <c r="A95" s="291">
        <v>39228</v>
      </c>
      <c r="B95">
        <v>1271.3541666666667</v>
      </c>
      <c r="C95" t="s">
        <v>40</v>
      </c>
      <c r="D95">
        <v>161</v>
      </c>
      <c r="E95" t="s">
        <v>14</v>
      </c>
      <c r="F95" t="s">
        <v>14</v>
      </c>
      <c r="G95">
        <v>0</v>
      </c>
      <c r="H95" t="s">
        <v>40</v>
      </c>
      <c r="I95">
        <v>186</v>
      </c>
      <c r="J95" t="s">
        <v>14</v>
      </c>
      <c r="K95" t="s">
        <v>14</v>
      </c>
      <c r="L95">
        <v>0</v>
      </c>
      <c r="M95" t="s">
        <v>14</v>
      </c>
      <c r="N95">
        <v>0</v>
      </c>
      <c r="O95" t="s">
        <v>14</v>
      </c>
      <c r="P95">
        <v>0</v>
      </c>
      <c r="U95" s="290">
        <v>39228</v>
      </c>
      <c r="V95">
        <v>1271.3541666666667</v>
      </c>
      <c r="W95" t="s">
        <v>40</v>
      </c>
      <c r="X95" t="s">
        <v>14</v>
      </c>
      <c r="Y95">
        <v>0</v>
      </c>
      <c r="Z95" t="s">
        <v>14</v>
      </c>
      <c r="AB95" t="s">
        <v>40</v>
      </c>
      <c r="AC95" t="s">
        <v>14</v>
      </c>
      <c r="AD95">
        <v>0</v>
      </c>
      <c r="AE95" t="s">
        <v>14</v>
      </c>
      <c r="AF95">
        <v>0</v>
      </c>
      <c r="AG95" t="s">
        <v>14</v>
      </c>
      <c r="AH95">
        <v>0</v>
      </c>
      <c r="AI95" t="s">
        <v>14</v>
      </c>
      <c r="AJ95">
        <v>0</v>
      </c>
    </row>
    <row r="96" spans="1:36" x14ac:dyDescent="0.45">
      <c r="A96" s="291">
        <v>39229</v>
      </c>
      <c r="B96">
        <v>1410.5208333333333</v>
      </c>
      <c r="C96" t="s">
        <v>40</v>
      </c>
      <c r="D96">
        <v>161</v>
      </c>
      <c r="E96" t="s">
        <v>14</v>
      </c>
      <c r="F96" t="s">
        <v>14</v>
      </c>
      <c r="G96">
        <v>0</v>
      </c>
      <c r="H96" t="s">
        <v>40</v>
      </c>
      <c r="I96">
        <v>186</v>
      </c>
      <c r="J96" t="s">
        <v>14</v>
      </c>
      <c r="K96" t="s">
        <v>14</v>
      </c>
      <c r="L96">
        <v>0</v>
      </c>
      <c r="M96" t="s">
        <v>14</v>
      </c>
      <c r="N96">
        <v>0</v>
      </c>
      <c r="O96" t="s">
        <v>14</v>
      </c>
      <c r="P96">
        <v>0</v>
      </c>
      <c r="U96" s="290">
        <v>39229</v>
      </c>
      <c r="V96">
        <v>1410.5208333333333</v>
      </c>
      <c r="W96" t="s">
        <v>40</v>
      </c>
      <c r="X96" t="s">
        <v>14</v>
      </c>
      <c r="Y96">
        <v>0</v>
      </c>
      <c r="Z96" t="s">
        <v>14</v>
      </c>
      <c r="AB96" t="s">
        <v>40</v>
      </c>
      <c r="AC96" t="s">
        <v>14</v>
      </c>
      <c r="AD96">
        <v>0</v>
      </c>
      <c r="AE96" t="s">
        <v>14</v>
      </c>
      <c r="AF96">
        <v>0</v>
      </c>
      <c r="AG96" t="s">
        <v>14</v>
      </c>
      <c r="AH96">
        <v>0</v>
      </c>
      <c r="AI96" t="s">
        <v>14</v>
      </c>
      <c r="AJ96">
        <v>0</v>
      </c>
    </row>
    <row r="97" spans="1:36" x14ac:dyDescent="0.45">
      <c r="A97" s="291">
        <v>39230</v>
      </c>
      <c r="B97">
        <v>1343.125</v>
      </c>
      <c r="C97" t="s">
        <v>40</v>
      </c>
      <c r="D97">
        <v>161</v>
      </c>
      <c r="E97" t="s">
        <v>14</v>
      </c>
      <c r="F97" t="s">
        <v>14</v>
      </c>
      <c r="G97">
        <v>0</v>
      </c>
      <c r="H97" t="s">
        <v>40</v>
      </c>
      <c r="I97">
        <v>186</v>
      </c>
      <c r="J97" t="s">
        <v>14</v>
      </c>
      <c r="K97" t="s">
        <v>14</v>
      </c>
      <c r="L97">
        <v>0</v>
      </c>
      <c r="M97" t="s">
        <v>14</v>
      </c>
      <c r="N97">
        <v>0</v>
      </c>
      <c r="O97" t="s">
        <v>14</v>
      </c>
      <c r="P97">
        <v>0</v>
      </c>
      <c r="U97" s="290">
        <v>39230</v>
      </c>
      <c r="V97">
        <v>1343.125</v>
      </c>
      <c r="W97" t="s">
        <v>40</v>
      </c>
      <c r="X97" t="s">
        <v>14</v>
      </c>
      <c r="Y97">
        <v>0</v>
      </c>
      <c r="Z97" t="s">
        <v>14</v>
      </c>
      <c r="AB97" t="s">
        <v>40</v>
      </c>
      <c r="AC97" t="s">
        <v>14</v>
      </c>
      <c r="AD97">
        <v>0</v>
      </c>
      <c r="AE97" t="s">
        <v>14</v>
      </c>
      <c r="AF97">
        <v>0</v>
      </c>
      <c r="AG97" t="s">
        <v>14</v>
      </c>
      <c r="AH97">
        <v>0</v>
      </c>
      <c r="AI97" t="s">
        <v>14</v>
      </c>
      <c r="AJ97">
        <v>0</v>
      </c>
    </row>
    <row r="98" spans="1:36" x14ac:dyDescent="0.45">
      <c r="A98" s="291">
        <v>39231</v>
      </c>
      <c r="B98">
        <v>1225.4166666666667</v>
      </c>
      <c r="C98">
        <v>9.5</v>
      </c>
      <c r="D98">
        <v>146</v>
      </c>
      <c r="E98">
        <v>0</v>
      </c>
      <c r="F98">
        <v>0</v>
      </c>
      <c r="G98">
        <v>0</v>
      </c>
      <c r="H98">
        <v>9.25</v>
      </c>
      <c r="I98">
        <v>186</v>
      </c>
      <c r="J98">
        <v>0</v>
      </c>
      <c r="K98">
        <v>0</v>
      </c>
      <c r="L98">
        <v>0</v>
      </c>
      <c r="M98">
        <v>18.75</v>
      </c>
      <c r="N98">
        <v>0</v>
      </c>
      <c r="O98">
        <v>0</v>
      </c>
      <c r="P98">
        <v>0</v>
      </c>
      <c r="U98" s="290">
        <v>39231</v>
      </c>
      <c r="V98">
        <v>1225.4166666666667</v>
      </c>
      <c r="W98">
        <v>9.5</v>
      </c>
      <c r="X98">
        <v>146</v>
      </c>
      <c r="Y98">
        <v>0</v>
      </c>
      <c r="Z98">
        <v>0</v>
      </c>
      <c r="AA98">
        <v>0</v>
      </c>
      <c r="AB98">
        <v>9.25</v>
      </c>
      <c r="AC98">
        <v>186</v>
      </c>
      <c r="AD98">
        <v>0</v>
      </c>
      <c r="AE98">
        <v>0</v>
      </c>
      <c r="AF98">
        <v>0</v>
      </c>
      <c r="AG98">
        <v>18.75</v>
      </c>
      <c r="AH98">
        <v>0</v>
      </c>
      <c r="AI98">
        <v>0</v>
      </c>
      <c r="AJ98">
        <v>0</v>
      </c>
    </row>
    <row r="99" spans="1:36" x14ac:dyDescent="0.45">
      <c r="A99" s="291">
        <v>39232</v>
      </c>
      <c r="B99">
        <v>1316.875</v>
      </c>
      <c r="C99">
        <v>9</v>
      </c>
      <c r="D99">
        <v>120</v>
      </c>
      <c r="E99">
        <v>0</v>
      </c>
      <c r="F99">
        <v>0</v>
      </c>
      <c r="G99">
        <v>0</v>
      </c>
      <c r="H99">
        <v>14.75</v>
      </c>
      <c r="I99">
        <v>90</v>
      </c>
      <c r="J99">
        <v>0</v>
      </c>
      <c r="K99">
        <v>0</v>
      </c>
      <c r="L99">
        <v>0</v>
      </c>
      <c r="M99">
        <v>23.75</v>
      </c>
      <c r="N99">
        <v>0</v>
      </c>
      <c r="O99">
        <v>0</v>
      </c>
      <c r="P99">
        <v>0</v>
      </c>
      <c r="U99" s="290">
        <v>39232</v>
      </c>
      <c r="V99">
        <v>1316.875</v>
      </c>
      <c r="W99">
        <v>9</v>
      </c>
      <c r="X99">
        <v>120</v>
      </c>
      <c r="Y99">
        <v>0</v>
      </c>
      <c r="Z99">
        <v>0</v>
      </c>
      <c r="AA99">
        <v>0</v>
      </c>
      <c r="AB99">
        <v>14.75</v>
      </c>
      <c r="AC99">
        <v>90</v>
      </c>
      <c r="AD99">
        <v>0</v>
      </c>
      <c r="AE99">
        <v>0</v>
      </c>
      <c r="AF99">
        <v>0</v>
      </c>
      <c r="AG99">
        <v>23.75</v>
      </c>
      <c r="AH99">
        <v>0</v>
      </c>
      <c r="AI99">
        <v>0</v>
      </c>
      <c r="AJ99">
        <v>0</v>
      </c>
    </row>
    <row r="100" spans="1:36" x14ac:dyDescent="0.45">
      <c r="A100" s="291">
        <v>39233</v>
      </c>
      <c r="B100">
        <v>1590.4166666666667</v>
      </c>
      <c r="C100">
        <v>13.75</v>
      </c>
      <c r="D100">
        <v>71</v>
      </c>
      <c r="E100">
        <v>1</v>
      </c>
      <c r="F100">
        <v>7.2727272727272724E-2</v>
      </c>
      <c r="G100">
        <v>159.48963317384369</v>
      </c>
      <c r="H100">
        <v>10.5</v>
      </c>
      <c r="I100">
        <v>56</v>
      </c>
      <c r="J100">
        <v>2</v>
      </c>
      <c r="K100">
        <v>0.19047619047619047</v>
      </c>
      <c r="L100">
        <v>100.80645161290323</v>
      </c>
      <c r="M100">
        <v>24.25</v>
      </c>
      <c r="N100">
        <v>3</v>
      </c>
      <c r="O100">
        <v>0.12371134020618557</v>
      </c>
      <c r="P100">
        <v>260.29608478674692</v>
      </c>
      <c r="U100" s="290">
        <v>39233</v>
      </c>
      <c r="V100">
        <v>1590.4166666666667</v>
      </c>
      <c r="W100">
        <v>13.75</v>
      </c>
      <c r="X100">
        <v>71</v>
      </c>
      <c r="Y100">
        <v>0</v>
      </c>
      <c r="Z100">
        <v>0</v>
      </c>
      <c r="AA100">
        <v>0</v>
      </c>
      <c r="AB100">
        <v>10.5</v>
      </c>
      <c r="AC100">
        <v>56</v>
      </c>
      <c r="AD100">
        <v>0</v>
      </c>
      <c r="AE100">
        <v>0</v>
      </c>
      <c r="AF100">
        <v>0</v>
      </c>
      <c r="AG100">
        <v>24.25</v>
      </c>
      <c r="AH100">
        <v>0</v>
      </c>
      <c r="AI100">
        <v>0</v>
      </c>
      <c r="AJ100">
        <v>0</v>
      </c>
    </row>
    <row r="101" spans="1:36" x14ac:dyDescent="0.45">
      <c r="A101" s="291">
        <v>39234</v>
      </c>
      <c r="B101">
        <v>1720.5208333333333</v>
      </c>
      <c r="C101">
        <v>4.75</v>
      </c>
      <c r="D101">
        <v>61</v>
      </c>
      <c r="E101">
        <v>0</v>
      </c>
      <c r="F101" t="s">
        <v>14</v>
      </c>
      <c r="G101">
        <v>0</v>
      </c>
      <c r="H101" t="s">
        <v>40</v>
      </c>
      <c r="I101">
        <v>45</v>
      </c>
      <c r="J101">
        <v>11</v>
      </c>
      <c r="K101" t="s">
        <v>14</v>
      </c>
      <c r="L101">
        <v>231.82297154899896</v>
      </c>
      <c r="M101" t="s">
        <v>14</v>
      </c>
      <c r="N101">
        <v>11</v>
      </c>
      <c r="O101" t="s">
        <v>14</v>
      </c>
      <c r="P101">
        <v>231.82297154899896</v>
      </c>
      <c r="U101" s="290">
        <v>39234</v>
      </c>
      <c r="V101">
        <v>1720.5208333333333</v>
      </c>
      <c r="W101">
        <v>4.75</v>
      </c>
      <c r="X101">
        <v>61</v>
      </c>
      <c r="Y101">
        <v>0</v>
      </c>
      <c r="Z101" t="s">
        <v>14</v>
      </c>
      <c r="AA101">
        <v>0</v>
      </c>
      <c r="AB101" t="s">
        <v>40</v>
      </c>
      <c r="AC101" t="s">
        <v>14</v>
      </c>
      <c r="AD101">
        <v>0</v>
      </c>
      <c r="AE101" t="s">
        <v>14</v>
      </c>
      <c r="AF101">
        <v>0</v>
      </c>
      <c r="AG101">
        <v>4.75</v>
      </c>
      <c r="AH101">
        <v>0</v>
      </c>
      <c r="AI101" t="s">
        <v>14</v>
      </c>
      <c r="AJ101">
        <v>0</v>
      </c>
    </row>
    <row r="102" spans="1:36" x14ac:dyDescent="0.45">
      <c r="A102" s="291">
        <v>39235</v>
      </c>
      <c r="B102">
        <v>1818.0208333333333</v>
      </c>
      <c r="C102" t="s">
        <v>40</v>
      </c>
      <c r="D102">
        <v>40</v>
      </c>
      <c r="E102">
        <v>1</v>
      </c>
      <c r="F102" t="s">
        <v>14</v>
      </c>
      <c r="G102">
        <v>50.403225806451616</v>
      </c>
      <c r="H102">
        <v>14.5</v>
      </c>
      <c r="I102">
        <v>33</v>
      </c>
      <c r="J102">
        <v>20</v>
      </c>
      <c r="K102">
        <v>1.3793103448275863</v>
      </c>
      <c r="L102">
        <v>421.49631190727081</v>
      </c>
      <c r="M102" t="s">
        <v>14</v>
      </c>
      <c r="N102">
        <v>21</v>
      </c>
      <c r="O102" t="s">
        <v>14</v>
      </c>
      <c r="P102">
        <v>471.89953771372245</v>
      </c>
      <c r="U102" s="290">
        <v>39235</v>
      </c>
      <c r="V102">
        <v>1818.0208333333333</v>
      </c>
      <c r="W102" t="s">
        <v>40</v>
      </c>
      <c r="X102">
        <v>40</v>
      </c>
      <c r="Y102">
        <v>0</v>
      </c>
      <c r="Z102" t="s">
        <v>14</v>
      </c>
      <c r="AA102">
        <v>0</v>
      </c>
      <c r="AB102">
        <v>14.5</v>
      </c>
      <c r="AC102">
        <v>33</v>
      </c>
      <c r="AD102">
        <v>0</v>
      </c>
      <c r="AE102">
        <v>0</v>
      </c>
      <c r="AF102">
        <v>0</v>
      </c>
      <c r="AG102">
        <v>14.5</v>
      </c>
      <c r="AH102">
        <v>0</v>
      </c>
      <c r="AI102" t="s">
        <v>14</v>
      </c>
      <c r="AJ102">
        <v>0</v>
      </c>
    </row>
    <row r="103" spans="1:36" x14ac:dyDescent="0.45">
      <c r="A103" s="291">
        <v>39236</v>
      </c>
      <c r="B103">
        <v>2282.5773195876291</v>
      </c>
      <c r="C103" t="s">
        <v>40</v>
      </c>
      <c r="D103">
        <v>32</v>
      </c>
      <c r="E103">
        <v>1</v>
      </c>
      <c r="F103" t="s">
        <v>14</v>
      </c>
      <c r="G103">
        <v>50.403225806451616</v>
      </c>
      <c r="H103" t="s">
        <v>40</v>
      </c>
      <c r="I103">
        <v>28</v>
      </c>
      <c r="J103">
        <v>17</v>
      </c>
      <c r="K103" t="s">
        <v>14</v>
      </c>
      <c r="L103">
        <v>358.27186512118021</v>
      </c>
      <c r="M103" t="s">
        <v>14</v>
      </c>
      <c r="N103">
        <v>18</v>
      </c>
      <c r="O103" t="s">
        <v>14</v>
      </c>
      <c r="P103">
        <v>408.6750909276318</v>
      </c>
      <c r="U103" s="290">
        <v>39236</v>
      </c>
      <c r="V103">
        <v>2282.5773195876291</v>
      </c>
      <c r="W103" t="s">
        <v>40</v>
      </c>
      <c r="X103" t="s">
        <v>14</v>
      </c>
      <c r="Y103">
        <v>0</v>
      </c>
      <c r="Z103" t="s">
        <v>14</v>
      </c>
      <c r="AA103">
        <v>0</v>
      </c>
      <c r="AB103" t="s">
        <v>40</v>
      </c>
      <c r="AC103" t="s">
        <v>14</v>
      </c>
      <c r="AD103">
        <v>0</v>
      </c>
      <c r="AE103" t="s">
        <v>14</v>
      </c>
      <c r="AF103">
        <v>0</v>
      </c>
      <c r="AG103" t="s">
        <v>14</v>
      </c>
      <c r="AH103">
        <v>0</v>
      </c>
      <c r="AI103">
        <v>0</v>
      </c>
      <c r="AJ103">
        <v>0</v>
      </c>
    </row>
    <row r="104" spans="1:36" x14ac:dyDescent="0.45">
      <c r="A104" s="291">
        <v>39237</v>
      </c>
      <c r="B104">
        <v>2603.75</v>
      </c>
      <c r="C104" t="s">
        <v>40</v>
      </c>
      <c r="D104">
        <v>23</v>
      </c>
      <c r="E104">
        <v>9</v>
      </c>
      <c r="F104" t="s">
        <v>14</v>
      </c>
      <c r="G104">
        <v>453.62903225806451</v>
      </c>
      <c r="H104">
        <v>12.5</v>
      </c>
      <c r="I104">
        <v>23</v>
      </c>
      <c r="J104">
        <v>14</v>
      </c>
      <c r="K104">
        <v>1.1200000000000001</v>
      </c>
      <c r="L104">
        <v>295.04741833508956</v>
      </c>
      <c r="M104">
        <v>12.5</v>
      </c>
      <c r="N104">
        <v>23</v>
      </c>
      <c r="O104">
        <v>1.84</v>
      </c>
      <c r="P104">
        <v>748.67645059315407</v>
      </c>
      <c r="U104" s="290">
        <v>39237</v>
      </c>
      <c r="V104">
        <v>2603.75</v>
      </c>
      <c r="W104" t="s">
        <v>40</v>
      </c>
      <c r="X104">
        <v>23</v>
      </c>
      <c r="Y104">
        <v>0</v>
      </c>
      <c r="Z104" t="s">
        <v>14</v>
      </c>
      <c r="AA104">
        <v>0</v>
      </c>
      <c r="AB104">
        <v>12.5</v>
      </c>
      <c r="AC104">
        <v>23</v>
      </c>
      <c r="AD104">
        <v>0</v>
      </c>
      <c r="AE104">
        <v>0</v>
      </c>
      <c r="AF104">
        <v>0</v>
      </c>
      <c r="AG104">
        <v>12.5</v>
      </c>
      <c r="AH104">
        <v>0</v>
      </c>
      <c r="AI104">
        <v>0</v>
      </c>
      <c r="AJ104">
        <v>0</v>
      </c>
    </row>
    <row r="105" spans="1:36" x14ac:dyDescent="0.45">
      <c r="A105" s="291">
        <v>39238</v>
      </c>
      <c r="B105">
        <v>2396.875</v>
      </c>
      <c r="C105">
        <v>8.75</v>
      </c>
      <c r="D105">
        <v>25</v>
      </c>
      <c r="E105">
        <v>18</v>
      </c>
      <c r="F105">
        <v>2.0571428571428569</v>
      </c>
      <c r="G105">
        <v>907.25806451612902</v>
      </c>
      <c r="H105" t="s">
        <v>40</v>
      </c>
      <c r="I105">
        <v>33</v>
      </c>
      <c r="J105">
        <v>13</v>
      </c>
      <c r="K105" t="s">
        <v>14</v>
      </c>
      <c r="L105">
        <v>273.97260273972603</v>
      </c>
      <c r="M105">
        <v>10.5</v>
      </c>
      <c r="N105">
        <v>31</v>
      </c>
      <c r="O105">
        <v>2.9523809523809526</v>
      </c>
      <c r="P105">
        <v>1181.230667255855</v>
      </c>
      <c r="U105" s="290">
        <v>39238</v>
      </c>
      <c r="V105">
        <v>2396.875</v>
      </c>
      <c r="W105">
        <v>10.5</v>
      </c>
      <c r="X105">
        <v>25</v>
      </c>
      <c r="Y105">
        <v>3</v>
      </c>
      <c r="Z105">
        <v>0.2857142857142857</v>
      </c>
      <c r="AA105">
        <v>151.20967741935485</v>
      </c>
      <c r="AB105" t="s">
        <v>40</v>
      </c>
      <c r="AC105">
        <v>33</v>
      </c>
      <c r="AD105">
        <v>19244</v>
      </c>
      <c r="AE105" t="s">
        <v>14</v>
      </c>
      <c r="AF105">
        <v>405563.75131717598</v>
      </c>
      <c r="AG105">
        <v>10.5</v>
      </c>
      <c r="AH105">
        <v>19247</v>
      </c>
      <c r="AI105">
        <v>1833.047619047619</v>
      </c>
      <c r="AJ105">
        <v>405714.96099459531</v>
      </c>
    </row>
    <row r="106" spans="1:36" x14ac:dyDescent="0.45">
      <c r="A106" s="291">
        <v>39239</v>
      </c>
      <c r="B106">
        <v>1678.8571428571429</v>
      </c>
      <c r="C106">
        <v>9.5</v>
      </c>
      <c r="D106">
        <v>43</v>
      </c>
      <c r="E106">
        <v>10</v>
      </c>
      <c r="F106">
        <v>1.0526315789473684</v>
      </c>
      <c r="G106">
        <v>504.03225806451616</v>
      </c>
      <c r="H106">
        <v>13.25</v>
      </c>
      <c r="I106">
        <v>43</v>
      </c>
      <c r="J106">
        <v>11</v>
      </c>
      <c r="K106">
        <v>0.83018867924528306</v>
      </c>
      <c r="L106">
        <v>231.82297154899896</v>
      </c>
      <c r="M106">
        <v>22.75</v>
      </c>
      <c r="N106">
        <v>21</v>
      </c>
      <c r="O106">
        <v>0.92307692307692313</v>
      </c>
      <c r="P106">
        <v>735.85522961351512</v>
      </c>
      <c r="U106" s="290">
        <v>39239</v>
      </c>
      <c r="V106">
        <v>1678.8571428571429</v>
      </c>
      <c r="W106">
        <v>8.75</v>
      </c>
      <c r="X106">
        <v>43</v>
      </c>
      <c r="Y106">
        <v>417</v>
      </c>
      <c r="Z106">
        <v>47.657142857142858</v>
      </c>
      <c r="AA106">
        <v>21018.145161290322</v>
      </c>
      <c r="AB106">
        <v>13.25</v>
      </c>
      <c r="AC106">
        <v>43</v>
      </c>
      <c r="AD106">
        <v>1093</v>
      </c>
      <c r="AE106">
        <v>82.490566037735846</v>
      </c>
      <c r="AF106">
        <v>23034.77344573235</v>
      </c>
      <c r="AG106">
        <v>22.75</v>
      </c>
      <c r="AH106">
        <v>1510</v>
      </c>
      <c r="AI106">
        <v>66.373626373626379</v>
      </c>
      <c r="AJ106">
        <v>44052.918607022671</v>
      </c>
    </row>
    <row r="107" spans="1:36" x14ac:dyDescent="0.45">
      <c r="A107" s="291">
        <v>39240</v>
      </c>
      <c r="B107">
        <v>1386.9473684210527</v>
      </c>
      <c r="C107">
        <v>4.75</v>
      </c>
      <c r="D107">
        <v>55</v>
      </c>
      <c r="E107">
        <v>0</v>
      </c>
      <c r="F107">
        <v>0</v>
      </c>
      <c r="G107">
        <v>0</v>
      </c>
      <c r="H107">
        <v>11.75</v>
      </c>
      <c r="I107">
        <v>73</v>
      </c>
      <c r="J107">
        <v>3</v>
      </c>
      <c r="K107">
        <v>0.25531914893617019</v>
      </c>
      <c r="L107">
        <v>151.20967741935485</v>
      </c>
      <c r="M107">
        <v>16.5</v>
      </c>
      <c r="N107">
        <v>3</v>
      </c>
      <c r="O107">
        <v>0.18181818181818182</v>
      </c>
      <c r="P107">
        <v>151.20967741935485</v>
      </c>
      <c r="U107" s="290">
        <v>39240</v>
      </c>
      <c r="V107">
        <v>1386.9473684210527</v>
      </c>
      <c r="W107">
        <v>4.75</v>
      </c>
      <c r="X107">
        <v>55</v>
      </c>
      <c r="Y107">
        <v>2</v>
      </c>
      <c r="AA107">
        <v>318.97926634768737</v>
      </c>
      <c r="AB107">
        <v>11.75</v>
      </c>
      <c r="AC107">
        <v>73</v>
      </c>
      <c r="AD107">
        <v>47</v>
      </c>
      <c r="AE107">
        <v>4</v>
      </c>
      <c r="AF107">
        <v>2368.9516129032259</v>
      </c>
      <c r="AG107">
        <v>16.5</v>
      </c>
      <c r="AH107">
        <v>49</v>
      </c>
      <c r="AI107">
        <v>2.9696969696969697</v>
      </c>
      <c r="AJ107">
        <v>2687.9308792509132</v>
      </c>
    </row>
    <row r="108" spans="1:36" x14ac:dyDescent="0.45">
      <c r="A108" s="291">
        <v>39241</v>
      </c>
      <c r="B108">
        <v>1220</v>
      </c>
      <c r="C108" t="s">
        <v>14</v>
      </c>
      <c r="D108">
        <v>81</v>
      </c>
      <c r="E108">
        <v>0</v>
      </c>
      <c r="F108" t="s">
        <v>14</v>
      </c>
      <c r="G108">
        <v>0</v>
      </c>
      <c r="H108" t="s">
        <v>14</v>
      </c>
      <c r="I108">
        <v>81</v>
      </c>
      <c r="J108">
        <v>1</v>
      </c>
      <c r="K108" t="s">
        <v>14</v>
      </c>
      <c r="L108">
        <v>50.403225806451616</v>
      </c>
      <c r="M108">
        <v>23.75</v>
      </c>
      <c r="N108">
        <v>1</v>
      </c>
      <c r="O108">
        <v>4.2105263157894736E-2</v>
      </c>
      <c r="P108">
        <v>50.403225806451616</v>
      </c>
      <c r="U108" s="290">
        <v>39241</v>
      </c>
      <c r="V108">
        <v>1220</v>
      </c>
      <c r="W108" t="s">
        <v>14</v>
      </c>
      <c r="X108">
        <v>81</v>
      </c>
      <c r="Y108">
        <v>0</v>
      </c>
      <c r="Z108" t="s">
        <v>14</v>
      </c>
      <c r="AA108">
        <v>0</v>
      </c>
      <c r="AB108" t="s">
        <v>14</v>
      </c>
      <c r="AC108">
        <v>81</v>
      </c>
      <c r="AD108">
        <v>58</v>
      </c>
      <c r="AE108" t="s">
        <v>14</v>
      </c>
      <c r="AF108">
        <v>2923.3870967741937</v>
      </c>
      <c r="AG108">
        <v>23.75</v>
      </c>
      <c r="AH108">
        <v>58</v>
      </c>
      <c r="AI108">
        <v>2.4421052631578948</v>
      </c>
      <c r="AJ108">
        <v>2923.3870967741937</v>
      </c>
    </row>
    <row r="109" spans="1:36" x14ac:dyDescent="0.45">
      <c r="A109" s="291">
        <v>39242</v>
      </c>
      <c r="B109">
        <v>1161.4583333333333</v>
      </c>
      <c r="C109" t="s">
        <v>40</v>
      </c>
      <c r="D109">
        <v>72</v>
      </c>
      <c r="E109">
        <v>2</v>
      </c>
      <c r="F109" t="s">
        <v>14</v>
      </c>
      <c r="G109">
        <v>318.97926634768737</v>
      </c>
      <c r="H109" t="s">
        <v>40</v>
      </c>
      <c r="I109">
        <v>60.5</v>
      </c>
      <c r="J109">
        <v>4</v>
      </c>
      <c r="K109" t="s">
        <v>14</v>
      </c>
      <c r="L109">
        <v>201.61290322580646</v>
      </c>
      <c r="M109" t="s">
        <v>14</v>
      </c>
      <c r="N109">
        <v>6</v>
      </c>
      <c r="O109" t="s">
        <v>14</v>
      </c>
      <c r="P109">
        <v>520.59216957349383</v>
      </c>
      <c r="U109" s="290">
        <v>39242</v>
      </c>
      <c r="V109">
        <v>1161.4583333333333</v>
      </c>
      <c r="W109" t="s">
        <v>40</v>
      </c>
      <c r="X109">
        <v>72</v>
      </c>
      <c r="Y109">
        <v>48</v>
      </c>
      <c r="Z109" t="s">
        <v>14</v>
      </c>
      <c r="AA109">
        <v>7655.5023923444969</v>
      </c>
      <c r="AB109" t="s">
        <v>40</v>
      </c>
      <c r="AC109">
        <v>60.5</v>
      </c>
      <c r="AD109">
        <v>147</v>
      </c>
      <c r="AE109" t="s">
        <v>14</v>
      </c>
      <c r="AF109">
        <v>7409.2741935483873</v>
      </c>
      <c r="AG109">
        <v>23.75</v>
      </c>
      <c r="AH109">
        <v>195</v>
      </c>
      <c r="AI109" t="s">
        <v>14</v>
      </c>
      <c r="AJ109">
        <v>15064.776585892883</v>
      </c>
    </row>
    <row r="110" spans="1:36" x14ac:dyDescent="0.45">
      <c r="A110" s="291">
        <v>39243</v>
      </c>
      <c r="B110">
        <v>1410</v>
      </c>
      <c r="C110" t="s">
        <v>40</v>
      </c>
      <c r="D110">
        <v>72</v>
      </c>
      <c r="E110">
        <v>3</v>
      </c>
      <c r="F110" t="s">
        <v>14</v>
      </c>
      <c r="G110">
        <v>478.46889952153106</v>
      </c>
      <c r="H110">
        <v>10.75</v>
      </c>
      <c r="I110">
        <v>40</v>
      </c>
      <c r="J110">
        <v>7</v>
      </c>
      <c r="K110">
        <v>0.65116279069767447</v>
      </c>
      <c r="L110">
        <v>147.52370916754478</v>
      </c>
      <c r="M110">
        <v>10.75</v>
      </c>
      <c r="N110">
        <v>10</v>
      </c>
      <c r="O110" t="s">
        <v>14</v>
      </c>
      <c r="P110">
        <v>625.99260868907584</v>
      </c>
      <c r="U110" s="290">
        <v>39243</v>
      </c>
      <c r="V110">
        <v>1410</v>
      </c>
      <c r="W110" t="s">
        <v>40</v>
      </c>
      <c r="X110">
        <v>72</v>
      </c>
      <c r="Y110">
        <v>48</v>
      </c>
      <c r="Z110" t="s">
        <v>14</v>
      </c>
      <c r="AA110">
        <v>7655.5023923444969</v>
      </c>
      <c r="AB110">
        <v>10.75</v>
      </c>
      <c r="AC110">
        <v>40</v>
      </c>
      <c r="AD110">
        <v>235</v>
      </c>
      <c r="AE110">
        <v>21.86046511627907</v>
      </c>
      <c r="AF110">
        <v>4952.5816649104318</v>
      </c>
      <c r="AG110">
        <v>10.75</v>
      </c>
      <c r="AH110">
        <v>283</v>
      </c>
      <c r="AI110">
        <v>26.325581395348838</v>
      </c>
      <c r="AJ110">
        <v>12608.084057254928</v>
      </c>
    </row>
    <row r="111" spans="1:36" x14ac:dyDescent="0.45">
      <c r="A111" s="291">
        <v>39244</v>
      </c>
      <c r="B111">
        <v>1741.4583333333333</v>
      </c>
      <c r="C111">
        <v>13.25</v>
      </c>
      <c r="D111">
        <v>63</v>
      </c>
      <c r="E111">
        <v>4</v>
      </c>
      <c r="F111">
        <v>0.30188679245283018</v>
      </c>
      <c r="G111">
        <v>637.95853269537474</v>
      </c>
      <c r="H111">
        <v>10.5</v>
      </c>
      <c r="I111">
        <v>69</v>
      </c>
      <c r="J111">
        <v>1</v>
      </c>
      <c r="K111">
        <v>9.5238095238095233E-2</v>
      </c>
      <c r="L111">
        <v>50.403225806451616</v>
      </c>
      <c r="M111">
        <v>23.75</v>
      </c>
      <c r="N111">
        <v>5</v>
      </c>
      <c r="O111">
        <v>0.21052631578947367</v>
      </c>
      <c r="P111">
        <v>688.36175850182633</v>
      </c>
      <c r="U111" s="290">
        <v>39244</v>
      </c>
      <c r="V111">
        <v>1741.4583333333333</v>
      </c>
      <c r="W111">
        <v>13.25</v>
      </c>
      <c r="X111">
        <v>63</v>
      </c>
      <c r="Y111">
        <v>95</v>
      </c>
      <c r="Z111">
        <v>7.1698113207547172</v>
      </c>
      <c r="AA111">
        <v>15151.51515151515</v>
      </c>
      <c r="AB111">
        <v>10.5</v>
      </c>
      <c r="AC111">
        <v>69</v>
      </c>
      <c r="AD111">
        <v>55</v>
      </c>
      <c r="AE111">
        <v>5.2380952380952381</v>
      </c>
      <c r="AF111">
        <v>2772.1774193548385</v>
      </c>
      <c r="AG111">
        <v>23.75</v>
      </c>
      <c r="AH111">
        <v>150</v>
      </c>
      <c r="AI111">
        <v>6.3157894736842106</v>
      </c>
      <c r="AJ111">
        <v>17923.692570869989</v>
      </c>
    </row>
    <row r="112" spans="1:36" x14ac:dyDescent="0.45">
      <c r="A112" s="291">
        <v>39245</v>
      </c>
      <c r="B112">
        <v>1427.7083333333333</v>
      </c>
      <c r="C112" t="s">
        <v>14</v>
      </c>
      <c r="D112">
        <v>73</v>
      </c>
      <c r="E112">
        <v>0</v>
      </c>
      <c r="F112">
        <v>0</v>
      </c>
      <c r="G112">
        <v>0</v>
      </c>
      <c r="H112" t="s">
        <v>14</v>
      </c>
      <c r="I112">
        <v>77.5</v>
      </c>
      <c r="J112">
        <v>0</v>
      </c>
      <c r="K112" t="s">
        <v>14</v>
      </c>
      <c r="L112">
        <v>0</v>
      </c>
      <c r="M112">
        <v>24</v>
      </c>
      <c r="N112">
        <v>0</v>
      </c>
      <c r="O112">
        <v>0</v>
      </c>
      <c r="P112">
        <v>0</v>
      </c>
      <c r="U112" s="290">
        <v>39245</v>
      </c>
      <c r="V112">
        <v>1427.7083333333333</v>
      </c>
      <c r="W112" t="s">
        <v>14</v>
      </c>
      <c r="X112">
        <v>73</v>
      </c>
      <c r="Y112" t="s">
        <v>14</v>
      </c>
      <c r="Z112" t="s">
        <v>14</v>
      </c>
      <c r="AA112">
        <v>1650.7177033492821</v>
      </c>
      <c r="AB112" t="s">
        <v>14</v>
      </c>
      <c r="AC112">
        <v>77.5</v>
      </c>
      <c r="AD112" t="s">
        <v>14</v>
      </c>
      <c r="AE112" t="s">
        <v>14</v>
      </c>
      <c r="AF112">
        <v>637.60080645161293</v>
      </c>
      <c r="AG112">
        <v>24</v>
      </c>
      <c r="AH112">
        <v>23</v>
      </c>
      <c r="AI112">
        <v>0.95833333333333337</v>
      </c>
      <c r="AJ112">
        <v>2288.3185098008953</v>
      </c>
    </row>
    <row r="113" spans="1:36" x14ac:dyDescent="0.45">
      <c r="A113" s="291">
        <v>39246</v>
      </c>
      <c r="B113">
        <v>1288.2291666666667</v>
      </c>
      <c r="C113" t="s">
        <v>14</v>
      </c>
      <c r="D113">
        <v>73</v>
      </c>
      <c r="E113">
        <v>1</v>
      </c>
      <c r="F113" t="s">
        <v>14</v>
      </c>
      <c r="G113">
        <v>159.48963317384369</v>
      </c>
      <c r="H113" t="s">
        <v>14</v>
      </c>
      <c r="I113">
        <v>77.5</v>
      </c>
      <c r="J113">
        <v>1</v>
      </c>
      <c r="K113" t="s">
        <v>14</v>
      </c>
      <c r="L113">
        <v>50.403225806451616</v>
      </c>
      <c r="M113">
        <v>24.5</v>
      </c>
      <c r="N113">
        <v>2</v>
      </c>
      <c r="O113">
        <v>8.1632653061224483E-2</v>
      </c>
      <c r="P113">
        <v>209.8928589802953</v>
      </c>
      <c r="U113" s="290">
        <v>39246</v>
      </c>
      <c r="V113">
        <v>1288.2291666666667</v>
      </c>
      <c r="W113" t="s">
        <v>14</v>
      </c>
      <c r="X113">
        <v>73</v>
      </c>
      <c r="Y113" t="s">
        <v>14</v>
      </c>
      <c r="Z113" t="s">
        <v>14</v>
      </c>
      <c r="AA113">
        <v>2009.5693779904304</v>
      </c>
      <c r="AB113" t="s">
        <v>14</v>
      </c>
      <c r="AC113">
        <v>77.5</v>
      </c>
      <c r="AD113" t="s">
        <v>14</v>
      </c>
      <c r="AE113" t="s">
        <v>14</v>
      </c>
      <c r="AF113">
        <v>776.20967741935499</v>
      </c>
      <c r="AG113">
        <v>24.5</v>
      </c>
      <c r="AH113">
        <v>28</v>
      </c>
      <c r="AI113">
        <v>1.1428571428571428</v>
      </c>
      <c r="AJ113">
        <v>2785.7790554097855</v>
      </c>
    </row>
    <row r="114" spans="1:36" x14ac:dyDescent="0.45">
      <c r="A114" s="291">
        <v>39247</v>
      </c>
      <c r="B114">
        <v>1637.8125</v>
      </c>
      <c r="C114" t="s">
        <v>40</v>
      </c>
      <c r="D114">
        <v>73</v>
      </c>
      <c r="E114">
        <v>1</v>
      </c>
      <c r="F114" t="s">
        <v>14</v>
      </c>
      <c r="G114">
        <v>159.48963317384369</v>
      </c>
      <c r="H114">
        <v>15.5</v>
      </c>
      <c r="I114">
        <v>86</v>
      </c>
      <c r="J114">
        <v>0</v>
      </c>
      <c r="K114">
        <v>0</v>
      </c>
      <c r="L114">
        <v>0</v>
      </c>
      <c r="M114">
        <v>15.5</v>
      </c>
      <c r="N114">
        <v>1</v>
      </c>
      <c r="O114">
        <v>6.4516129032258063E-2</v>
      </c>
      <c r="P114">
        <v>159.48963317384369</v>
      </c>
      <c r="U114" s="290">
        <v>39247</v>
      </c>
      <c r="V114">
        <v>1637.8125</v>
      </c>
      <c r="W114" t="s">
        <v>40</v>
      </c>
      <c r="X114">
        <v>73</v>
      </c>
      <c r="Y114" t="s">
        <v>14</v>
      </c>
      <c r="Z114" t="s">
        <v>14</v>
      </c>
      <c r="AA114">
        <v>0</v>
      </c>
      <c r="AB114">
        <v>15.5</v>
      </c>
      <c r="AC114">
        <v>86</v>
      </c>
      <c r="AD114">
        <v>23</v>
      </c>
      <c r="AE114">
        <v>1.4838709677419355</v>
      </c>
      <c r="AF114">
        <v>1159.2741935483871</v>
      </c>
      <c r="AG114">
        <v>15.5</v>
      </c>
      <c r="AH114">
        <v>23</v>
      </c>
      <c r="AI114">
        <v>1.4838709677419355</v>
      </c>
      <c r="AJ114">
        <v>1159.2741935483871</v>
      </c>
    </row>
    <row r="115" spans="1:36" x14ac:dyDescent="0.45">
      <c r="A115" s="291">
        <v>39248</v>
      </c>
      <c r="B115">
        <v>1796.5625</v>
      </c>
      <c r="C115">
        <v>7.75</v>
      </c>
      <c r="D115">
        <v>82</v>
      </c>
      <c r="E115">
        <v>0</v>
      </c>
      <c r="F115">
        <v>0</v>
      </c>
      <c r="G115">
        <v>0</v>
      </c>
      <c r="H115" t="s">
        <v>40</v>
      </c>
      <c r="I115">
        <v>119</v>
      </c>
      <c r="J115">
        <v>0</v>
      </c>
      <c r="K115" t="s">
        <v>14</v>
      </c>
      <c r="L115">
        <v>0</v>
      </c>
      <c r="M115" t="s">
        <v>14</v>
      </c>
      <c r="N115">
        <v>0</v>
      </c>
      <c r="O115">
        <v>0</v>
      </c>
      <c r="P115">
        <v>0</v>
      </c>
      <c r="U115" s="290">
        <v>39248</v>
      </c>
      <c r="V115">
        <v>1796.5625</v>
      </c>
      <c r="W115">
        <v>7.75</v>
      </c>
      <c r="X115">
        <v>82</v>
      </c>
      <c r="Y115">
        <v>2</v>
      </c>
      <c r="Z115">
        <v>0.25806451612903225</v>
      </c>
      <c r="AA115">
        <v>318.97926634768737</v>
      </c>
      <c r="AB115" t="s">
        <v>40</v>
      </c>
      <c r="AC115">
        <v>119</v>
      </c>
      <c r="AD115">
        <v>16</v>
      </c>
      <c r="AE115" t="s">
        <v>14</v>
      </c>
      <c r="AF115">
        <v>806.45161290322585</v>
      </c>
      <c r="AG115">
        <v>7.75</v>
      </c>
      <c r="AH115">
        <v>18</v>
      </c>
      <c r="AI115">
        <v>2.3225806451612905</v>
      </c>
      <c r="AJ115">
        <v>1125.4308792509132</v>
      </c>
    </row>
    <row r="116" spans="1:36" x14ac:dyDescent="0.45">
      <c r="A116" s="291">
        <v>39249</v>
      </c>
      <c r="B116">
        <v>1767.1875</v>
      </c>
      <c r="C116" t="s">
        <v>40</v>
      </c>
      <c r="D116">
        <v>119</v>
      </c>
      <c r="E116">
        <v>0</v>
      </c>
      <c r="F116" t="s">
        <v>14</v>
      </c>
      <c r="G116">
        <v>0</v>
      </c>
      <c r="H116" t="s">
        <v>40</v>
      </c>
      <c r="I116">
        <v>119</v>
      </c>
      <c r="J116">
        <v>0</v>
      </c>
      <c r="K116" t="s">
        <v>14</v>
      </c>
      <c r="L116">
        <v>0</v>
      </c>
      <c r="M116" t="s">
        <v>14</v>
      </c>
      <c r="N116">
        <v>0</v>
      </c>
      <c r="O116" t="s">
        <v>14</v>
      </c>
      <c r="P116">
        <v>0</v>
      </c>
      <c r="U116" s="290">
        <v>39249</v>
      </c>
      <c r="V116">
        <v>1767.1875</v>
      </c>
      <c r="W116" t="s">
        <v>40</v>
      </c>
      <c r="X116">
        <v>119</v>
      </c>
      <c r="Y116">
        <v>1</v>
      </c>
      <c r="Z116" t="s">
        <v>14</v>
      </c>
      <c r="AA116">
        <v>159.48963317384369</v>
      </c>
      <c r="AB116" t="s">
        <v>40</v>
      </c>
      <c r="AC116">
        <v>119</v>
      </c>
      <c r="AD116">
        <v>16</v>
      </c>
      <c r="AE116" t="s">
        <v>14</v>
      </c>
      <c r="AF116">
        <v>806.45161290322585</v>
      </c>
      <c r="AG116" t="s">
        <v>14</v>
      </c>
      <c r="AH116">
        <v>17</v>
      </c>
      <c r="AI116" t="s">
        <v>14</v>
      </c>
      <c r="AJ116">
        <v>965.94124607706954</v>
      </c>
    </row>
    <row r="117" spans="1:36" x14ac:dyDescent="0.45">
      <c r="A117" s="291">
        <v>39250</v>
      </c>
      <c r="B117">
        <v>1897.7083333333333</v>
      </c>
      <c r="C117" t="s">
        <v>40</v>
      </c>
      <c r="D117">
        <v>119</v>
      </c>
      <c r="E117">
        <v>0</v>
      </c>
      <c r="F117" t="s">
        <v>14</v>
      </c>
      <c r="G117">
        <v>0</v>
      </c>
      <c r="H117" t="s">
        <v>40</v>
      </c>
      <c r="I117">
        <v>119</v>
      </c>
      <c r="J117">
        <v>0</v>
      </c>
      <c r="K117" t="s">
        <v>14</v>
      </c>
      <c r="L117">
        <v>0</v>
      </c>
      <c r="M117" t="s">
        <v>14</v>
      </c>
      <c r="N117">
        <v>0</v>
      </c>
      <c r="O117" t="s">
        <v>14</v>
      </c>
      <c r="P117">
        <v>0</v>
      </c>
      <c r="U117" s="290">
        <v>39250</v>
      </c>
      <c r="V117">
        <v>1897.7083333333333</v>
      </c>
      <c r="W117" t="s">
        <v>40</v>
      </c>
      <c r="X117">
        <v>119</v>
      </c>
      <c r="Y117">
        <v>1</v>
      </c>
      <c r="Z117" t="s">
        <v>14</v>
      </c>
      <c r="AA117">
        <v>159.48963317384369</v>
      </c>
      <c r="AB117" t="s">
        <v>40</v>
      </c>
      <c r="AC117">
        <v>119</v>
      </c>
      <c r="AD117">
        <v>16</v>
      </c>
      <c r="AE117" t="s">
        <v>14</v>
      </c>
      <c r="AF117">
        <v>806.45161290322585</v>
      </c>
      <c r="AG117" t="s">
        <v>14</v>
      </c>
      <c r="AH117">
        <v>17</v>
      </c>
      <c r="AI117" t="s">
        <v>14</v>
      </c>
      <c r="AJ117">
        <v>965.94124607706954</v>
      </c>
    </row>
    <row r="118" spans="1:36" x14ac:dyDescent="0.45">
      <c r="A118" s="291">
        <v>39251</v>
      </c>
      <c r="B118">
        <v>1804.0625</v>
      </c>
      <c r="C118" t="s">
        <v>40</v>
      </c>
      <c r="D118">
        <v>119</v>
      </c>
      <c r="E118">
        <v>0</v>
      </c>
      <c r="F118" t="s">
        <v>14</v>
      </c>
      <c r="G118">
        <v>0</v>
      </c>
      <c r="H118" t="s">
        <v>40</v>
      </c>
      <c r="I118">
        <v>119</v>
      </c>
      <c r="J118">
        <v>0</v>
      </c>
      <c r="K118" t="s">
        <v>14</v>
      </c>
      <c r="L118">
        <v>0</v>
      </c>
      <c r="M118" t="s">
        <v>14</v>
      </c>
      <c r="N118">
        <v>0</v>
      </c>
      <c r="O118" t="s">
        <v>14</v>
      </c>
      <c r="P118">
        <v>0</v>
      </c>
      <c r="U118" s="290">
        <v>39251</v>
      </c>
      <c r="V118">
        <v>1804.0625</v>
      </c>
      <c r="W118" t="s">
        <v>40</v>
      </c>
      <c r="X118">
        <v>119</v>
      </c>
      <c r="Y118">
        <v>1</v>
      </c>
      <c r="Z118" t="s">
        <v>14</v>
      </c>
      <c r="AA118">
        <v>159.48963317384369</v>
      </c>
      <c r="AB118" t="s">
        <v>40</v>
      </c>
      <c r="AC118">
        <v>119</v>
      </c>
      <c r="AD118">
        <v>16</v>
      </c>
      <c r="AE118" t="s">
        <v>14</v>
      </c>
      <c r="AF118">
        <v>806.45161290322585</v>
      </c>
      <c r="AG118" t="s">
        <v>14</v>
      </c>
      <c r="AH118">
        <v>17</v>
      </c>
      <c r="AI118" t="s">
        <v>14</v>
      </c>
      <c r="AJ118">
        <v>965.94124607706954</v>
      </c>
    </row>
    <row r="119" spans="1:36" x14ac:dyDescent="0.45">
      <c r="A119" s="291">
        <v>39252</v>
      </c>
      <c r="B119">
        <v>1691.0416666666667</v>
      </c>
      <c r="C119">
        <v>13</v>
      </c>
      <c r="D119">
        <v>109</v>
      </c>
      <c r="E119">
        <v>0</v>
      </c>
      <c r="F119">
        <v>0</v>
      </c>
      <c r="G119">
        <v>0</v>
      </c>
      <c r="H119">
        <v>10.5</v>
      </c>
      <c r="I119">
        <v>81</v>
      </c>
      <c r="J119">
        <v>0</v>
      </c>
      <c r="K119">
        <v>0</v>
      </c>
      <c r="L119">
        <v>0</v>
      </c>
      <c r="M119">
        <v>23.5</v>
      </c>
      <c r="N119">
        <v>0</v>
      </c>
      <c r="O119">
        <v>0</v>
      </c>
      <c r="P119">
        <v>0</v>
      </c>
      <c r="U119" s="290">
        <v>39252</v>
      </c>
      <c r="V119">
        <v>1691.0416666666667</v>
      </c>
      <c r="W119">
        <v>13</v>
      </c>
      <c r="X119">
        <v>109</v>
      </c>
      <c r="Y119">
        <v>0</v>
      </c>
      <c r="Z119">
        <v>0</v>
      </c>
      <c r="AA119">
        <v>0</v>
      </c>
      <c r="AB119">
        <v>10.5</v>
      </c>
      <c r="AC119">
        <v>81</v>
      </c>
      <c r="AD119">
        <v>8</v>
      </c>
      <c r="AE119">
        <v>0.76190476190476186</v>
      </c>
      <c r="AF119">
        <v>403.22580645161293</v>
      </c>
      <c r="AG119">
        <v>23.5</v>
      </c>
      <c r="AH119">
        <v>8</v>
      </c>
      <c r="AI119">
        <v>0.34042553191489361</v>
      </c>
      <c r="AJ119">
        <v>403.22580645161293</v>
      </c>
    </row>
    <row r="120" spans="1:36" x14ac:dyDescent="0.45">
      <c r="A120" s="291">
        <v>39253</v>
      </c>
      <c r="B120">
        <v>1864.8958333333333</v>
      </c>
      <c r="C120" t="s">
        <v>14</v>
      </c>
      <c r="D120">
        <v>43</v>
      </c>
      <c r="E120">
        <v>0</v>
      </c>
      <c r="F120" t="s">
        <v>14</v>
      </c>
      <c r="G120">
        <v>0</v>
      </c>
      <c r="H120" t="s">
        <v>14</v>
      </c>
      <c r="I120">
        <v>43</v>
      </c>
      <c r="J120">
        <v>1</v>
      </c>
      <c r="K120" t="s">
        <v>14</v>
      </c>
      <c r="L120">
        <v>21.074815595363543</v>
      </c>
      <c r="M120">
        <v>24</v>
      </c>
      <c r="N120">
        <v>1</v>
      </c>
      <c r="O120">
        <v>4.1666666666666664E-2</v>
      </c>
      <c r="P120">
        <v>21.074815595363543</v>
      </c>
      <c r="U120" s="290">
        <v>39253</v>
      </c>
      <c r="V120">
        <v>1864.8958333333333</v>
      </c>
      <c r="W120" t="s">
        <v>14</v>
      </c>
      <c r="X120">
        <v>43</v>
      </c>
      <c r="Y120" t="s">
        <v>14</v>
      </c>
      <c r="Z120" t="s">
        <v>14</v>
      </c>
      <c r="AA120">
        <v>1156.7540322580644</v>
      </c>
      <c r="AB120" t="s">
        <v>14</v>
      </c>
      <c r="AC120">
        <v>43</v>
      </c>
      <c r="AD120" t="s">
        <v>14</v>
      </c>
      <c r="AE120" t="s">
        <v>14</v>
      </c>
      <c r="AF120">
        <v>591.14857744994731</v>
      </c>
      <c r="AG120">
        <v>24</v>
      </c>
      <c r="AH120">
        <v>51</v>
      </c>
      <c r="AI120">
        <v>2.125</v>
      </c>
      <c r="AJ120">
        <v>1747.9026097080118</v>
      </c>
    </row>
    <row r="121" spans="1:36" x14ac:dyDescent="0.45">
      <c r="A121" s="291">
        <v>39254</v>
      </c>
      <c r="B121">
        <v>2040.2083333333333</v>
      </c>
      <c r="C121" t="s">
        <v>14</v>
      </c>
      <c r="D121">
        <v>43</v>
      </c>
      <c r="E121">
        <v>2</v>
      </c>
      <c r="F121" t="s">
        <v>14</v>
      </c>
      <c r="G121">
        <v>100.80645161290323</v>
      </c>
      <c r="H121" t="s">
        <v>14</v>
      </c>
      <c r="I121">
        <v>43</v>
      </c>
      <c r="J121">
        <v>2</v>
      </c>
      <c r="K121" t="s">
        <v>14</v>
      </c>
      <c r="L121">
        <v>42.149631190727085</v>
      </c>
      <c r="M121">
        <v>23.75</v>
      </c>
      <c r="N121">
        <v>4</v>
      </c>
      <c r="O121">
        <v>0.16842105263157894</v>
      </c>
      <c r="P121">
        <v>142.95608280363032</v>
      </c>
      <c r="U121" s="290">
        <v>39254</v>
      </c>
      <c r="V121">
        <v>2040.2083333333333</v>
      </c>
      <c r="W121" t="s">
        <v>14</v>
      </c>
      <c r="X121">
        <v>43</v>
      </c>
      <c r="Y121" t="s">
        <v>14</v>
      </c>
      <c r="Z121" t="s">
        <v>14</v>
      </c>
      <c r="AA121">
        <v>1950.6048387096776</v>
      </c>
      <c r="AB121" t="s">
        <v>14</v>
      </c>
      <c r="AC121">
        <v>43</v>
      </c>
      <c r="AD121" t="s">
        <v>14</v>
      </c>
      <c r="AE121" t="s">
        <v>14</v>
      </c>
      <c r="AF121">
        <v>996.83877766069554</v>
      </c>
      <c r="AG121">
        <v>23.75</v>
      </c>
      <c r="AH121">
        <v>86</v>
      </c>
      <c r="AI121">
        <v>3.6210526315789475</v>
      </c>
      <c r="AJ121">
        <v>2947.4436163703731</v>
      </c>
    </row>
    <row r="122" spans="1:36" x14ac:dyDescent="0.45">
      <c r="A122" s="291">
        <v>39255</v>
      </c>
      <c r="B122">
        <v>1920.3125</v>
      </c>
      <c r="C122">
        <v>12.75</v>
      </c>
      <c r="D122">
        <v>43</v>
      </c>
      <c r="E122">
        <v>0</v>
      </c>
      <c r="F122">
        <v>0</v>
      </c>
      <c r="G122">
        <v>0</v>
      </c>
      <c r="H122">
        <v>11.75</v>
      </c>
      <c r="I122">
        <v>60</v>
      </c>
      <c r="J122">
        <v>0</v>
      </c>
      <c r="K122">
        <v>0</v>
      </c>
      <c r="L122">
        <v>0</v>
      </c>
      <c r="M122">
        <v>24.5</v>
      </c>
      <c r="N122">
        <v>0</v>
      </c>
      <c r="O122">
        <v>0</v>
      </c>
      <c r="P122">
        <v>0</v>
      </c>
      <c r="U122" s="290">
        <v>39255</v>
      </c>
      <c r="V122">
        <v>1920.3125</v>
      </c>
      <c r="W122">
        <v>12.75</v>
      </c>
      <c r="X122">
        <v>43</v>
      </c>
      <c r="Y122">
        <v>7</v>
      </c>
      <c r="Z122">
        <v>0.5490196078431373</v>
      </c>
      <c r="AA122">
        <v>352.82258064516128</v>
      </c>
      <c r="AB122">
        <v>11.75</v>
      </c>
      <c r="AC122">
        <v>60</v>
      </c>
      <c r="AD122">
        <v>13</v>
      </c>
      <c r="AE122">
        <v>1.1063829787234043</v>
      </c>
      <c r="AF122">
        <v>655.24193548387098</v>
      </c>
      <c r="AG122">
        <v>24.5</v>
      </c>
      <c r="AH122">
        <v>20</v>
      </c>
      <c r="AI122">
        <v>0.81632653061224492</v>
      </c>
      <c r="AJ122">
        <v>1008.0645161290322</v>
      </c>
    </row>
    <row r="123" spans="1:36" x14ac:dyDescent="0.45">
      <c r="A123" s="291">
        <v>39256</v>
      </c>
      <c r="B123">
        <v>1686.0416666666667</v>
      </c>
      <c r="C123" t="s">
        <v>40</v>
      </c>
      <c r="D123">
        <v>73</v>
      </c>
      <c r="E123">
        <v>0</v>
      </c>
      <c r="F123" t="s">
        <v>14</v>
      </c>
      <c r="G123">
        <v>0</v>
      </c>
      <c r="H123" t="s">
        <v>40</v>
      </c>
      <c r="I123">
        <v>73</v>
      </c>
      <c r="J123">
        <v>0</v>
      </c>
      <c r="K123" t="s">
        <v>14</v>
      </c>
      <c r="L123">
        <v>0</v>
      </c>
      <c r="M123" t="s">
        <v>14</v>
      </c>
      <c r="N123">
        <v>0</v>
      </c>
      <c r="O123" t="s">
        <v>14</v>
      </c>
      <c r="P123">
        <v>0</v>
      </c>
      <c r="U123" s="290">
        <v>39256</v>
      </c>
      <c r="V123">
        <v>1686.0416666666667</v>
      </c>
      <c r="W123" t="s">
        <v>40</v>
      </c>
      <c r="X123">
        <v>73</v>
      </c>
      <c r="Y123">
        <v>4</v>
      </c>
      <c r="Z123" t="s">
        <v>14</v>
      </c>
      <c r="AA123">
        <v>637.95853269537474</v>
      </c>
      <c r="AB123" t="s">
        <v>40</v>
      </c>
      <c r="AC123">
        <v>73</v>
      </c>
      <c r="AD123">
        <v>11</v>
      </c>
      <c r="AE123" t="s">
        <v>14</v>
      </c>
      <c r="AF123">
        <v>554.43548387096769</v>
      </c>
      <c r="AG123" t="s">
        <v>14</v>
      </c>
      <c r="AH123">
        <v>15</v>
      </c>
      <c r="AI123" t="s">
        <v>14</v>
      </c>
      <c r="AJ123">
        <v>1192.3940165663425</v>
      </c>
    </row>
    <row r="124" spans="1:36" x14ac:dyDescent="0.45">
      <c r="A124" s="291">
        <v>39257</v>
      </c>
      <c r="B124">
        <v>1626.875</v>
      </c>
      <c r="C124" t="s">
        <v>40</v>
      </c>
      <c r="D124">
        <v>73</v>
      </c>
      <c r="E124">
        <v>0</v>
      </c>
      <c r="F124" t="s">
        <v>14</v>
      </c>
      <c r="G124">
        <v>0</v>
      </c>
      <c r="H124" t="s">
        <v>40</v>
      </c>
      <c r="I124">
        <v>73</v>
      </c>
      <c r="J124">
        <v>0</v>
      </c>
      <c r="K124" t="s">
        <v>14</v>
      </c>
      <c r="L124">
        <v>0</v>
      </c>
      <c r="M124" t="s">
        <v>14</v>
      </c>
      <c r="N124">
        <v>0</v>
      </c>
      <c r="O124" t="s">
        <v>14</v>
      </c>
      <c r="P124">
        <v>0</v>
      </c>
      <c r="U124" s="290">
        <v>39257</v>
      </c>
      <c r="V124">
        <v>1626.875</v>
      </c>
      <c r="W124" t="s">
        <v>40</v>
      </c>
      <c r="X124">
        <v>73</v>
      </c>
      <c r="Y124">
        <v>4</v>
      </c>
      <c r="Z124" t="s">
        <v>14</v>
      </c>
      <c r="AA124">
        <v>637.95853269537474</v>
      </c>
      <c r="AB124" t="s">
        <v>40</v>
      </c>
      <c r="AC124">
        <v>73</v>
      </c>
      <c r="AD124">
        <v>11</v>
      </c>
      <c r="AE124" t="s">
        <v>14</v>
      </c>
      <c r="AF124">
        <v>554.43548387096769</v>
      </c>
      <c r="AG124" t="s">
        <v>14</v>
      </c>
      <c r="AH124">
        <v>15</v>
      </c>
      <c r="AI124" t="s">
        <v>14</v>
      </c>
      <c r="AJ124">
        <v>1192.3940165663425</v>
      </c>
    </row>
    <row r="125" spans="1:36" x14ac:dyDescent="0.45">
      <c r="A125" s="291">
        <v>39258</v>
      </c>
      <c r="B125">
        <v>1815</v>
      </c>
      <c r="C125">
        <v>12.75</v>
      </c>
      <c r="D125">
        <v>83</v>
      </c>
      <c r="E125">
        <v>0</v>
      </c>
      <c r="F125">
        <v>0</v>
      </c>
      <c r="G125">
        <v>0</v>
      </c>
      <c r="H125">
        <v>10.5</v>
      </c>
      <c r="I125">
        <v>97</v>
      </c>
      <c r="J125">
        <v>0</v>
      </c>
      <c r="K125">
        <v>0</v>
      </c>
      <c r="L125">
        <v>0</v>
      </c>
      <c r="M125">
        <v>23.25</v>
      </c>
      <c r="N125">
        <v>0</v>
      </c>
      <c r="O125">
        <v>0</v>
      </c>
      <c r="P125">
        <v>0</v>
      </c>
      <c r="U125" s="290">
        <v>39258</v>
      </c>
      <c r="V125">
        <v>1815</v>
      </c>
      <c r="W125">
        <v>12.75</v>
      </c>
      <c r="X125">
        <v>83</v>
      </c>
      <c r="Y125">
        <v>1</v>
      </c>
      <c r="Z125">
        <v>7.8431372549019607E-2</v>
      </c>
      <c r="AA125">
        <v>159.48963317384369</v>
      </c>
      <c r="AB125">
        <v>10.5</v>
      </c>
      <c r="AC125">
        <v>97</v>
      </c>
      <c r="AD125">
        <v>8</v>
      </c>
      <c r="AE125">
        <v>0.76190476190476186</v>
      </c>
      <c r="AF125">
        <v>403.22580645161293</v>
      </c>
      <c r="AG125">
        <v>23.25</v>
      </c>
      <c r="AH125">
        <v>9</v>
      </c>
      <c r="AI125">
        <v>0.38709677419354838</v>
      </c>
      <c r="AJ125">
        <v>562.71543962545661</v>
      </c>
    </row>
    <row r="126" spans="1:36" x14ac:dyDescent="0.45">
      <c r="A126" s="291">
        <v>39259</v>
      </c>
      <c r="B126">
        <v>1563.0208333333333</v>
      </c>
      <c r="C126" t="s">
        <v>14</v>
      </c>
      <c r="D126">
        <v>107</v>
      </c>
      <c r="E126">
        <v>0</v>
      </c>
      <c r="F126" t="s">
        <v>14</v>
      </c>
      <c r="G126">
        <v>0</v>
      </c>
      <c r="H126" t="s">
        <v>14</v>
      </c>
      <c r="I126">
        <v>107</v>
      </c>
      <c r="J126">
        <v>0</v>
      </c>
      <c r="K126" t="s">
        <v>14</v>
      </c>
      <c r="L126">
        <v>0</v>
      </c>
      <c r="M126">
        <v>24</v>
      </c>
      <c r="N126">
        <v>0</v>
      </c>
      <c r="O126">
        <v>0</v>
      </c>
      <c r="P126">
        <v>0</v>
      </c>
      <c r="U126" s="290">
        <v>39259</v>
      </c>
      <c r="V126">
        <v>1563.0208333333333</v>
      </c>
      <c r="W126" t="s">
        <v>14</v>
      </c>
      <c r="X126">
        <v>107</v>
      </c>
      <c r="Y126" t="s">
        <v>14</v>
      </c>
      <c r="Z126" t="s">
        <v>14</v>
      </c>
      <c r="AA126">
        <v>0</v>
      </c>
      <c r="AB126" t="s">
        <v>14</v>
      </c>
      <c r="AC126">
        <v>107</v>
      </c>
      <c r="AD126" t="s">
        <v>14</v>
      </c>
      <c r="AE126" t="s">
        <v>14</v>
      </c>
      <c r="AF126">
        <v>252.01612903225808</v>
      </c>
      <c r="AG126">
        <v>24</v>
      </c>
      <c r="AH126">
        <v>5</v>
      </c>
      <c r="AI126">
        <v>0.20833333333333334</v>
      </c>
      <c r="AJ126">
        <v>252.01612903225808</v>
      </c>
    </row>
    <row r="127" spans="1:36" x14ac:dyDescent="0.45">
      <c r="A127" s="291">
        <v>39260</v>
      </c>
      <c r="B127">
        <v>1516.0416666666667</v>
      </c>
      <c r="C127" t="s">
        <v>14</v>
      </c>
      <c r="D127">
        <v>103</v>
      </c>
      <c r="E127">
        <v>0</v>
      </c>
      <c r="F127" t="s">
        <v>14</v>
      </c>
      <c r="G127">
        <v>0</v>
      </c>
      <c r="H127" t="s">
        <v>14</v>
      </c>
      <c r="I127">
        <v>103</v>
      </c>
      <c r="J127">
        <v>0</v>
      </c>
      <c r="K127" t="s">
        <v>14</v>
      </c>
      <c r="L127">
        <v>0</v>
      </c>
      <c r="M127">
        <v>23.75</v>
      </c>
      <c r="N127">
        <v>0</v>
      </c>
      <c r="O127">
        <v>0</v>
      </c>
      <c r="P127">
        <v>0</v>
      </c>
      <c r="U127" s="290">
        <v>39260</v>
      </c>
      <c r="V127">
        <v>1516.0416666666667</v>
      </c>
      <c r="W127" t="s">
        <v>14</v>
      </c>
      <c r="X127">
        <v>103</v>
      </c>
      <c r="Y127" t="s">
        <v>14</v>
      </c>
      <c r="Z127" t="s">
        <v>14</v>
      </c>
      <c r="AA127">
        <v>0</v>
      </c>
      <c r="AB127" t="s">
        <v>14</v>
      </c>
      <c r="AC127">
        <v>103</v>
      </c>
      <c r="AD127" t="s">
        <v>14</v>
      </c>
      <c r="AE127" t="s">
        <v>14</v>
      </c>
      <c r="AF127">
        <v>100.80645161290323</v>
      </c>
      <c r="AG127">
        <v>23.75</v>
      </c>
      <c r="AH127">
        <v>2</v>
      </c>
      <c r="AI127">
        <v>8.4210526315789472E-2</v>
      </c>
      <c r="AJ127">
        <v>100.80645161290323</v>
      </c>
    </row>
    <row r="128" spans="1:36" x14ac:dyDescent="0.45">
      <c r="A128" s="291">
        <v>39261</v>
      </c>
      <c r="B128">
        <v>1619.1666666666667</v>
      </c>
      <c r="C128">
        <v>11.75</v>
      </c>
      <c r="D128">
        <v>85</v>
      </c>
      <c r="E128">
        <v>0</v>
      </c>
      <c r="F128">
        <v>0</v>
      </c>
      <c r="G128">
        <v>0</v>
      </c>
      <c r="H128">
        <v>12</v>
      </c>
      <c r="I128">
        <v>51</v>
      </c>
      <c r="J128">
        <v>0</v>
      </c>
      <c r="K128">
        <v>0</v>
      </c>
      <c r="L128">
        <v>0</v>
      </c>
      <c r="M128">
        <v>23.75</v>
      </c>
      <c r="N128">
        <v>0</v>
      </c>
      <c r="O128">
        <v>0</v>
      </c>
      <c r="P128">
        <v>0</v>
      </c>
      <c r="U128" s="290">
        <v>39261</v>
      </c>
      <c r="V128">
        <v>1619.1666666666667</v>
      </c>
      <c r="W128">
        <v>11.75</v>
      </c>
      <c r="X128">
        <v>85</v>
      </c>
      <c r="Y128">
        <v>1</v>
      </c>
      <c r="Z128">
        <v>8.5106382978723402E-2</v>
      </c>
      <c r="AA128">
        <v>159.48963317384369</v>
      </c>
      <c r="AB128">
        <v>12</v>
      </c>
      <c r="AC128">
        <v>51</v>
      </c>
      <c r="AD128">
        <v>8</v>
      </c>
      <c r="AE128">
        <v>0.66666666666666663</v>
      </c>
      <c r="AF128">
        <v>403.22580645161293</v>
      </c>
      <c r="AG128">
        <v>23.75</v>
      </c>
      <c r="AH128">
        <v>9</v>
      </c>
      <c r="AI128">
        <v>0.37894736842105264</v>
      </c>
      <c r="AJ128">
        <v>562.71543962545661</v>
      </c>
    </row>
    <row r="129" spans="1:36" x14ac:dyDescent="0.45">
      <c r="A129" s="291">
        <v>39262</v>
      </c>
      <c r="B129">
        <v>2102.6041666666665</v>
      </c>
      <c r="C129" t="s">
        <v>14</v>
      </c>
      <c r="D129">
        <v>26</v>
      </c>
      <c r="E129" t="s">
        <v>14</v>
      </c>
      <c r="F129" t="s">
        <v>14</v>
      </c>
      <c r="G129">
        <v>0</v>
      </c>
      <c r="H129" t="s">
        <v>14</v>
      </c>
      <c r="I129">
        <v>26</v>
      </c>
      <c r="J129">
        <v>5</v>
      </c>
      <c r="K129" t="s">
        <v>14</v>
      </c>
      <c r="L129">
        <v>105.3740779768177</v>
      </c>
      <c r="M129">
        <v>25.75</v>
      </c>
      <c r="N129">
        <v>5</v>
      </c>
      <c r="O129">
        <v>0.1941747572815534</v>
      </c>
      <c r="P129">
        <v>105.3740779768177</v>
      </c>
      <c r="U129" s="290">
        <v>39262</v>
      </c>
      <c r="V129">
        <v>2102.6041666666665</v>
      </c>
      <c r="W129" t="s">
        <v>14</v>
      </c>
      <c r="X129">
        <v>26</v>
      </c>
      <c r="Z129" t="s">
        <v>14</v>
      </c>
      <c r="AA129">
        <v>3379.5362903225805</v>
      </c>
      <c r="AB129" t="s">
        <v>14</v>
      </c>
      <c r="AC129">
        <v>26</v>
      </c>
      <c r="AD129" t="s">
        <v>14</v>
      </c>
      <c r="AE129" t="s">
        <v>14</v>
      </c>
      <c r="AF129">
        <v>1727.0811380400423</v>
      </c>
      <c r="AG129">
        <v>25.75</v>
      </c>
      <c r="AH129">
        <v>149</v>
      </c>
      <c r="AI129">
        <v>5.7864077669902914</v>
      </c>
      <c r="AJ129">
        <v>5106.6174283626224</v>
      </c>
    </row>
    <row r="130" spans="1:36" x14ac:dyDescent="0.45">
      <c r="A130" s="291">
        <v>39263</v>
      </c>
      <c r="B130">
        <v>2051.7021276595747</v>
      </c>
      <c r="C130" t="s">
        <v>40</v>
      </c>
      <c r="D130">
        <v>37</v>
      </c>
      <c r="E130" t="s">
        <v>14</v>
      </c>
      <c r="F130" t="s">
        <v>14</v>
      </c>
      <c r="G130">
        <v>0</v>
      </c>
      <c r="H130" t="s">
        <v>40</v>
      </c>
      <c r="I130">
        <v>37</v>
      </c>
      <c r="J130">
        <v>3</v>
      </c>
      <c r="K130" t="s">
        <v>14</v>
      </c>
      <c r="L130">
        <v>63.224446786090624</v>
      </c>
      <c r="M130" t="s">
        <v>14</v>
      </c>
      <c r="N130">
        <v>3</v>
      </c>
      <c r="O130" t="s">
        <v>14</v>
      </c>
      <c r="P130">
        <v>63.224446786090624</v>
      </c>
      <c r="U130" s="290">
        <v>39263</v>
      </c>
      <c r="V130">
        <v>2051.7021276595747</v>
      </c>
      <c r="W130" t="s">
        <v>40</v>
      </c>
      <c r="X130">
        <v>37</v>
      </c>
      <c r="Y130">
        <v>1</v>
      </c>
      <c r="Z130" t="s">
        <v>14</v>
      </c>
      <c r="AA130">
        <v>50.403225806451616</v>
      </c>
      <c r="AB130" t="s">
        <v>40</v>
      </c>
      <c r="AC130">
        <v>37</v>
      </c>
      <c r="AD130">
        <v>7</v>
      </c>
      <c r="AE130" t="s">
        <v>14</v>
      </c>
      <c r="AF130">
        <v>147.52370916754478</v>
      </c>
      <c r="AG130" t="s">
        <v>14</v>
      </c>
      <c r="AH130">
        <v>8</v>
      </c>
      <c r="AI130" t="s">
        <v>14</v>
      </c>
      <c r="AJ130">
        <v>197.9269349739964</v>
      </c>
    </row>
    <row r="131" spans="1:36" x14ac:dyDescent="0.45">
      <c r="A131" s="291">
        <v>39264</v>
      </c>
      <c r="B131">
        <v>1760.8333333333333</v>
      </c>
      <c r="C131" t="s">
        <v>40</v>
      </c>
      <c r="D131">
        <v>37</v>
      </c>
      <c r="E131" t="s">
        <v>14</v>
      </c>
      <c r="F131" t="s">
        <v>14</v>
      </c>
      <c r="G131">
        <v>0</v>
      </c>
      <c r="H131">
        <v>11.5</v>
      </c>
      <c r="I131">
        <v>50</v>
      </c>
      <c r="J131">
        <v>0</v>
      </c>
      <c r="K131">
        <v>0</v>
      </c>
      <c r="L131">
        <v>0</v>
      </c>
      <c r="M131">
        <v>11.5</v>
      </c>
      <c r="N131">
        <v>0</v>
      </c>
      <c r="O131">
        <v>0</v>
      </c>
      <c r="P131">
        <v>0</v>
      </c>
      <c r="U131" s="290">
        <v>39264</v>
      </c>
      <c r="V131">
        <v>1760.8333333333333</v>
      </c>
      <c r="W131" t="s">
        <v>40</v>
      </c>
      <c r="X131">
        <v>37</v>
      </c>
      <c r="Y131">
        <v>1</v>
      </c>
      <c r="Z131" t="s">
        <v>14</v>
      </c>
      <c r="AA131">
        <v>50.403225806451616</v>
      </c>
      <c r="AB131">
        <v>11.5</v>
      </c>
      <c r="AC131">
        <v>50</v>
      </c>
      <c r="AD131">
        <v>5</v>
      </c>
      <c r="AE131">
        <v>0.43478260869565216</v>
      </c>
      <c r="AF131">
        <v>105.3740779768177</v>
      </c>
      <c r="AG131">
        <v>11.5</v>
      </c>
      <c r="AH131">
        <v>6</v>
      </c>
      <c r="AI131">
        <v>0.52173913043478259</v>
      </c>
      <c r="AJ131">
        <v>155.7773037832693</v>
      </c>
    </row>
    <row r="132" spans="1:36" x14ac:dyDescent="0.45">
      <c r="A132" s="291">
        <v>39265</v>
      </c>
      <c r="B132">
        <v>1624.0625</v>
      </c>
      <c r="C132">
        <v>10</v>
      </c>
      <c r="D132">
        <v>45</v>
      </c>
      <c r="E132">
        <v>0</v>
      </c>
      <c r="F132">
        <v>0</v>
      </c>
      <c r="G132">
        <v>0</v>
      </c>
      <c r="H132">
        <v>13.5</v>
      </c>
      <c r="I132">
        <v>41</v>
      </c>
      <c r="J132">
        <v>0</v>
      </c>
      <c r="K132">
        <v>0</v>
      </c>
      <c r="L132">
        <v>0</v>
      </c>
      <c r="M132">
        <v>23.5</v>
      </c>
      <c r="N132">
        <v>0</v>
      </c>
      <c r="O132">
        <v>0</v>
      </c>
      <c r="P132">
        <v>0</v>
      </c>
      <c r="U132" s="290">
        <v>39265</v>
      </c>
      <c r="V132">
        <v>1624.0625</v>
      </c>
      <c r="W132">
        <v>10</v>
      </c>
      <c r="X132">
        <v>45</v>
      </c>
      <c r="Y132">
        <v>0</v>
      </c>
      <c r="Z132">
        <v>0</v>
      </c>
      <c r="AA132">
        <v>0</v>
      </c>
      <c r="AB132">
        <v>13.5</v>
      </c>
      <c r="AC132">
        <v>41</v>
      </c>
      <c r="AD132">
        <v>6</v>
      </c>
      <c r="AE132">
        <v>0.44444444444444442</v>
      </c>
      <c r="AF132">
        <v>126.44889357218125</v>
      </c>
      <c r="AG132">
        <v>23.5</v>
      </c>
      <c r="AH132">
        <v>6</v>
      </c>
      <c r="AI132">
        <v>0.25531914893617019</v>
      </c>
      <c r="AJ132">
        <v>126.44889357218125</v>
      </c>
    </row>
    <row r="133" spans="1:36" x14ac:dyDescent="0.45">
      <c r="A133" s="291">
        <v>39266</v>
      </c>
      <c r="B133">
        <v>1721.0416666666667</v>
      </c>
      <c r="C133" t="s">
        <v>40</v>
      </c>
      <c r="D133">
        <v>22</v>
      </c>
      <c r="E133">
        <v>0</v>
      </c>
      <c r="F133" t="s">
        <v>14</v>
      </c>
      <c r="G133">
        <v>0</v>
      </c>
      <c r="H133" t="s">
        <v>40</v>
      </c>
      <c r="I133">
        <v>22</v>
      </c>
      <c r="J133" t="s">
        <v>14</v>
      </c>
      <c r="K133" t="s">
        <v>14</v>
      </c>
      <c r="L133">
        <v>0</v>
      </c>
      <c r="M133" t="s">
        <v>14</v>
      </c>
      <c r="N133">
        <v>0</v>
      </c>
      <c r="O133" t="s">
        <v>14</v>
      </c>
      <c r="P133">
        <v>0</v>
      </c>
      <c r="U133" s="290">
        <v>39266</v>
      </c>
      <c r="V133">
        <v>1721.0416666666667</v>
      </c>
      <c r="W133" t="s">
        <v>40</v>
      </c>
      <c r="X133">
        <v>22</v>
      </c>
      <c r="Y133">
        <v>3</v>
      </c>
      <c r="Z133" t="s">
        <v>14</v>
      </c>
      <c r="AA133">
        <v>151.20967741935485</v>
      </c>
      <c r="AB133" t="s">
        <v>40</v>
      </c>
      <c r="AC133">
        <v>22</v>
      </c>
      <c r="AD133">
        <v>17</v>
      </c>
      <c r="AE133" t="s">
        <v>14</v>
      </c>
      <c r="AF133">
        <v>358.27186512118021</v>
      </c>
      <c r="AG133" t="s">
        <v>14</v>
      </c>
      <c r="AH133">
        <v>20</v>
      </c>
      <c r="AI133" t="s">
        <v>14</v>
      </c>
      <c r="AJ133">
        <v>509.48154254053509</v>
      </c>
    </row>
    <row r="134" spans="1:36" x14ac:dyDescent="0.45">
      <c r="A134" s="291">
        <v>39267</v>
      </c>
      <c r="B134">
        <v>1719.47329001048</v>
      </c>
      <c r="C134" t="s">
        <v>40</v>
      </c>
      <c r="D134">
        <v>22</v>
      </c>
      <c r="E134">
        <v>0</v>
      </c>
      <c r="F134" t="s">
        <v>14</v>
      </c>
      <c r="G134">
        <v>0</v>
      </c>
      <c r="H134" t="s">
        <v>40</v>
      </c>
      <c r="I134">
        <v>22</v>
      </c>
      <c r="J134">
        <v>1</v>
      </c>
      <c r="K134" t="s">
        <v>14</v>
      </c>
      <c r="L134">
        <v>21.074815595363543</v>
      </c>
      <c r="M134" t="s">
        <v>14</v>
      </c>
      <c r="N134">
        <v>1</v>
      </c>
      <c r="O134" t="s">
        <v>14</v>
      </c>
      <c r="P134">
        <v>21.074815595363543</v>
      </c>
      <c r="U134" s="290">
        <v>39267</v>
      </c>
      <c r="V134">
        <v>1719.47329001048</v>
      </c>
      <c r="W134" t="s">
        <v>40</v>
      </c>
      <c r="X134">
        <v>22</v>
      </c>
      <c r="Y134">
        <v>3</v>
      </c>
      <c r="Z134" t="s">
        <v>14</v>
      </c>
      <c r="AA134">
        <v>151.20967741935485</v>
      </c>
      <c r="AB134" t="s">
        <v>40</v>
      </c>
      <c r="AC134">
        <v>22</v>
      </c>
      <c r="AD134">
        <v>17</v>
      </c>
      <c r="AE134" t="s">
        <v>14</v>
      </c>
      <c r="AF134">
        <v>358.27186512118021</v>
      </c>
      <c r="AG134" t="s">
        <v>14</v>
      </c>
      <c r="AH134">
        <v>20</v>
      </c>
      <c r="AI134" t="s">
        <v>14</v>
      </c>
      <c r="AJ134">
        <v>509.48154254053509</v>
      </c>
    </row>
    <row r="135" spans="1:36" x14ac:dyDescent="0.45">
      <c r="A135" s="291">
        <v>39268</v>
      </c>
      <c r="B135">
        <v>2137.2916666666665</v>
      </c>
      <c r="C135" t="s">
        <v>40</v>
      </c>
      <c r="D135">
        <v>22</v>
      </c>
      <c r="E135">
        <v>0</v>
      </c>
      <c r="F135" t="s">
        <v>14</v>
      </c>
      <c r="G135">
        <v>0</v>
      </c>
      <c r="H135" t="s">
        <v>40</v>
      </c>
      <c r="I135">
        <v>22</v>
      </c>
      <c r="J135">
        <v>1</v>
      </c>
      <c r="K135" t="s">
        <v>14</v>
      </c>
      <c r="L135">
        <v>21.074815595363543</v>
      </c>
      <c r="M135" t="s">
        <v>14</v>
      </c>
      <c r="N135">
        <v>1</v>
      </c>
      <c r="O135" t="s">
        <v>14</v>
      </c>
      <c r="P135">
        <v>21.074815595363543</v>
      </c>
      <c r="U135" s="290">
        <v>39268</v>
      </c>
      <c r="V135">
        <v>2137.2916666666665</v>
      </c>
      <c r="W135" t="s">
        <v>40</v>
      </c>
      <c r="X135">
        <v>22</v>
      </c>
      <c r="Y135">
        <v>3</v>
      </c>
      <c r="Z135" t="s">
        <v>14</v>
      </c>
      <c r="AA135">
        <v>151.20967741935485</v>
      </c>
      <c r="AB135" t="s">
        <v>40</v>
      </c>
      <c r="AC135">
        <v>22</v>
      </c>
      <c r="AD135">
        <v>17</v>
      </c>
      <c r="AE135" t="s">
        <v>14</v>
      </c>
      <c r="AF135">
        <v>358.27186512118021</v>
      </c>
      <c r="AG135" t="s">
        <v>14</v>
      </c>
      <c r="AH135">
        <v>20</v>
      </c>
      <c r="AI135" t="s">
        <v>14</v>
      </c>
      <c r="AJ135">
        <v>509.48154254053509</v>
      </c>
    </row>
    <row r="136" spans="1:36" x14ac:dyDescent="0.45">
      <c r="A136" s="291">
        <v>39269</v>
      </c>
      <c r="B136">
        <v>2351.1458333333335</v>
      </c>
      <c r="C136" t="s">
        <v>40</v>
      </c>
      <c r="D136">
        <v>22</v>
      </c>
      <c r="E136">
        <v>0</v>
      </c>
      <c r="F136" t="s">
        <v>14</v>
      </c>
      <c r="G136">
        <v>0</v>
      </c>
      <c r="H136" t="s">
        <v>40</v>
      </c>
      <c r="I136">
        <v>22</v>
      </c>
      <c r="J136">
        <v>1</v>
      </c>
      <c r="K136" t="s">
        <v>14</v>
      </c>
      <c r="L136">
        <v>21.074815595363543</v>
      </c>
      <c r="M136" t="s">
        <v>14</v>
      </c>
      <c r="N136">
        <v>1</v>
      </c>
      <c r="O136" t="s">
        <v>14</v>
      </c>
      <c r="P136">
        <v>21.074815595363543</v>
      </c>
      <c r="U136" s="290">
        <v>39269</v>
      </c>
      <c r="V136">
        <v>2351.1458333333335</v>
      </c>
      <c r="W136" t="s">
        <v>40</v>
      </c>
      <c r="X136">
        <v>22</v>
      </c>
      <c r="Y136">
        <v>3</v>
      </c>
      <c r="Z136" t="s">
        <v>14</v>
      </c>
      <c r="AA136">
        <v>151.20967741935485</v>
      </c>
      <c r="AB136" t="s">
        <v>40</v>
      </c>
      <c r="AC136">
        <v>22</v>
      </c>
      <c r="AD136">
        <v>17</v>
      </c>
      <c r="AE136" t="s">
        <v>14</v>
      </c>
      <c r="AF136">
        <v>358.27186512118021</v>
      </c>
      <c r="AG136" t="s">
        <v>14</v>
      </c>
      <c r="AH136">
        <v>20</v>
      </c>
      <c r="AI136" t="s">
        <v>14</v>
      </c>
      <c r="AJ136">
        <v>509.48154254053509</v>
      </c>
    </row>
    <row r="137" spans="1:36" x14ac:dyDescent="0.45">
      <c r="A137" s="291">
        <v>39270</v>
      </c>
      <c r="B137">
        <v>2123.3333333333335</v>
      </c>
      <c r="C137" t="s">
        <v>40</v>
      </c>
      <c r="D137">
        <v>22</v>
      </c>
      <c r="E137">
        <v>0</v>
      </c>
      <c r="F137" t="s">
        <v>14</v>
      </c>
      <c r="G137">
        <v>0</v>
      </c>
      <c r="H137" t="s">
        <v>40</v>
      </c>
      <c r="I137">
        <v>22</v>
      </c>
      <c r="J137" t="s">
        <v>14</v>
      </c>
      <c r="K137" t="s">
        <v>14</v>
      </c>
      <c r="L137">
        <v>0</v>
      </c>
      <c r="M137" t="s">
        <v>14</v>
      </c>
      <c r="N137">
        <v>0</v>
      </c>
      <c r="O137" t="s">
        <v>14</v>
      </c>
      <c r="P137">
        <v>0</v>
      </c>
      <c r="U137" s="290">
        <v>39270</v>
      </c>
      <c r="V137">
        <v>2123.3333333333335</v>
      </c>
      <c r="W137" t="s">
        <v>40</v>
      </c>
      <c r="X137">
        <v>22</v>
      </c>
      <c r="Y137">
        <v>3</v>
      </c>
      <c r="Z137" t="s">
        <v>14</v>
      </c>
      <c r="AA137">
        <v>151.20967741935485</v>
      </c>
      <c r="AB137" t="s">
        <v>40</v>
      </c>
      <c r="AC137">
        <v>22</v>
      </c>
      <c r="AD137">
        <v>17</v>
      </c>
      <c r="AE137" t="s">
        <v>14</v>
      </c>
      <c r="AF137">
        <v>358.27186512118021</v>
      </c>
      <c r="AG137" t="s">
        <v>14</v>
      </c>
      <c r="AH137">
        <v>20</v>
      </c>
      <c r="AI137" t="s">
        <v>14</v>
      </c>
      <c r="AJ137">
        <v>509.48154254053509</v>
      </c>
    </row>
    <row r="138" spans="1:36" x14ac:dyDescent="0.45">
      <c r="A138" s="291">
        <v>39271</v>
      </c>
      <c r="B138">
        <v>1878.1914893617022</v>
      </c>
      <c r="C138" t="s">
        <v>40</v>
      </c>
      <c r="D138">
        <v>22</v>
      </c>
      <c r="E138">
        <v>0</v>
      </c>
      <c r="F138" t="s">
        <v>14</v>
      </c>
      <c r="G138">
        <v>0</v>
      </c>
      <c r="H138" t="s">
        <v>40</v>
      </c>
      <c r="I138">
        <v>22</v>
      </c>
      <c r="J138" t="s">
        <v>14</v>
      </c>
      <c r="K138" t="s">
        <v>14</v>
      </c>
      <c r="L138">
        <v>0</v>
      </c>
      <c r="M138" t="s">
        <v>14</v>
      </c>
      <c r="N138">
        <v>0</v>
      </c>
      <c r="O138" t="s">
        <v>14</v>
      </c>
      <c r="P138">
        <v>0</v>
      </c>
      <c r="U138" s="290">
        <v>39271</v>
      </c>
      <c r="V138">
        <v>1878.1914893617022</v>
      </c>
      <c r="W138" t="s">
        <v>40</v>
      </c>
      <c r="X138">
        <v>22</v>
      </c>
      <c r="Y138">
        <v>3</v>
      </c>
      <c r="Z138" t="s">
        <v>14</v>
      </c>
      <c r="AA138">
        <v>151.20967741935485</v>
      </c>
      <c r="AB138" t="s">
        <v>40</v>
      </c>
      <c r="AC138">
        <v>22</v>
      </c>
      <c r="AD138">
        <v>17</v>
      </c>
      <c r="AE138" t="s">
        <v>14</v>
      </c>
      <c r="AF138">
        <v>358.27186512118021</v>
      </c>
      <c r="AG138" t="s">
        <v>14</v>
      </c>
      <c r="AH138">
        <v>20</v>
      </c>
      <c r="AI138" t="s">
        <v>14</v>
      </c>
      <c r="AJ138">
        <v>509.48154254053509</v>
      </c>
    </row>
    <row r="139" spans="1:36" x14ac:dyDescent="0.45">
      <c r="A139" s="291">
        <v>39272</v>
      </c>
      <c r="B139">
        <v>1880.2083333333333</v>
      </c>
      <c r="C139">
        <v>10.75</v>
      </c>
      <c r="D139">
        <v>18</v>
      </c>
      <c r="E139">
        <v>0</v>
      </c>
      <c r="F139">
        <v>0</v>
      </c>
      <c r="G139">
        <v>0</v>
      </c>
      <c r="H139">
        <v>11.75</v>
      </c>
      <c r="I139">
        <v>19</v>
      </c>
      <c r="J139">
        <v>3</v>
      </c>
      <c r="K139">
        <v>0.25531914893617019</v>
      </c>
      <c r="L139">
        <v>63.224446786090624</v>
      </c>
      <c r="M139">
        <v>22.5</v>
      </c>
      <c r="N139">
        <v>3</v>
      </c>
      <c r="O139">
        <v>0.13333333333333333</v>
      </c>
      <c r="P139">
        <v>63.224446786090624</v>
      </c>
      <c r="U139" s="290">
        <v>39272</v>
      </c>
      <c r="V139">
        <v>1880.2083333333333</v>
      </c>
      <c r="W139">
        <v>10.75</v>
      </c>
      <c r="X139">
        <v>18</v>
      </c>
      <c r="Y139">
        <v>5</v>
      </c>
      <c r="Z139">
        <v>0.46511627906976744</v>
      </c>
      <c r="AA139">
        <v>252.01612903225808</v>
      </c>
      <c r="AB139">
        <v>11.75</v>
      </c>
      <c r="AC139">
        <v>19</v>
      </c>
      <c r="AD139">
        <v>28</v>
      </c>
      <c r="AE139">
        <v>2.3829787234042552</v>
      </c>
      <c r="AF139">
        <v>590.09483667017912</v>
      </c>
      <c r="AG139">
        <v>22.5</v>
      </c>
      <c r="AH139">
        <v>33</v>
      </c>
      <c r="AI139">
        <v>1.4666666666666666</v>
      </c>
      <c r="AJ139">
        <v>842.11096570243717</v>
      </c>
    </row>
    <row r="140" spans="1:36" x14ac:dyDescent="0.45">
      <c r="A140" s="291">
        <v>39273</v>
      </c>
      <c r="B140">
        <v>1918.2291666666667</v>
      </c>
      <c r="C140">
        <v>13.5</v>
      </c>
      <c r="D140">
        <v>23</v>
      </c>
      <c r="E140">
        <v>0</v>
      </c>
      <c r="F140">
        <v>0</v>
      </c>
      <c r="G140">
        <v>0</v>
      </c>
      <c r="H140">
        <v>10.25</v>
      </c>
      <c r="I140">
        <v>15</v>
      </c>
      <c r="J140">
        <v>0</v>
      </c>
      <c r="K140">
        <v>0</v>
      </c>
      <c r="L140">
        <v>0</v>
      </c>
      <c r="M140">
        <v>23.75</v>
      </c>
      <c r="N140">
        <v>0</v>
      </c>
      <c r="O140">
        <v>0</v>
      </c>
      <c r="P140">
        <v>0</v>
      </c>
      <c r="U140" s="290">
        <v>39273</v>
      </c>
      <c r="V140">
        <v>1918.2291666666667</v>
      </c>
      <c r="W140">
        <v>13.5</v>
      </c>
      <c r="X140">
        <v>23</v>
      </c>
      <c r="Y140">
        <v>2</v>
      </c>
      <c r="Z140">
        <v>0.14814814814814814</v>
      </c>
      <c r="AA140">
        <v>100.80645161290323</v>
      </c>
      <c r="AB140">
        <v>10.25</v>
      </c>
      <c r="AC140">
        <v>15</v>
      </c>
      <c r="AD140">
        <v>7</v>
      </c>
      <c r="AE140">
        <v>0.68292682926829273</v>
      </c>
      <c r="AF140">
        <v>147.52370916754478</v>
      </c>
      <c r="AG140">
        <v>23.75</v>
      </c>
      <c r="AH140">
        <v>9</v>
      </c>
      <c r="AI140">
        <v>0.37894736842105264</v>
      </c>
      <c r="AJ140">
        <v>248.33016078044801</v>
      </c>
    </row>
    <row r="141" spans="1:36" x14ac:dyDescent="0.45">
      <c r="A141" s="291">
        <v>39274</v>
      </c>
      <c r="B141">
        <v>2056.7708333333335</v>
      </c>
      <c r="C141">
        <v>9.5</v>
      </c>
      <c r="D141">
        <v>16</v>
      </c>
      <c r="E141">
        <v>0</v>
      </c>
      <c r="F141">
        <v>0</v>
      </c>
      <c r="G141">
        <v>0</v>
      </c>
      <c r="H141">
        <v>13.75</v>
      </c>
      <c r="I141">
        <v>15</v>
      </c>
      <c r="J141">
        <v>0</v>
      </c>
      <c r="K141">
        <v>0</v>
      </c>
      <c r="L141">
        <v>0</v>
      </c>
      <c r="M141">
        <v>23.25</v>
      </c>
      <c r="N141">
        <v>0</v>
      </c>
      <c r="O141">
        <v>0</v>
      </c>
      <c r="P141">
        <v>0</v>
      </c>
      <c r="U141" s="290">
        <v>39274</v>
      </c>
      <c r="V141">
        <v>2056.7708333333335</v>
      </c>
      <c r="W141">
        <v>9.5</v>
      </c>
      <c r="X141">
        <v>16</v>
      </c>
      <c r="Y141">
        <v>5</v>
      </c>
      <c r="Z141">
        <v>0.52631578947368418</v>
      </c>
      <c r="AA141">
        <v>252.01612903225808</v>
      </c>
      <c r="AB141">
        <v>13.75</v>
      </c>
      <c r="AC141">
        <v>15</v>
      </c>
      <c r="AD141">
        <v>6</v>
      </c>
      <c r="AE141">
        <v>0.43636363636363634</v>
      </c>
      <c r="AF141">
        <v>126.44889357218125</v>
      </c>
      <c r="AG141">
        <v>23.25</v>
      </c>
      <c r="AH141">
        <v>11</v>
      </c>
      <c r="AI141">
        <v>0.4731182795698925</v>
      </c>
      <c r="AJ141">
        <v>378.46502260443935</v>
      </c>
    </row>
    <row r="142" spans="1:36" x14ac:dyDescent="0.45">
      <c r="A142" s="291">
        <v>39275</v>
      </c>
      <c r="B142">
        <v>2113.125</v>
      </c>
      <c r="C142">
        <v>12</v>
      </c>
      <c r="D142">
        <v>17</v>
      </c>
      <c r="E142">
        <v>0</v>
      </c>
      <c r="F142">
        <v>0</v>
      </c>
      <c r="G142">
        <v>0</v>
      </c>
      <c r="H142">
        <v>12</v>
      </c>
      <c r="I142">
        <v>11</v>
      </c>
      <c r="J142">
        <v>1</v>
      </c>
      <c r="K142">
        <v>8.3333333333333329E-2</v>
      </c>
      <c r="L142">
        <v>21.074815595363543</v>
      </c>
      <c r="M142">
        <v>24</v>
      </c>
      <c r="N142">
        <v>1</v>
      </c>
      <c r="O142">
        <v>4.1666666666666664E-2</v>
      </c>
      <c r="P142">
        <v>21.074815595363543</v>
      </c>
      <c r="U142" s="290">
        <v>39275</v>
      </c>
      <c r="V142">
        <v>2113.125</v>
      </c>
      <c r="W142">
        <v>12</v>
      </c>
      <c r="X142">
        <v>17</v>
      </c>
      <c r="Y142">
        <v>7</v>
      </c>
      <c r="Z142">
        <v>0.58333333333333337</v>
      </c>
      <c r="AA142">
        <v>352.82258064516128</v>
      </c>
      <c r="AB142">
        <v>12</v>
      </c>
      <c r="AC142">
        <v>11</v>
      </c>
      <c r="AD142">
        <v>14</v>
      </c>
      <c r="AE142">
        <v>1.1666666666666667</v>
      </c>
      <c r="AF142">
        <v>295.04741833508956</v>
      </c>
      <c r="AG142">
        <v>24</v>
      </c>
      <c r="AH142">
        <v>21</v>
      </c>
      <c r="AI142">
        <v>0.875</v>
      </c>
      <c r="AJ142">
        <v>647.86999898025078</v>
      </c>
    </row>
    <row r="143" spans="1:36" x14ac:dyDescent="0.45">
      <c r="A143" s="291">
        <v>39276</v>
      </c>
      <c r="B143">
        <v>2332.7083333333335</v>
      </c>
      <c r="C143">
        <v>8</v>
      </c>
      <c r="D143">
        <v>11</v>
      </c>
      <c r="E143">
        <v>0</v>
      </c>
      <c r="F143">
        <v>0</v>
      </c>
      <c r="G143">
        <v>0</v>
      </c>
      <c r="H143">
        <v>16</v>
      </c>
      <c r="I143">
        <v>12</v>
      </c>
      <c r="J143">
        <v>0</v>
      </c>
      <c r="K143">
        <v>0</v>
      </c>
      <c r="L143">
        <v>0</v>
      </c>
      <c r="M143">
        <v>24</v>
      </c>
      <c r="N143">
        <v>0</v>
      </c>
      <c r="O143">
        <v>0</v>
      </c>
      <c r="P143">
        <v>0</v>
      </c>
      <c r="U143" s="290">
        <v>39276</v>
      </c>
      <c r="V143">
        <v>2332.7083333333335</v>
      </c>
      <c r="W143">
        <v>8</v>
      </c>
      <c r="X143">
        <v>11</v>
      </c>
      <c r="Y143">
        <v>3</v>
      </c>
      <c r="Z143">
        <v>0.375</v>
      </c>
      <c r="AA143">
        <v>151.20967741935485</v>
      </c>
      <c r="AB143">
        <v>16</v>
      </c>
      <c r="AC143">
        <v>12</v>
      </c>
      <c r="AD143">
        <v>8</v>
      </c>
      <c r="AE143">
        <v>0.5</v>
      </c>
      <c r="AF143">
        <v>168.59852476290834</v>
      </c>
      <c r="AG143">
        <v>24</v>
      </c>
      <c r="AH143">
        <v>11</v>
      </c>
      <c r="AI143">
        <v>0.45833333333333331</v>
      </c>
      <c r="AJ143">
        <v>319.80820218226319</v>
      </c>
    </row>
    <row r="144" spans="1:36" x14ac:dyDescent="0.45">
      <c r="A144" s="291">
        <v>39277</v>
      </c>
      <c r="B144">
        <v>2236.0416666666665</v>
      </c>
      <c r="C144">
        <v>10.25</v>
      </c>
      <c r="D144">
        <v>15</v>
      </c>
      <c r="E144">
        <v>0</v>
      </c>
      <c r="F144">
        <v>0</v>
      </c>
      <c r="G144">
        <v>0</v>
      </c>
      <c r="H144">
        <v>14.25</v>
      </c>
      <c r="I144">
        <v>11</v>
      </c>
      <c r="J144">
        <v>0</v>
      </c>
      <c r="K144">
        <v>0</v>
      </c>
      <c r="L144">
        <v>0</v>
      </c>
      <c r="M144">
        <v>24.5</v>
      </c>
      <c r="N144">
        <v>0</v>
      </c>
      <c r="O144">
        <v>0</v>
      </c>
      <c r="P144">
        <v>0</v>
      </c>
      <c r="U144" s="290">
        <v>39277</v>
      </c>
      <c r="V144">
        <v>2236.0416666666665</v>
      </c>
      <c r="W144">
        <v>10.25</v>
      </c>
      <c r="X144">
        <v>15</v>
      </c>
      <c r="Y144">
        <v>3</v>
      </c>
      <c r="Z144">
        <v>0.29268292682926828</v>
      </c>
      <c r="AA144">
        <v>151.20967741935485</v>
      </c>
      <c r="AB144">
        <v>14.25</v>
      </c>
      <c r="AC144">
        <v>11</v>
      </c>
      <c r="AD144">
        <v>3</v>
      </c>
      <c r="AE144">
        <v>0.21052631578947367</v>
      </c>
      <c r="AF144">
        <v>63.224446786090624</v>
      </c>
      <c r="AG144">
        <v>24.5</v>
      </c>
      <c r="AH144">
        <v>6</v>
      </c>
      <c r="AI144">
        <v>0.24489795918367346</v>
      </c>
      <c r="AJ144">
        <v>214.43412420544547</v>
      </c>
    </row>
    <row r="145" spans="1:36" x14ac:dyDescent="0.45">
      <c r="A145" s="291">
        <v>39278</v>
      </c>
      <c r="B145">
        <v>2118.125</v>
      </c>
      <c r="C145" t="s">
        <v>14</v>
      </c>
      <c r="D145">
        <v>10</v>
      </c>
      <c r="E145" t="s">
        <v>14</v>
      </c>
      <c r="F145" t="s">
        <v>14</v>
      </c>
      <c r="G145">
        <v>0</v>
      </c>
      <c r="H145" t="s">
        <v>14</v>
      </c>
      <c r="I145">
        <v>10</v>
      </c>
      <c r="J145" t="s">
        <v>14</v>
      </c>
      <c r="K145" t="s">
        <v>14</v>
      </c>
      <c r="L145">
        <v>0</v>
      </c>
      <c r="M145">
        <v>21.5</v>
      </c>
      <c r="N145">
        <v>0</v>
      </c>
      <c r="O145">
        <v>0</v>
      </c>
      <c r="P145">
        <v>0</v>
      </c>
      <c r="U145" s="290">
        <v>39278</v>
      </c>
      <c r="V145">
        <v>2118.125</v>
      </c>
      <c r="W145" t="s">
        <v>14</v>
      </c>
      <c r="X145">
        <v>10</v>
      </c>
      <c r="Y145" t="s">
        <v>14</v>
      </c>
      <c r="Z145" t="s">
        <v>14</v>
      </c>
      <c r="AA145" t="s">
        <v>14</v>
      </c>
      <c r="AB145" t="s">
        <v>14</v>
      </c>
      <c r="AC145">
        <v>10</v>
      </c>
      <c r="AD145" t="s">
        <v>14</v>
      </c>
      <c r="AE145" t="s">
        <v>14</v>
      </c>
      <c r="AF145">
        <v>42.149631190727085</v>
      </c>
      <c r="AG145">
        <v>21.5</v>
      </c>
      <c r="AH145">
        <v>2</v>
      </c>
      <c r="AI145">
        <v>9.3023255813953487E-2</v>
      </c>
      <c r="AJ145">
        <v>42.149631190727085</v>
      </c>
    </row>
    <row r="146" spans="1:36" x14ac:dyDescent="0.45">
      <c r="A146" s="291">
        <v>39279</v>
      </c>
      <c r="B146">
        <v>1851.875</v>
      </c>
      <c r="C146">
        <v>11.25</v>
      </c>
      <c r="D146">
        <v>11</v>
      </c>
      <c r="E146">
        <v>0</v>
      </c>
      <c r="F146">
        <v>0</v>
      </c>
      <c r="G146">
        <v>0</v>
      </c>
      <c r="H146">
        <v>12.25</v>
      </c>
      <c r="I146">
        <v>21</v>
      </c>
      <c r="J146">
        <v>0</v>
      </c>
      <c r="K146">
        <v>0</v>
      </c>
      <c r="L146">
        <v>0</v>
      </c>
      <c r="M146">
        <v>23.5</v>
      </c>
      <c r="N146">
        <v>0</v>
      </c>
      <c r="O146">
        <v>0</v>
      </c>
      <c r="P146">
        <v>0</v>
      </c>
      <c r="U146" s="290">
        <v>39279</v>
      </c>
      <c r="V146">
        <v>1851.875</v>
      </c>
      <c r="W146">
        <v>11.25</v>
      </c>
      <c r="X146">
        <v>11</v>
      </c>
      <c r="Y146">
        <v>0</v>
      </c>
      <c r="Z146">
        <v>0</v>
      </c>
      <c r="AA146">
        <v>0</v>
      </c>
      <c r="AB146">
        <v>12.25</v>
      </c>
      <c r="AC146">
        <v>21</v>
      </c>
      <c r="AD146">
        <v>0</v>
      </c>
      <c r="AE146">
        <v>0</v>
      </c>
      <c r="AF146">
        <v>0</v>
      </c>
      <c r="AG146">
        <v>23.5</v>
      </c>
      <c r="AH146">
        <v>0</v>
      </c>
      <c r="AI146">
        <v>0</v>
      </c>
      <c r="AJ146">
        <v>0</v>
      </c>
    </row>
    <row r="147" spans="1:36" x14ac:dyDescent="0.45">
      <c r="A147" s="291">
        <v>39280</v>
      </c>
      <c r="B147">
        <v>1665.9375</v>
      </c>
      <c r="C147">
        <v>10.25</v>
      </c>
      <c r="D147">
        <v>16</v>
      </c>
      <c r="E147">
        <v>1</v>
      </c>
      <c r="F147">
        <v>0</v>
      </c>
      <c r="G147">
        <v>50.403225806451616</v>
      </c>
      <c r="H147">
        <v>13</v>
      </c>
      <c r="I147">
        <v>26</v>
      </c>
      <c r="J147">
        <v>0</v>
      </c>
      <c r="K147">
        <v>0</v>
      </c>
      <c r="L147">
        <v>0</v>
      </c>
      <c r="M147">
        <v>23.25</v>
      </c>
      <c r="N147">
        <v>1</v>
      </c>
      <c r="O147">
        <v>4.3010752688172046E-2</v>
      </c>
      <c r="P147">
        <v>50.403225806451616</v>
      </c>
      <c r="U147" s="290">
        <v>39280</v>
      </c>
      <c r="V147">
        <v>1665.9375</v>
      </c>
      <c r="W147">
        <v>10.25</v>
      </c>
      <c r="X147">
        <v>16</v>
      </c>
      <c r="Y147">
        <v>0</v>
      </c>
      <c r="Z147">
        <v>0</v>
      </c>
      <c r="AA147">
        <v>0</v>
      </c>
      <c r="AB147">
        <v>13</v>
      </c>
      <c r="AC147">
        <v>26</v>
      </c>
      <c r="AD147">
        <v>0</v>
      </c>
      <c r="AE147">
        <v>0</v>
      </c>
      <c r="AF147">
        <v>0</v>
      </c>
      <c r="AG147">
        <v>23.25</v>
      </c>
      <c r="AH147">
        <v>0</v>
      </c>
      <c r="AI147">
        <v>0</v>
      </c>
      <c r="AJ147">
        <v>0</v>
      </c>
    </row>
    <row r="148" spans="1:36" x14ac:dyDescent="0.45">
      <c r="A148" s="291">
        <v>39281</v>
      </c>
      <c r="B148">
        <v>1847.7083333333333</v>
      </c>
      <c r="C148">
        <v>13.5</v>
      </c>
      <c r="D148">
        <v>13</v>
      </c>
      <c r="E148">
        <v>0</v>
      </c>
      <c r="F148">
        <v>0</v>
      </c>
      <c r="G148">
        <v>0</v>
      </c>
      <c r="H148">
        <v>10</v>
      </c>
      <c r="I148">
        <v>10</v>
      </c>
      <c r="J148">
        <v>0</v>
      </c>
      <c r="K148">
        <v>0</v>
      </c>
      <c r="L148">
        <v>0</v>
      </c>
      <c r="M148">
        <v>23.5</v>
      </c>
      <c r="N148">
        <v>0</v>
      </c>
      <c r="O148">
        <v>0</v>
      </c>
      <c r="P148">
        <v>0</v>
      </c>
      <c r="U148" s="290">
        <v>39281</v>
      </c>
      <c r="V148">
        <v>1847.7083333333333</v>
      </c>
      <c r="W148">
        <v>13.5</v>
      </c>
      <c r="X148">
        <v>13</v>
      </c>
      <c r="Y148">
        <v>0</v>
      </c>
      <c r="Z148">
        <v>0</v>
      </c>
      <c r="AA148">
        <v>0</v>
      </c>
      <c r="AB148">
        <v>10</v>
      </c>
      <c r="AC148">
        <v>10</v>
      </c>
      <c r="AD148">
        <v>1</v>
      </c>
      <c r="AE148">
        <v>0.1</v>
      </c>
      <c r="AF148">
        <v>21.074815595363543</v>
      </c>
      <c r="AG148">
        <v>23.5</v>
      </c>
      <c r="AH148">
        <v>1</v>
      </c>
      <c r="AI148">
        <v>4.2553191489361701E-2</v>
      </c>
      <c r="AJ148">
        <v>21.074815595363543</v>
      </c>
    </row>
    <row r="149" spans="1:36" x14ac:dyDescent="0.45">
      <c r="A149" s="291">
        <v>39282</v>
      </c>
      <c r="B149">
        <v>2065.625</v>
      </c>
      <c r="C149">
        <v>12.5</v>
      </c>
      <c r="D149">
        <v>14</v>
      </c>
      <c r="E149">
        <v>0</v>
      </c>
      <c r="F149">
        <v>0</v>
      </c>
      <c r="G149">
        <v>0</v>
      </c>
      <c r="H149">
        <v>11</v>
      </c>
      <c r="I149">
        <v>17</v>
      </c>
      <c r="J149">
        <v>0</v>
      </c>
      <c r="K149">
        <v>0</v>
      </c>
      <c r="L149">
        <v>0</v>
      </c>
      <c r="M149">
        <v>23.5</v>
      </c>
      <c r="N149">
        <v>0</v>
      </c>
      <c r="O149">
        <v>0</v>
      </c>
      <c r="P149">
        <v>0</v>
      </c>
      <c r="U149" s="290">
        <v>39282</v>
      </c>
      <c r="V149">
        <v>2065.625</v>
      </c>
      <c r="W149">
        <v>12.5</v>
      </c>
      <c r="X149">
        <v>14</v>
      </c>
      <c r="Y149">
        <v>0</v>
      </c>
      <c r="Z149">
        <v>0</v>
      </c>
      <c r="AA149">
        <v>0</v>
      </c>
      <c r="AB149">
        <v>11</v>
      </c>
      <c r="AC149">
        <v>17</v>
      </c>
      <c r="AD149">
        <v>0</v>
      </c>
      <c r="AE149">
        <v>0</v>
      </c>
      <c r="AF149">
        <v>0</v>
      </c>
      <c r="AG149">
        <v>23.5</v>
      </c>
      <c r="AH149">
        <v>0</v>
      </c>
      <c r="AI149">
        <v>0</v>
      </c>
      <c r="AJ149">
        <v>0</v>
      </c>
    </row>
    <row r="150" spans="1:36" x14ac:dyDescent="0.45">
      <c r="A150" s="291">
        <v>39283</v>
      </c>
      <c r="B150">
        <v>1672.5</v>
      </c>
      <c r="C150">
        <v>2.75</v>
      </c>
      <c r="D150">
        <v>26</v>
      </c>
      <c r="E150">
        <v>0</v>
      </c>
      <c r="F150">
        <v>0</v>
      </c>
      <c r="G150">
        <v>0</v>
      </c>
      <c r="H150">
        <v>22.25</v>
      </c>
      <c r="I150">
        <v>25</v>
      </c>
      <c r="J150">
        <v>0</v>
      </c>
      <c r="K150">
        <v>0</v>
      </c>
      <c r="L150">
        <v>0</v>
      </c>
      <c r="M150">
        <v>25</v>
      </c>
      <c r="N150">
        <v>0</v>
      </c>
      <c r="O150">
        <v>0</v>
      </c>
      <c r="P150">
        <v>0</v>
      </c>
      <c r="U150" s="290">
        <v>39283</v>
      </c>
      <c r="V150">
        <v>1672.5</v>
      </c>
      <c r="W150">
        <v>2.75</v>
      </c>
      <c r="X150">
        <v>26</v>
      </c>
      <c r="Y150">
        <v>1</v>
      </c>
      <c r="Z150">
        <v>0.36363636363636365</v>
      </c>
      <c r="AA150">
        <v>50.403225806451616</v>
      </c>
      <c r="AB150">
        <v>22.25</v>
      </c>
      <c r="AC150">
        <v>25</v>
      </c>
      <c r="AD150">
        <v>0</v>
      </c>
      <c r="AE150">
        <v>0</v>
      </c>
      <c r="AF150">
        <v>0</v>
      </c>
      <c r="AG150">
        <v>25</v>
      </c>
      <c r="AH150">
        <v>1</v>
      </c>
      <c r="AI150">
        <v>0.04</v>
      </c>
      <c r="AJ150">
        <v>50.403225806451616</v>
      </c>
    </row>
    <row r="151" spans="1:36" x14ac:dyDescent="0.45">
      <c r="A151" s="291">
        <v>39284</v>
      </c>
      <c r="B151">
        <v>1795.5208333333333</v>
      </c>
      <c r="C151" t="s">
        <v>14</v>
      </c>
      <c r="D151">
        <v>17</v>
      </c>
      <c r="E151">
        <v>0</v>
      </c>
      <c r="F151" t="s">
        <v>14</v>
      </c>
      <c r="G151">
        <v>0</v>
      </c>
      <c r="H151" t="s">
        <v>14</v>
      </c>
      <c r="I151">
        <v>17</v>
      </c>
      <c r="J151">
        <v>0</v>
      </c>
      <c r="K151" t="s">
        <v>14</v>
      </c>
      <c r="L151">
        <v>0</v>
      </c>
      <c r="M151">
        <v>22</v>
      </c>
      <c r="N151">
        <v>0</v>
      </c>
      <c r="O151">
        <v>0</v>
      </c>
      <c r="P151">
        <v>0</v>
      </c>
      <c r="U151" s="290">
        <v>39284</v>
      </c>
      <c r="V151">
        <v>1795.5208333333333</v>
      </c>
      <c r="W151" t="s">
        <v>14</v>
      </c>
      <c r="X151">
        <v>17</v>
      </c>
      <c r="Y151">
        <v>0</v>
      </c>
      <c r="AA151">
        <v>0</v>
      </c>
      <c r="AB151" t="s">
        <v>14</v>
      </c>
      <c r="AC151">
        <v>17</v>
      </c>
      <c r="AD151">
        <v>1</v>
      </c>
      <c r="AE151" t="s">
        <v>14</v>
      </c>
      <c r="AF151">
        <v>21.074815595363543</v>
      </c>
      <c r="AG151">
        <v>22</v>
      </c>
      <c r="AH151">
        <v>1</v>
      </c>
      <c r="AI151">
        <v>4.5454545454545456E-2</v>
      </c>
      <c r="AJ151">
        <v>21.074815595363543</v>
      </c>
    </row>
    <row r="152" spans="1:36" x14ac:dyDescent="0.45">
      <c r="A152" s="291">
        <v>39285</v>
      </c>
      <c r="B152">
        <v>2018.6458333333333</v>
      </c>
      <c r="C152">
        <v>11.5</v>
      </c>
      <c r="D152">
        <v>13</v>
      </c>
      <c r="E152">
        <v>0</v>
      </c>
      <c r="F152">
        <v>0</v>
      </c>
      <c r="G152">
        <v>0</v>
      </c>
      <c r="H152">
        <v>11.5</v>
      </c>
      <c r="I152">
        <v>11</v>
      </c>
      <c r="J152">
        <v>1</v>
      </c>
      <c r="K152">
        <v>8.6956521739130432E-2</v>
      </c>
      <c r="L152">
        <v>21.074815595363543</v>
      </c>
      <c r="M152">
        <v>23</v>
      </c>
      <c r="N152">
        <v>1</v>
      </c>
      <c r="O152">
        <v>4.3478260869565216E-2</v>
      </c>
      <c r="P152">
        <v>21.074815595363543</v>
      </c>
      <c r="U152" s="290">
        <v>39285</v>
      </c>
      <c r="V152">
        <v>2018.6458333333333</v>
      </c>
      <c r="W152">
        <v>11.5</v>
      </c>
      <c r="X152">
        <v>13</v>
      </c>
      <c r="Y152">
        <v>1</v>
      </c>
      <c r="Z152">
        <v>8.6956521739130432E-2</v>
      </c>
      <c r="AA152">
        <v>50.403225806451616</v>
      </c>
      <c r="AB152">
        <v>11.5</v>
      </c>
      <c r="AC152">
        <v>11</v>
      </c>
      <c r="AD152">
        <v>0</v>
      </c>
      <c r="AE152">
        <v>0</v>
      </c>
      <c r="AF152">
        <v>0</v>
      </c>
      <c r="AG152">
        <v>23</v>
      </c>
      <c r="AH152">
        <v>1</v>
      </c>
      <c r="AI152">
        <v>4.3478260869565216E-2</v>
      </c>
      <c r="AJ152">
        <v>50.403225806451616</v>
      </c>
    </row>
    <row r="153" spans="1:36" x14ac:dyDescent="0.45">
      <c r="A153" s="291">
        <v>39286</v>
      </c>
      <c r="B153">
        <v>2239.0625</v>
      </c>
      <c r="C153">
        <v>12</v>
      </c>
      <c r="D153">
        <v>14</v>
      </c>
      <c r="E153">
        <v>0</v>
      </c>
      <c r="F153">
        <v>0</v>
      </c>
      <c r="G153">
        <v>0</v>
      </c>
      <c r="H153">
        <v>11.25</v>
      </c>
      <c r="I153">
        <v>12</v>
      </c>
      <c r="J153">
        <v>0</v>
      </c>
      <c r="K153">
        <v>0</v>
      </c>
      <c r="L153">
        <v>0</v>
      </c>
      <c r="M153">
        <v>23.25</v>
      </c>
      <c r="N153">
        <v>0</v>
      </c>
      <c r="O153">
        <v>0</v>
      </c>
      <c r="P153">
        <v>0</v>
      </c>
      <c r="U153" s="290">
        <v>39286</v>
      </c>
      <c r="V153">
        <v>2239.0625</v>
      </c>
      <c r="W153">
        <v>12</v>
      </c>
      <c r="X153">
        <v>14</v>
      </c>
      <c r="Y153">
        <v>1</v>
      </c>
      <c r="Z153">
        <v>8.3333333333333329E-2</v>
      </c>
      <c r="AA153">
        <v>50.403225806451616</v>
      </c>
      <c r="AB153">
        <v>11.25</v>
      </c>
      <c r="AC153">
        <v>12</v>
      </c>
      <c r="AD153">
        <v>3</v>
      </c>
      <c r="AE153">
        <v>0.26666666666666666</v>
      </c>
      <c r="AF153">
        <v>63.224446786090624</v>
      </c>
      <c r="AG153">
        <v>23.25</v>
      </c>
      <c r="AH153">
        <v>4</v>
      </c>
      <c r="AI153">
        <v>0.17204301075268819</v>
      </c>
      <c r="AJ153">
        <v>113.62767259254224</v>
      </c>
    </row>
    <row r="154" spans="1:36" x14ac:dyDescent="0.45">
      <c r="A154" s="291">
        <v>39287</v>
      </c>
      <c r="B154">
        <v>2283.9583333333335</v>
      </c>
      <c r="C154">
        <v>4</v>
      </c>
      <c r="D154">
        <v>11</v>
      </c>
      <c r="E154">
        <v>0</v>
      </c>
      <c r="F154">
        <v>0</v>
      </c>
      <c r="G154">
        <v>0</v>
      </c>
      <c r="H154">
        <v>19.5</v>
      </c>
      <c r="I154">
        <v>14</v>
      </c>
      <c r="J154">
        <v>0</v>
      </c>
      <c r="K154">
        <v>0</v>
      </c>
      <c r="L154">
        <v>0</v>
      </c>
      <c r="M154">
        <v>23.5</v>
      </c>
      <c r="N154">
        <v>0</v>
      </c>
      <c r="O154">
        <v>0</v>
      </c>
      <c r="P154">
        <v>0</v>
      </c>
      <c r="U154" s="290">
        <v>39287</v>
      </c>
      <c r="V154">
        <v>2283.9583333333335</v>
      </c>
      <c r="W154">
        <v>4</v>
      </c>
      <c r="X154">
        <v>11</v>
      </c>
      <c r="Y154">
        <v>0</v>
      </c>
      <c r="Z154">
        <v>0</v>
      </c>
      <c r="AA154">
        <v>0</v>
      </c>
      <c r="AB154">
        <v>19.5</v>
      </c>
      <c r="AC154">
        <v>14</v>
      </c>
      <c r="AD154">
        <v>2</v>
      </c>
      <c r="AE154">
        <v>0.10256410256410256</v>
      </c>
      <c r="AF154">
        <v>42.149631190727085</v>
      </c>
      <c r="AG154">
        <v>23.5</v>
      </c>
      <c r="AH154">
        <v>2</v>
      </c>
      <c r="AI154">
        <v>8.5106382978723402E-2</v>
      </c>
      <c r="AJ154">
        <v>42.149631190727085</v>
      </c>
    </row>
    <row r="155" spans="1:36" x14ac:dyDescent="0.45">
      <c r="A155" s="291">
        <v>39288</v>
      </c>
      <c r="B155">
        <v>1754.1666666666667</v>
      </c>
      <c r="C155" t="s">
        <v>14</v>
      </c>
      <c r="D155">
        <v>16</v>
      </c>
      <c r="E155">
        <v>0</v>
      </c>
      <c r="F155">
        <v>0</v>
      </c>
      <c r="G155">
        <v>0</v>
      </c>
      <c r="H155" t="s">
        <v>14</v>
      </c>
      <c r="I155">
        <v>16</v>
      </c>
      <c r="J155">
        <v>1</v>
      </c>
      <c r="K155" t="s">
        <v>14</v>
      </c>
      <c r="L155">
        <v>21.074815595363543</v>
      </c>
      <c r="M155">
        <v>23.5</v>
      </c>
      <c r="N155">
        <v>1</v>
      </c>
      <c r="O155">
        <v>4.2553191489361701E-2</v>
      </c>
      <c r="P155">
        <v>21.074815595363543</v>
      </c>
      <c r="U155" s="290">
        <v>39288</v>
      </c>
      <c r="V155">
        <v>1754.1666666666667</v>
      </c>
      <c r="W155" t="s">
        <v>14</v>
      </c>
      <c r="X155">
        <v>16</v>
      </c>
      <c r="Y155">
        <v>0</v>
      </c>
      <c r="Z155" t="s">
        <v>14</v>
      </c>
      <c r="AA155">
        <v>0</v>
      </c>
      <c r="AB155" t="s">
        <v>14</v>
      </c>
      <c r="AC155">
        <v>16</v>
      </c>
      <c r="AD155">
        <v>0</v>
      </c>
      <c r="AE155" t="s">
        <v>14</v>
      </c>
      <c r="AF155">
        <v>0</v>
      </c>
      <c r="AG155">
        <v>23.5</v>
      </c>
      <c r="AH155">
        <v>0</v>
      </c>
      <c r="AI155">
        <v>0</v>
      </c>
      <c r="AJ155">
        <v>0</v>
      </c>
    </row>
    <row r="156" spans="1:36" x14ac:dyDescent="0.45">
      <c r="A156" s="291">
        <v>39289</v>
      </c>
      <c r="B156">
        <v>1621.5625</v>
      </c>
      <c r="C156">
        <v>12</v>
      </c>
      <c r="D156">
        <v>11</v>
      </c>
      <c r="E156">
        <v>0</v>
      </c>
      <c r="F156">
        <v>0</v>
      </c>
      <c r="G156">
        <v>0</v>
      </c>
      <c r="H156">
        <v>11.5</v>
      </c>
      <c r="I156">
        <v>15</v>
      </c>
      <c r="J156">
        <v>0</v>
      </c>
      <c r="K156">
        <v>0</v>
      </c>
      <c r="L156">
        <v>0</v>
      </c>
      <c r="M156">
        <v>23.5</v>
      </c>
      <c r="N156">
        <v>0</v>
      </c>
      <c r="O156">
        <v>0</v>
      </c>
      <c r="P156">
        <v>0</v>
      </c>
      <c r="U156" s="290">
        <v>39289</v>
      </c>
      <c r="V156">
        <v>1621.5625</v>
      </c>
      <c r="W156">
        <v>12</v>
      </c>
      <c r="X156">
        <v>11</v>
      </c>
      <c r="Y156">
        <v>0</v>
      </c>
      <c r="Z156">
        <v>0</v>
      </c>
      <c r="AA156">
        <v>0</v>
      </c>
      <c r="AB156">
        <v>11.5</v>
      </c>
      <c r="AC156">
        <v>15</v>
      </c>
      <c r="AD156">
        <v>0</v>
      </c>
      <c r="AE156">
        <v>0</v>
      </c>
      <c r="AF156">
        <v>0</v>
      </c>
      <c r="AG156">
        <v>23.5</v>
      </c>
      <c r="AH156">
        <v>0</v>
      </c>
      <c r="AI156">
        <v>0</v>
      </c>
      <c r="AJ156">
        <v>0</v>
      </c>
    </row>
    <row r="157" spans="1:36" x14ac:dyDescent="0.45">
      <c r="A157" s="291">
        <v>39290</v>
      </c>
      <c r="B157">
        <v>1667.3958333333333</v>
      </c>
      <c r="C157" t="s">
        <v>14</v>
      </c>
      <c r="D157">
        <v>15</v>
      </c>
      <c r="E157" t="s">
        <v>14</v>
      </c>
      <c r="F157">
        <v>0</v>
      </c>
      <c r="G157">
        <v>0</v>
      </c>
      <c r="H157" t="s">
        <v>14</v>
      </c>
      <c r="I157">
        <v>14</v>
      </c>
      <c r="J157" t="s">
        <v>14</v>
      </c>
      <c r="K157">
        <v>0</v>
      </c>
      <c r="L157">
        <v>0</v>
      </c>
      <c r="M157">
        <v>24</v>
      </c>
      <c r="N157">
        <v>0</v>
      </c>
      <c r="O157">
        <v>0</v>
      </c>
      <c r="P157">
        <v>0</v>
      </c>
      <c r="U157" s="290">
        <v>39290</v>
      </c>
      <c r="V157">
        <v>1667.3958333333333</v>
      </c>
      <c r="W157" t="s">
        <v>14</v>
      </c>
      <c r="X157">
        <v>15</v>
      </c>
      <c r="Y157" t="s">
        <v>14</v>
      </c>
      <c r="Z157" t="s">
        <v>14</v>
      </c>
      <c r="AA157" t="s">
        <v>14</v>
      </c>
      <c r="AB157" t="s">
        <v>14</v>
      </c>
      <c r="AC157">
        <v>14</v>
      </c>
      <c r="AD157" t="s">
        <v>14</v>
      </c>
      <c r="AE157" t="s">
        <v>14</v>
      </c>
      <c r="AF157" t="s">
        <v>14</v>
      </c>
      <c r="AG157">
        <v>24</v>
      </c>
      <c r="AH157">
        <v>0</v>
      </c>
      <c r="AI157">
        <v>0</v>
      </c>
      <c r="AJ157">
        <v>0</v>
      </c>
    </row>
    <row r="158" spans="1:36" x14ac:dyDescent="0.45">
      <c r="A158" s="291">
        <v>39291</v>
      </c>
      <c r="B158">
        <v>1555.7291666666667</v>
      </c>
      <c r="C158" t="s">
        <v>14</v>
      </c>
      <c r="D158">
        <v>13</v>
      </c>
      <c r="E158" t="s">
        <v>14</v>
      </c>
      <c r="F158">
        <v>0</v>
      </c>
      <c r="G158">
        <v>0</v>
      </c>
      <c r="H158" t="s">
        <v>14</v>
      </c>
      <c r="I158">
        <v>13</v>
      </c>
      <c r="J158">
        <v>1</v>
      </c>
      <c r="K158">
        <v>0</v>
      </c>
      <c r="L158">
        <v>21.074815595363543</v>
      </c>
      <c r="M158">
        <v>24</v>
      </c>
      <c r="N158">
        <v>1</v>
      </c>
      <c r="O158">
        <v>4.1666666666666664E-2</v>
      </c>
      <c r="P158">
        <v>21.074815595363543</v>
      </c>
      <c r="U158" s="290">
        <v>39291</v>
      </c>
      <c r="V158">
        <v>1555.7291666666667</v>
      </c>
      <c r="W158" t="s">
        <v>14</v>
      </c>
      <c r="X158">
        <v>13</v>
      </c>
      <c r="Y158" t="s">
        <v>14</v>
      </c>
      <c r="Z158" t="s">
        <v>14</v>
      </c>
      <c r="AA158" t="s">
        <v>14</v>
      </c>
      <c r="AB158" t="s">
        <v>14</v>
      </c>
      <c r="AC158">
        <v>13</v>
      </c>
      <c r="AD158" t="s">
        <v>14</v>
      </c>
      <c r="AE158" t="s">
        <v>14</v>
      </c>
      <c r="AF158" t="s">
        <v>14</v>
      </c>
      <c r="AG158">
        <v>24</v>
      </c>
      <c r="AH158">
        <v>0</v>
      </c>
      <c r="AI158">
        <v>0</v>
      </c>
      <c r="AJ158">
        <v>0</v>
      </c>
    </row>
    <row r="159" spans="1:36" x14ac:dyDescent="0.45">
      <c r="A159" s="291">
        <v>39292</v>
      </c>
      <c r="B159">
        <v>1598.0208333333333</v>
      </c>
      <c r="C159">
        <v>11.75</v>
      </c>
      <c r="D159">
        <v>13</v>
      </c>
      <c r="E159">
        <v>0</v>
      </c>
      <c r="F159">
        <v>0</v>
      </c>
      <c r="G159">
        <v>0</v>
      </c>
      <c r="H159">
        <v>10</v>
      </c>
      <c r="I159">
        <v>13</v>
      </c>
      <c r="J159">
        <v>0</v>
      </c>
      <c r="K159">
        <v>0</v>
      </c>
      <c r="L159">
        <v>0</v>
      </c>
      <c r="M159">
        <v>21.75</v>
      </c>
      <c r="N159">
        <v>0</v>
      </c>
      <c r="O159">
        <v>0</v>
      </c>
      <c r="P159">
        <v>0</v>
      </c>
      <c r="U159" s="290">
        <v>39292</v>
      </c>
      <c r="V159">
        <v>1598.0208333333333</v>
      </c>
      <c r="W159">
        <v>11.75</v>
      </c>
      <c r="X159">
        <v>13</v>
      </c>
      <c r="Y159">
        <v>0</v>
      </c>
      <c r="Z159">
        <v>0</v>
      </c>
      <c r="AA159">
        <v>0</v>
      </c>
      <c r="AB159">
        <v>10</v>
      </c>
      <c r="AC159">
        <v>13</v>
      </c>
      <c r="AD159">
        <v>0</v>
      </c>
      <c r="AE159">
        <v>0</v>
      </c>
      <c r="AF159">
        <v>0</v>
      </c>
      <c r="AG159">
        <v>21.75</v>
      </c>
      <c r="AH159">
        <v>0</v>
      </c>
      <c r="AI159">
        <v>0</v>
      </c>
      <c r="AJ159">
        <v>0</v>
      </c>
    </row>
    <row r="160" spans="1:36" x14ac:dyDescent="0.45">
      <c r="A160" s="291">
        <v>39293</v>
      </c>
      <c r="B160">
        <v>1502.6041666666667</v>
      </c>
      <c r="C160">
        <v>12.25</v>
      </c>
      <c r="D160">
        <v>15</v>
      </c>
      <c r="E160">
        <v>0</v>
      </c>
      <c r="F160">
        <v>0</v>
      </c>
      <c r="G160">
        <v>0</v>
      </c>
      <c r="H160">
        <v>12</v>
      </c>
      <c r="I160">
        <v>17</v>
      </c>
      <c r="J160">
        <v>0</v>
      </c>
      <c r="K160">
        <v>0</v>
      </c>
      <c r="L160">
        <v>0</v>
      </c>
      <c r="M160">
        <v>24.25</v>
      </c>
      <c r="N160">
        <v>0</v>
      </c>
      <c r="O160">
        <v>0</v>
      </c>
      <c r="P160">
        <v>0</v>
      </c>
      <c r="U160" s="290">
        <v>39293</v>
      </c>
      <c r="V160">
        <v>1502.6041666666667</v>
      </c>
      <c r="W160">
        <v>12.25</v>
      </c>
      <c r="X160">
        <v>15</v>
      </c>
      <c r="Y160">
        <v>0</v>
      </c>
      <c r="Z160">
        <v>0</v>
      </c>
      <c r="AA160">
        <v>0</v>
      </c>
      <c r="AB160">
        <v>12</v>
      </c>
      <c r="AC160">
        <v>17</v>
      </c>
      <c r="AD160">
        <v>0</v>
      </c>
      <c r="AE160">
        <v>0</v>
      </c>
      <c r="AF160">
        <v>0</v>
      </c>
      <c r="AG160">
        <v>24.25</v>
      </c>
      <c r="AH160">
        <v>0</v>
      </c>
      <c r="AI160">
        <v>0</v>
      </c>
      <c r="AJ160">
        <v>0</v>
      </c>
    </row>
    <row r="161" spans="1:36" x14ac:dyDescent="0.45">
      <c r="A161" s="291">
        <v>39294</v>
      </c>
      <c r="B161">
        <v>1371.7708333333333</v>
      </c>
      <c r="C161">
        <v>11</v>
      </c>
      <c r="D161">
        <v>20</v>
      </c>
      <c r="E161">
        <v>0</v>
      </c>
      <c r="F161">
        <v>0</v>
      </c>
      <c r="G161">
        <v>0</v>
      </c>
      <c r="H161">
        <v>13</v>
      </c>
      <c r="I161">
        <v>17</v>
      </c>
      <c r="J161">
        <v>0</v>
      </c>
      <c r="K161">
        <v>0</v>
      </c>
      <c r="L161">
        <v>0</v>
      </c>
      <c r="M161">
        <v>24</v>
      </c>
      <c r="N161">
        <v>0</v>
      </c>
      <c r="O161">
        <v>0</v>
      </c>
      <c r="P161">
        <v>0</v>
      </c>
      <c r="U161" s="290">
        <v>39294</v>
      </c>
      <c r="V161">
        <v>1371.7708333333333</v>
      </c>
      <c r="W161">
        <v>11</v>
      </c>
      <c r="X161">
        <v>20</v>
      </c>
      <c r="Y161">
        <v>0</v>
      </c>
      <c r="Z161">
        <v>0</v>
      </c>
      <c r="AA161">
        <v>0</v>
      </c>
      <c r="AB161">
        <v>13</v>
      </c>
      <c r="AC161">
        <v>17</v>
      </c>
      <c r="AD161">
        <v>0</v>
      </c>
      <c r="AE161">
        <v>0</v>
      </c>
      <c r="AF161">
        <v>0</v>
      </c>
      <c r="AG161">
        <v>24</v>
      </c>
      <c r="AH161">
        <v>0</v>
      </c>
      <c r="AI161">
        <v>0</v>
      </c>
      <c r="AJ161">
        <v>0</v>
      </c>
    </row>
    <row r="162" spans="1:36" x14ac:dyDescent="0.45">
      <c r="A162" s="291">
        <v>39295</v>
      </c>
      <c r="B162">
        <v>1408.75</v>
      </c>
      <c r="C162" t="s">
        <v>14</v>
      </c>
      <c r="D162">
        <v>16</v>
      </c>
      <c r="E162" t="s">
        <v>14</v>
      </c>
      <c r="F162" t="s">
        <v>14</v>
      </c>
      <c r="G162">
        <v>0</v>
      </c>
      <c r="H162" t="s">
        <v>14</v>
      </c>
      <c r="I162">
        <v>16</v>
      </c>
      <c r="J162" t="s">
        <v>14</v>
      </c>
      <c r="K162" t="s">
        <v>14</v>
      </c>
      <c r="L162">
        <v>0</v>
      </c>
      <c r="M162">
        <v>24</v>
      </c>
      <c r="N162">
        <v>0</v>
      </c>
      <c r="O162">
        <v>0</v>
      </c>
      <c r="P162">
        <v>0</v>
      </c>
      <c r="U162" s="290">
        <v>39295</v>
      </c>
      <c r="V162">
        <v>1408.75</v>
      </c>
      <c r="W162" t="s">
        <v>14</v>
      </c>
      <c r="X162">
        <v>16</v>
      </c>
      <c r="Y162" t="s">
        <v>14</v>
      </c>
      <c r="Z162" t="s">
        <v>14</v>
      </c>
      <c r="AA162" t="s">
        <v>14</v>
      </c>
      <c r="AB162" t="s">
        <v>14</v>
      </c>
      <c r="AC162">
        <v>16</v>
      </c>
      <c r="AD162" t="s">
        <v>14</v>
      </c>
      <c r="AE162" t="s">
        <v>14</v>
      </c>
      <c r="AF162" t="s">
        <v>14</v>
      </c>
      <c r="AG162">
        <v>24</v>
      </c>
      <c r="AH162">
        <v>0</v>
      </c>
      <c r="AI162">
        <v>0</v>
      </c>
      <c r="AJ162">
        <v>0</v>
      </c>
    </row>
    <row r="163" spans="1:36" x14ac:dyDescent="0.45">
      <c r="A163" s="291">
        <v>39296</v>
      </c>
      <c r="B163">
        <v>1532.2916666666667</v>
      </c>
      <c r="C163" t="s">
        <v>14</v>
      </c>
      <c r="D163">
        <v>14</v>
      </c>
      <c r="E163" t="s">
        <v>14</v>
      </c>
      <c r="F163" t="s">
        <v>14</v>
      </c>
      <c r="G163">
        <v>0</v>
      </c>
      <c r="H163" t="s">
        <v>14</v>
      </c>
      <c r="I163">
        <v>14</v>
      </c>
      <c r="J163">
        <v>1</v>
      </c>
      <c r="K163" t="s">
        <v>14</v>
      </c>
      <c r="L163">
        <v>21.074815595363543</v>
      </c>
      <c r="M163">
        <v>26</v>
      </c>
      <c r="N163">
        <v>1</v>
      </c>
      <c r="O163">
        <v>3.8461538461538464E-2</v>
      </c>
      <c r="P163">
        <v>21.074815595363543</v>
      </c>
      <c r="U163" s="290">
        <v>39296</v>
      </c>
      <c r="V163">
        <v>1532.2916666666667</v>
      </c>
      <c r="W163" t="s">
        <v>14</v>
      </c>
      <c r="X163">
        <v>14</v>
      </c>
      <c r="Y163" t="s">
        <v>14</v>
      </c>
      <c r="Z163" t="s">
        <v>14</v>
      </c>
      <c r="AA163" t="s">
        <v>14</v>
      </c>
      <c r="AB163" t="s">
        <v>14</v>
      </c>
      <c r="AC163">
        <v>14</v>
      </c>
      <c r="AD163" t="s">
        <v>14</v>
      </c>
      <c r="AE163" t="s">
        <v>14</v>
      </c>
      <c r="AF163" t="s">
        <v>14</v>
      </c>
      <c r="AG163">
        <v>26</v>
      </c>
      <c r="AH163">
        <v>0</v>
      </c>
      <c r="AI163">
        <v>0</v>
      </c>
      <c r="AJ163">
        <v>0</v>
      </c>
    </row>
    <row r="164" spans="1:36" x14ac:dyDescent="0.45">
      <c r="A164" s="291">
        <v>39297</v>
      </c>
      <c r="B164">
        <v>1476.9791666666667</v>
      </c>
      <c r="C164" t="s">
        <v>14</v>
      </c>
      <c r="D164">
        <v>14</v>
      </c>
      <c r="E164" t="s">
        <v>14</v>
      </c>
      <c r="F164" t="s">
        <v>14</v>
      </c>
      <c r="G164">
        <v>0</v>
      </c>
      <c r="H164" t="s">
        <v>14</v>
      </c>
      <c r="I164">
        <v>20</v>
      </c>
      <c r="J164" t="s">
        <v>14</v>
      </c>
      <c r="K164" t="s">
        <v>14</v>
      </c>
      <c r="L164">
        <v>0</v>
      </c>
      <c r="M164">
        <v>24.5</v>
      </c>
      <c r="N164">
        <v>0</v>
      </c>
      <c r="O164">
        <v>0</v>
      </c>
      <c r="P164">
        <v>0</v>
      </c>
      <c r="U164" s="290">
        <v>39297</v>
      </c>
      <c r="V164">
        <v>1476.9791666666667</v>
      </c>
      <c r="W164" t="s">
        <v>14</v>
      </c>
      <c r="X164">
        <v>14</v>
      </c>
      <c r="Y164" t="s">
        <v>14</v>
      </c>
      <c r="Z164" t="s">
        <v>14</v>
      </c>
      <c r="AA164" t="s">
        <v>14</v>
      </c>
      <c r="AB164" t="s">
        <v>14</v>
      </c>
      <c r="AC164">
        <v>20</v>
      </c>
      <c r="AD164" t="s">
        <v>14</v>
      </c>
      <c r="AE164" t="s">
        <v>14</v>
      </c>
      <c r="AF164" t="s">
        <v>14</v>
      </c>
      <c r="AG164">
        <v>24.5</v>
      </c>
      <c r="AH164">
        <v>0</v>
      </c>
      <c r="AI164">
        <v>0</v>
      </c>
      <c r="AJ164">
        <v>0</v>
      </c>
    </row>
    <row r="165" spans="1:36" x14ac:dyDescent="0.45">
      <c r="A165" s="291">
        <v>39298</v>
      </c>
      <c r="B165">
        <v>1288.125</v>
      </c>
      <c r="C165" t="s">
        <v>14</v>
      </c>
      <c r="D165">
        <v>20</v>
      </c>
      <c r="E165" t="s">
        <v>14</v>
      </c>
      <c r="F165" t="s">
        <v>14</v>
      </c>
      <c r="G165">
        <v>0</v>
      </c>
      <c r="H165" t="s">
        <v>14</v>
      </c>
      <c r="I165">
        <v>21</v>
      </c>
      <c r="J165" t="s">
        <v>14</v>
      </c>
      <c r="K165" t="s">
        <v>14</v>
      </c>
      <c r="L165">
        <v>0</v>
      </c>
      <c r="M165">
        <v>24</v>
      </c>
      <c r="N165">
        <v>0</v>
      </c>
      <c r="O165">
        <v>0</v>
      </c>
      <c r="P165">
        <v>0</v>
      </c>
      <c r="U165" s="290">
        <v>39298</v>
      </c>
      <c r="V165">
        <v>1288.125</v>
      </c>
      <c r="W165" t="s">
        <v>14</v>
      </c>
      <c r="X165">
        <v>20</v>
      </c>
      <c r="Y165" t="s">
        <v>14</v>
      </c>
      <c r="Z165" t="s">
        <v>14</v>
      </c>
      <c r="AA165" t="s">
        <v>14</v>
      </c>
      <c r="AB165" t="s">
        <v>14</v>
      </c>
      <c r="AC165">
        <v>21</v>
      </c>
      <c r="AD165" t="s">
        <v>14</v>
      </c>
      <c r="AE165" t="s">
        <v>14</v>
      </c>
      <c r="AF165" t="s">
        <v>14</v>
      </c>
      <c r="AG165">
        <v>24</v>
      </c>
      <c r="AH165">
        <v>0</v>
      </c>
      <c r="AI165">
        <v>0</v>
      </c>
      <c r="AJ165">
        <v>0</v>
      </c>
    </row>
    <row r="166" spans="1:36" x14ac:dyDescent="0.45">
      <c r="A166" s="291">
        <v>39299</v>
      </c>
      <c r="B166">
        <v>1195.8333333333333</v>
      </c>
      <c r="C166">
        <v>8</v>
      </c>
      <c r="D166">
        <v>21</v>
      </c>
      <c r="E166">
        <v>0</v>
      </c>
      <c r="F166">
        <v>0</v>
      </c>
      <c r="G166">
        <v>0</v>
      </c>
      <c r="H166">
        <v>24.75</v>
      </c>
      <c r="I166">
        <v>16</v>
      </c>
      <c r="J166">
        <v>0</v>
      </c>
      <c r="K166">
        <v>0</v>
      </c>
      <c r="L166">
        <v>0</v>
      </c>
      <c r="M166">
        <v>32.75</v>
      </c>
      <c r="N166">
        <v>0</v>
      </c>
      <c r="O166">
        <v>0</v>
      </c>
      <c r="P166">
        <v>0</v>
      </c>
      <c r="U166" s="290">
        <v>39299</v>
      </c>
      <c r="V166">
        <v>1195.8333333333333</v>
      </c>
      <c r="W166">
        <v>8</v>
      </c>
      <c r="X166">
        <v>21</v>
      </c>
      <c r="Y166">
        <v>0</v>
      </c>
      <c r="Z166">
        <v>0</v>
      </c>
      <c r="AA166">
        <v>0</v>
      </c>
      <c r="AB166">
        <v>24.75</v>
      </c>
      <c r="AC166">
        <v>16</v>
      </c>
      <c r="AD166">
        <v>0</v>
      </c>
      <c r="AE166">
        <v>0</v>
      </c>
      <c r="AF166">
        <v>0</v>
      </c>
      <c r="AG166">
        <v>32.75</v>
      </c>
      <c r="AH166">
        <v>0</v>
      </c>
      <c r="AI166">
        <v>0</v>
      </c>
      <c r="AJ166">
        <v>0</v>
      </c>
    </row>
    <row r="167" spans="1:36" x14ac:dyDescent="0.45">
      <c r="A167" s="291">
        <v>39300</v>
      </c>
      <c r="B167">
        <v>1266.0416666666667</v>
      </c>
      <c r="C167" t="s">
        <v>14</v>
      </c>
      <c r="D167">
        <v>14</v>
      </c>
      <c r="E167" t="s">
        <v>14</v>
      </c>
      <c r="F167" t="s">
        <v>14</v>
      </c>
      <c r="G167">
        <v>0</v>
      </c>
      <c r="H167" t="s">
        <v>14</v>
      </c>
      <c r="I167" t="s">
        <v>14</v>
      </c>
      <c r="J167" t="s">
        <v>14</v>
      </c>
      <c r="K167" t="s">
        <v>14</v>
      </c>
      <c r="L167">
        <v>0</v>
      </c>
      <c r="M167">
        <v>24</v>
      </c>
      <c r="N167">
        <v>0</v>
      </c>
      <c r="O167">
        <v>0</v>
      </c>
      <c r="P167">
        <v>0</v>
      </c>
      <c r="U167" s="290">
        <v>39300</v>
      </c>
      <c r="V167">
        <v>1266.0416666666667</v>
      </c>
      <c r="W167" t="s">
        <v>14</v>
      </c>
      <c r="X167">
        <v>14</v>
      </c>
      <c r="Y167" t="s">
        <v>14</v>
      </c>
      <c r="Z167" t="s">
        <v>14</v>
      </c>
      <c r="AA167" t="s">
        <v>14</v>
      </c>
      <c r="AB167" t="s">
        <v>14</v>
      </c>
      <c r="AC167" t="s">
        <v>14</v>
      </c>
      <c r="AD167" t="s">
        <v>14</v>
      </c>
      <c r="AE167" t="s">
        <v>14</v>
      </c>
      <c r="AF167" t="s">
        <v>14</v>
      </c>
      <c r="AG167">
        <v>24</v>
      </c>
      <c r="AH167">
        <v>0</v>
      </c>
      <c r="AI167">
        <v>0</v>
      </c>
      <c r="AJ167">
        <v>0</v>
      </c>
    </row>
    <row r="168" spans="1:36" x14ac:dyDescent="0.45">
      <c r="A168" s="291">
        <v>39301</v>
      </c>
      <c r="B168">
        <v>1324.375</v>
      </c>
      <c r="C168" t="s">
        <v>14</v>
      </c>
      <c r="D168">
        <v>15</v>
      </c>
      <c r="E168" t="s">
        <v>14</v>
      </c>
      <c r="F168" t="s">
        <v>14</v>
      </c>
      <c r="G168">
        <v>0</v>
      </c>
      <c r="H168" t="s">
        <v>14</v>
      </c>
      <c r="I168" t="s">
        <v>14</v>
      </c>
      <c r="J168" t="s">
        <v>14</v>
      </c>
      <c r="K168" t="s">
        <v>14</v>
      </c>
      <c r="L168">
        <v>0</v>
      </c>
      <c r="M168">
        <v>24</v>
      </c>
      <c r="N168">
        <v>0</v>
      </c>
      <c r="O168">
        <v>0</v>
      </c>
      <c r="P168">
        <v>0</v>
      </c>
      <c r="U168" s="290">
        <v>39301</v>
      </c>
      <c r="W168" t="s">
        <v>14</v>
      </c>
      <c r="X168">
        <v>15</v>
      </c>
      <c r="Y168" t="s">
        <v>14</v>
      </c>
      <c r="Z168" t="s">
        <v>14</v>
      </c>
      <c r="AA168" t="s">
        <v>14</v>
      </c>
      <c r="AB168" t="s">
        <v>14</v>
      </c>
      <c r="AC168" t="s">
        <v>14</v>
      </c>
      <c r="AD168" t="s">
        <v>14</v>
      </c>
      <c r="AE168" t="s">
        <v>14</v>
      </c>
      <c r="AF168" t="s">
        <v>14</v>
      </c>
      <c r="AG168">
        <v>24</v>
      </c>
      <c r="AH168">
        <v>0</v>
      </c>
      <c r="AI168">
        <v>0</v>
      </c>
      <c r="AJ168">
        <v>0</v>
      </c>
    </row>
    <row r="169" spans="1:36" x14ac:dyDescent="0.45">
      <c r="A169" s="291">
        <v>39302</v>
      </c>
      <c r="B169">
        <v>1381.3541666666667</v>
      </c>
      <c r="C169" t="s">
        <v>14</v>
      </c>
      <c r="D169">
        <v>20</v>
      </c>
      <c r="E169" t="s">
        <v>14</v>
      </c>
      <c r="F169" t="s">
        <v>14</v>
      </c>
      <c r="G169">
        <v>0</v>
      </c>
      <c r="H169" t="s">
        <v>14</v>
      </c>
      <c r="I169" t="s">
        <v>14</v>
      </c>
      <c r="J169" t="s">
        <v>14</v>
      </c>
      <c r="K169" t="s">
        <v>14</v>
      </c>
      <c r="L169">
        <v>0</v>
      </c>
      <c r="M169">
        <v>24.25</v>
      </c>
      <c r="N169">
        <v>0</v>
      </c>
      <c r="O169">
        <v>0</v>
      </c>
      <c r="P169">
        <v>0</v>
      </c>
      <c r="U169" s="290">
        <v>39302</v>
      </c>
      <c r="W169" t="s">
        <v>14</v>
      </c>
      <c r="X169">
        <v>20</v>
      </c>
      <c r="Y169" t="s">
        <v>14</v>
      </c>
      <c r="Z169" t="s">
        <v>14</v>
      </c>
      <c r="AA169" t="s">
        <v>14</v>
      </c>
      <c r="AB169" t="s">
        <v>14</v>
      </c>
      <c r="AC169" t="s">
        <v>14</v>
      </c>
      <c r="AD169" t="s">
        <v>14</v>
      </c>
      <c r="AE169" t="s">
        <v>14</v>
      </c>
      <c r="AF169" t="s">
        <v>14</v>
      </c>
      <c r="AG169">
        <v>24.25</v>
      </c>
      <c r="AH169">
        <v>0</v>
      </c>
      <c r="AI169">
        <v>0</v>
      </c>
      <c r="AJ169">
        <v>0</v>
      </c>
    </row>
    <row r="170" spans="1:36" x14ac:dyDescent="0.45">
      <c r="A170" s="291">
        <v>39303</v>
      </c>
      <c r="B170">
        <v>1288.8541666666667</v>
      </c>
      <c r="C170" t="s">
        <v>14</v>
      </c>
      <c r="D170">
        <v>20</v>
      </c>
      <c r="E170" t="s">
        <v>14</v>
      </c>
      <c r="F170" t="s">
        <v>14</v>
      </c>
      <c r="G170">
        <v>0</v>
      </c>
      <c r="H170" t="s">
        <v>14</v>
      </c>
      <c r="I170" t="s">
        <v>14</v>
      </c>
      <c r="J170" t="s">
        <v>14</v>
      </c>
      <c r="K170" t="s">
        <v>14</v>
      </c>
      <c r="L170">
        <v>0</v>
      </c>
      <c r="M170">
        <v>24</v>
      </c>
      <c r="N170">
        <v>0</v>
      </c>
      <c r="O170">
        <v>0</v>
      </c>
      <c r="P170">
        <v>0</v>
      </c>
      <c r="U170" s="290">
        <v>39303</v>
      </c>
      <c r="W170" t="s">
        <v>14</v>
      </c>
      <c r="X170">
        <v>20</v>
      </c>
      <c r="Y170" t="s">
        <v>14</v>
      </c>
      <c r="Z170" t="s">
        <v>14</v>
      </c>
      <c r="AA170" t="s">
        <v>14</v>
      </c>
      <c r="AB170" t="s">
        <v>14</v>
      </c>
      <c r="AC170" t="s">
        <v>14</v>
      </c>
      <c r="AD170" t="s">
        <v>14</v>
      </c>
      <c r="AE170" t="s">
        <v>14</v>
      </c>
      <c r="AF170" t="s">
        <v>14</v>
      </c>
      <c r="AG170">
        <v>24</v>
      </c>
      <c r="AH170">
        <v>0</v>
      </c>
      <c r="AI170">
        <v>0</v>
      </c>
      <c r="AJ170">
        <v>0</v>
      </c>
    </row>
    <row r="171" spans="1:36" x14ac:dyDescent="0.45">
      <c r="A171" s="291">
        <v>39304</v>
      </c>
      <c r="B171">
        <v>1115.4166666666667</v>
      </c>
      <c r="C171">
        <v>7.25</v>
      </c>
      <c r="D171">
        <v>23</v>
      </c>
      <c r="E171">
        <v>0</v>
      </c>
      <c r="G171">
        <v>0</v>
      </c>
      <c r="H171">
        <v>20</v>
      </c>
      <c r="I171">
        <v>18</v>
      </c>
      <c r="J171">
        <v>0</v>
      </c>
      <c r="K171">
        <v>0</v>
      </c>
      <c r="L171">
        <v>0</v>
      </c>
      <c r="M171">
        <v>27.25</v>
      </c>
      <c r="N171">
        <v>0</v>
      </c>
      <c r="O171">
        <v>0</v>
      </c>
      <c r="P171">
        <v>0</v>
      </c>
      <c r="U171" s="290">
        <v>39304</v>
      </c>
      <c r="W171">
        <v>7.25</v>
      </c>
      <c r="X171">
        <v>23</v>
      </c>
      <c r="Y171">
        <v>0</v>
      </c>
      <c r="AA171">
        <v>0</v>
      </c>
      <c r="AB171">
        <v>20</v>
      </c>
      <c r="AC171">
        <v>18</v>
      </c>
      <c r="AD171">
        <v>0</v>
      </c>
      <c r="AE171">
        <v>0</v>
      </c>
      <c r="AF171">
        <v>0</v>
      </c>
      <c r="AG171">
        <v>27.25</v>
      </c>
      <c r="AH171">
        <v>0</v>
      </c>
      <c r="AI171">
        <v>0</v>
      </c>
      <c r="AJ171">
        <v>0</v>
      </c>
    </row>
    <row r="172" spans="1:36" x14ac:dyDescent="0.45">
      <c r="A172" s="291">
        <v>39305</v>
      </c>
      <c r="B172">
        <v>1071.9895833333333</v>
      </c>
      <c r="C172">
        <v>10</v>
      </c>
      <c r="D172">
        <v>20</v>
      </c>
      <c r="E172">
        <v>0</v>
      </c>
      <c r="F172">
        <v>0</v>
      </c>
      <c r="G172">
        <v>0</v>
      </c>
      <c r="H172">
        <v>12.25</v>
      </c>
      <c r="I172">
        <v>20</v>
      </c>
      <c r="J172">
        <v>0</v>
      </c>
      <c r="K172">
        <v>0</v>
      </c>
      <c r="L172">
        <v>0</v>
      </c>
      <c r="M172">
        <v>22.25</v>
      </c>
      <c r="N172">
        <v>0</v>
      </c>
      <c r="O172">
        <v>0</v>
      </c>
      <c r="P172">
        <v>0</v>
      </c>
      <c r="U172" s="290">
        <v>39305</v>
      </c>
      <c r="W172">
        <v>10</v>
      </c>
      <c r="X172">
        <v>20</v>
      </c>
      <c r="Y172">
        <v>0</v>
      </c>
      <c r="Z172">
        <v>0</v>
      </c>
      <c r="AA172">
        <v>0</v>
      </c>
      <c r="AB172">
        <v>12.25</v>
      </c>
      <c r="AC172">
        <v>20</v>
      </c>
      <c r="AD172">
        <v>0</v>
      </c>
      <c r="AE172">
        <v>0</v>
      </c>
      <c r="AF172">
        <v>0</v>
      </c>
      <c r="AG172">
        <v>22.25</v>
      </c>
      <c r="AH172">
        <v>0</v>
      </c>
      <c r="AI172">
        <v>0</v>
      </c>
      <c r="AJ172">
        <v>0</v>
      </c>
    </row>
    <row r="173" spans="1:36" x14ac:dyDescent="0.45">
      <c r="A173" s="291">
        <v>39306</v>
      </c>
      <c r="B173">
        <v>1062.0729166666667</v>
      </c>
      <c r="C173">
        <v>12.25</v>
      </c>
      <c r="D173">
        <v>20</v>
      </c>
      <c r="E173">
        <v>0</v>
      </c>
      <c r="F173">
        <v>0</v>
      </c>
      <c r="G173">
        <v>0</v>
      </c>
      <c r="H173">
        <v>12</v>
      </c>
      <c r="I173">
        <v>20</v>
      </c>
      <c r="J173">
        <v>0</v>
      </c>
      <c r="K173">
        <v>0</v>
      </c>
      <c r="L173">
        <v>0</v>
      </c>
      <c r="M173">
        <v>24.25</v>
      </c>
      <c r="N173">
        <v>0</v>
      </c>
      <c r="O173">
        <v>0</v>
      </c>
      <c r="P173">
        <v>0</v>
      </c>
      <c r="U173" s="290">
        <v>39306</v>
      </c>
      <c r="W173">
        <v>12.25</v>
      </c>
      <c r="X173">
        <v>20</v>
      </c>
      <c r="Y173">
        <v>0</v>
      </c>
      <c r="Z173">
        <v>0</v>
      </c>
      <c r="AA173">
        <v>0</v>
      </c>
      <c r="AB173">
        <v>12</v>
      </c>
      <c r="AC173">
        <v>20</v>
      </c>
      <c r="AD173">
        <v>0</v>
      </c>
      <c r="AE173">
        <v>0</v>
      </c>
      <c r="AF173">
        <v>0</v>
      </c>
      <c r="AG173">
        <v>24.25</v>
      </c>
      <c r="AH173">
        <v>0</v>
      </c>
      <c r="AI173">
        <v>0</v>
      </c>
      <c r="AJ173">
        <v>0</v>
      </c>
    </row>
    <row r="174" spans="1:36" x14ac:dyDescent="0.45">
      <c r="A174" s="291">
        <v>39307</v>
      </c>
      <c r="B174">
        <v>964.91666666666663</v>
      </c>
      <c r="C174" t="s">
        <v>14</v>
      </c>
      <c r="D174">
        <v>20</v>
      </c>
      <c r="E174" t="s">
        <v>14</v>
      </c>
      <c r="F174" t="s">
        <v>14</v>
      </c>
      <c r="G174">
        <v>0</v>
      </c>
      <c r="H174" t="s">
        <v>14</v>
      </c>
      <c r="I174" t="s">
        <v>14</v>
      </c>
      <c r="J174" t="s">
        <v>14</v>
      </c>
      <c r="K174" t="s">
        <v>14</v>
      </c>
      <c r="L174">
        <v>0</v>
      </c>
      <c r="M174">
        <v>24</v>
      </c>
      <c r="N174">
        <v>0</v>
      </c>
      <c r="O174">
        <v>0</v>
      </c>
      <c r="P174">
        <v>0</v>
      </c>
      <c r="U174" s="290">
        <v>39307</v>
      </c>
      <c r="W174" t="s">
        <v>14</v>
      </c>
      <c r="X174">
        <v>20</v>
      </c>
      <c r="Y174" t="s">
        <v>14</v>
      </c>
      <c r="Z174" t="s">
        <v>14</v>
      </c>
      <c r="AA174" t="s">
        <v>14</v>
      </c>
      <c r="AB174" t="s">
        <v>14</v>
      </c>
      <c r="AC174" t="s">
        <v>14</v>
      </c>
      <c r="AD174" t="s">
        <v>14</v>
      </c>
      <c r="AE174" t="s">
        <v>14</v>
      </c>
      <c r="AF174" t="s">
        <v>14</v>
      </c>
      <c r="AG174">
        <v>24</v>
      </c>
      <c r="AH174">
        <v>0</v>
      </c>
      <c r="AI174">
        <v>0</v>
      </c>
      <c r="AJ174">
        <v>0</v>
      </c>
    </row>
    <row r="175" spans="1:36" x14ac:dyDescent="0.45">
      <c r="A175" s="291">
        <v>39308</v>
      </c>
      <c r="B175">
        <v>1087.34375</v>
      </c>
      <c r="C175" t="s">
        <v>14</v>
      </c>
      <c r="D175">
        <v>23</v>
      </c>
      <c r="E175" t="s">
        <v>14</v>
      </c>
      <c r="F175" t="s">
        <v>14</v>
      </c>
      <c r="G175">
        <v>0</v>
      </c>
      <c r="H175" t="s">
        <v>14</v>
      </c>
      <c r="I175" t="s">
        <v>14</v>
      </c>
      <c r="J175" t="s">
        <v>14</v>
      </c>
      <c r="K175" t="s">
        <v>14</v>
      </c>
      <c r="L175">
        <v>0</v>
      </c>
      <c r="M175">
        <v>24</v>
      </c>
      <c r="N175">
        <v>0</v>
      </c>
      <c r="O175">
        <v>0</v>
      </c>
      <c r="P175">
        <v>0</v>
      </c>
      <c r="U175" s="290">
        <v>39308</v>
      </c>
      <c r="W175" t="s">
        <v>14</v>
      </c>
      <c r="X175">
        <v>23</v>
      </c>
      <c r="Y175" t="s">
        <v>14</v>
      </c>
      <c r="Z175" t="s">
        <v>14</v>
      </c>
      <c r="AA175" t="s">
        <v>14</v>
      </c>
      <c r="AB175" t="s">
        <v>14</v>
      </c>
      <c r="AC175" t="s">
        <v>14</v>
      </c>
      <c r="AD175" t="s">
        <v>14</v>
      </c>
      <c r="AE175" t="s">
        <v>14</v>
      </c>
      <c r="AF175" t="s">
        <v>14</v>
      </c>
      <c r="AG175">
        <v>24</v>
      </c>
      <c r="AH175">
        <v>0</v>
      </c>
      <c r="AI175">
        <v>0</v>
      </c>
      <c r="AJ175">
        <v>0</v>
      </c>
    </row>
    <row r="176" spans="1:36" x14ac:dyDescent="0.45">
      <c r="A176" s="291">
        <v>39309</v>
      </c>
      <c r="B176">
        <v>1300.4166666666667</v>
      </c>
      <c r="C176" t="s">
        <v>14</v>
      </c>
      <c r="D176">
        <v>14</v>
      </c>
      <c r="E176" t="s">
        <v>14</v>
      </c>
      <c r="F176" t="s">
        <v>14</v>
      </c>
      <c r="G176">
        <v>0</v>
      </c>
      <c r="H176" t="s">
        <v>14</v>
      </c>
      <c r="I176" t="s">
        <v>14</v>
      </c>
      <c r="J176" t="s">
        <v>14</v>
      </c>
      <c r="K176" t="s">
        <v>14</v>
      </c>
      <c r="L176">
        <v>0</v>
      </c>
      <c r="M176">
        <v>24</v>
      </c>
      <c r="N176">
        <v>0</v>
      </c>
      <c r="O176">
        <v>0</v>
      </c>
      <c r="P176">
        <v>0</v>
      </c>
      <c r="U176" s="290">
        <v>39309</v>
      </c>
      <c r="W176" t="s">
        <v>14</v>
      </c>
      <c r="X176">
        <v>14</v>
      </c>
      <c r="Y176" t="s">
        <v>14</v>
      </c>
      <c r="Z176" t="s">
        <v>14</v>
      </c>
      <c r="AA176" t="s">
        <v>14</v>
      </c>
      <c r="AB176" t="s">
        <v>14</v>
      </c>
      <c r="AC176" t="s">
        <v>14</v>
      </c>
      <c r="AD176" t="s">
        <v>14</v>
      </c>
      <c r="AE176" t="s">
        <v>14</v>
      </c>
      <c r="AF176" t="s">
        <v>14</v>
      </c>
      <c r="AG176">
        <v>24</v>
      </c>
      <c r="AH176">
        <v>0</v>
      </c>
      <c r="AI176">
        <v>0</v>
      </c>
      <c r="AJ176">
        <v>0</v>
      </c>
    </row>
    <row r="177" spans="1:36" x14ac:dyDescent="0.45">
      <c r="A177" s="291">
        <v>39310</v>
      </c>
      <c r="B177">
        <v>1371.4583333333333</v>
      </c>
      <c r="C177" t="s">
        <v>14</v>
      </c>
      <c r="D177">
        <v>11</v>
      </c>
      <c r="E177" t="s">
        <v>14</v>
      </c>
      <c r="F177" t="s">
        <v>14</v>
      </c>
      <c r="G177">
        <v>0</v>
      </c>
      <c r="H177" t="s">
        <v>14</v>
      </c>
      <c r="I177" t="s">
        <v>14</v>
      </c>
      <c r="J177" t="s">
        <v>14</v>
      </c>
      <c r="K177" t="s">
        <v>14</v>
      </c>
      <c r="L177">
        <v>0</v>
      </c>
      <c r="M177">
        <v>23.75</v>
      </c>
      <c r="N177">
        <v>0</v>
      </c>
      <c r="O177">
        <v>0</v>
      </c>
      <c r="P177">
        <v>0</v>
      </c>
      <c r="U177" s="290">
        <v>39310</v>
      </c>
      <c r="W177" t="s">
        <v>14</v>
      </c>
      <c r="X177">
        <v>11</v>
      </c>
      <c r="Y177" t="s">
        <v>14</v>
      </c>
      <c r="Z177" t="s">
        <v>14</v>
      </c>
      <c r="AA177" t="s">
        <v>14</v>
      </c>
      <c r="AB177" t="s">
        <v>14</v>
      </c>
      <c r="AC177" t="s">
        <v>14</v>
      </c>
      <c r="AD177" t="s">
        <v>14</v>
      </c>
      <c r="AE177" t="s">
        <v>14</v>
      </c>
      <c r="AF177" t="s">
        <v>14</v>
      </c>
      <c r="AG177">
        <v>23.75</v>
      </c>
      <c r="AH177">
        <v>0</v>
      </c>
      <c r="AI177">
        <v>0</v>
      </c>
      <c r="AJ177">
        <v>0</v>
      </c>
    </row>
    <row r="178" spans="1:36" x14ac:dyDescent="0.45">
      <c r="A178" s="291">
        <v>39311</v>
      </c>
      <c r="B178">
        <v>1149.4166666666667</v>
      </c>
      <c r="C178" t="s">
        <v>14</v>
      </c>
      <c r="D178">
        <v>14</v>
      </c>
      <c r="E178" t="s">
        <v>14</v>
      </c>
      <c r="F178" t="s">
        <v>14</v>
      </c>
      <c r="G178">
        <v>0</v>
      </c>
      <c r="H178" t="s">
        <v>14</v>
      </c>
      <c r="I178" t="s">
        <v>14</v>
      </c>
      <c r="J178" t="s">
        <v>14</v>
      </c>
      <c r="K178" t="s">
        <v>14</v>
      </c>
      <c r="L178">
        <v>0</v>
      </c>
      <c r="M178">
        <v>26</v>
      </c>
      <c r="N178">
        <v>0</v>
      </c>
      <c r="O178">
        <v>0</v>
      </c>
      <c r="P178">
        <v>0</v>
      </c>
      <c r="U178" s="290">
        <v>39311</v>
      </c>
      <c r="W178" t="s">
        <v>14</v>
      </c>
      <c r="X178">
        <v>14</v>
      </c>
      <c r="Y178" t="s">
        <v>14</v>
      </c>
      <c r="Z178" t="s">
        <v>14</v>
      </c>
      <c r="AA178" t="s">
        <v>14</v>
      </c>
      <c r="AB178" t="s">
        <v>14</v>
      </c>
      <c r="AC178" t="s">
        <v>14</v>
      </c>
      <c r="AD178" t="s">
        <v>14</v>
      </c>
      <c r="AE178" t="s">
        <v>14</v>
      </c>
      <c r="AF178" t="s">
        <v>14</v>
      </c>
      <c r="AG178">
        <v>26</v>
      </c>
      <c r="AH178">
        <v>0</v>
      </c>
      <c r="AI178">
        <v>0</v>
      </c>
      <c r="AJ178">
        <v>0</v>
      </c>
    </row>
    <row r="179" spans="1:36" x14ac:dyDescent="0.45">
      <c r="A179" s="291">
        <v>39312</v>
      </c>
      <c r="B179">
        <v>1007.53125</v>
      </c>
      <c r="C179" t="s">
        <v>14</v>
      </c>
      <c r="D179">
        <v>21</v>
      </c>
      <c r="E179" t="s">
        <v>14</v>
      </c>
      <c r="F179" t="s">
        <v>14</v>
      </c>
      <c r="G179">
        <v>0</v>
      </c>
      <c r="H179" t="s">
        <v>14</v>
      </c>
      <c r="I179" t="s">
        <v>14</v>
      </c>
      <c r="J179" t="s">
        <v>14</v>
      </c>
      <c r="K179" t="s">
        <v>14</v>
      </c>
      <c r="L179">
        <v>0</v>
      </c>
      <c r="M179">
        <v>25</v>
      </c>
      <c r="N179">
        <v>0</v>
      </c>
      <c r="O179">
        <v>0</v>
      </c>
      <c r="P179">
        <v>0</v>
      </c>
      <c r="U179" s="290">
        <v>39312</v>
      </c>
      <c r="W179" t="s">
        <v>14</v>
      </c>
      <c r="X179">
        <v>21</v>
      </c>
      <c r="Y179" t="s">
        <v>14</v>
      </c>
      <c r="Z179" t="s">
        <v>14</v>
      </c>
      <c r="AA179" t="s">
        <v>14</v>
      </c>
      <c r="AB179" t="s">
        <v>14</v>
      </c>
      <c r="AC179" t="s">
        <v>14</v>
      </c>
      <c r="AD179" t="s">
        <v>14</v>
      </c>
      <c r="AE179" t="s">
        <v>14</v>
      </c>
      <c r="AF179" t="s">
        <v>14</v>
      </c>
      <c r="AG179">
        <v>25</v>
      </c>
      <c r="AH179">
        <v>0</v>
      </c>
      <c r="AI179">
        <v>0</v>
      </c>
      <c r="AJ179">
        <v>0</v>
      </c>
    </row>
    <row r="180" spans="1:36" x14ac:dyDescent="0.45">
      <c r="A180" s="291">
        <v>39313</v>
      </c>
      <c r="B180">
        <v>1129.2708333333333</v>
      </c>
      <c r="C180" t="s">
        <v>14</v>
      </c>
      <c r="D180">
        <v>21</v>
      </c>
      <c r="E180" t="s">
        <v>14</v>
      </c>
      <c r="F180" t="s">
        <v>14</v>
      </c>
      <c r="G180">
        <v>0</v>
      </c>
      <c r="H180" t="s">
        <v>14</v>
      </c>
      <c r="I180" t="s">
        <v>14</v>
      </c>
      <c r="J180" t="s">
        <v>14</v>
      </c>
      <c r="K180" t="s">
        <v>14</v>
      </c>
      <c r="L180">
        <v>0</v>
      </c>
      <c r="M180">
        <v>22</v>
      </c>
      <c r="N180">
        <v>0</v>
      </c>
      <c r="O180">
        <v>0</v>
      </c>
      <c r="P180">
        <v>0</v>
      </c>
      <c r="U180" s="290">
        <v>39313</v>
      </c>
      <c r="W180" t="s">
        <v>14</v>
      </c>
      <c r="X180">
        <v>21</v>
      </c>
      <c r="Y180" t="s">
        <v>14</v>
      </c>
      <c r="Z180" t="s">
        <v>14</v>
      </c>
      <c r="AA180" t="s">
        <v>14</v>
      </c>
      <c r="AB180" t="s">
        <v>14</v>
      </c>
      <c r="AC180" t="s">
        <v>14</v>
      </c>
      <c r="AD180" t="s">
        <v>14</v>
      </c>
      <c r="AE180" t="s">
        <v>14</v>
      </c>
      <c r="AF180" t="s">
        <v>14</v>
      </c>
      <c r="AG180">
        <v>22</v>
      </c>
      <c r="AH180">
        <v>0</v>
      </c>
      <c r="AI180">
        <v>0</v>
      </c>
      <c r="AJ180">
        <v>0</v>
      </c>
    </row>
    <row r="181" spans="1:36" x14ac:dyDescent="0.45">
      <c r="A181" s="291">
        <v>39314</v>
      </c>
      <c r="B181">
        <v>1016.7708333333334</v>
      </c>
      <c r="C181">
        <v>12.5</v>
      </c>
      <c r="D181">
        <v>18</v>
      </c>
      <c r="E181">
        <v>0</v>
      </c>
      <c r="F181">
        <v>0</v>
      </c>
      <c r="G181">
        <v>0</v>
      </c>
      <c r="H181">
        <v>12.25</v>
      </c>
      <c r="I181">
        <v>26</v>
      </c>
      <c r="J181">
        <v>0</v>
      </c>
      <c r="K181">
        <v>0</v>
      </c>
      <c r="L181">
        <v>0</v>
      </c>
      <c r="M181">
        <v>24.75</v>
      </c>
      <c r="N181">
        <v>0</v>
      </c>
      <c r="O181">
        <v>0</v>
      </c>
      <c r="P181">
        <v>0</v>
      </c>
      <c r="U181" s="290">
        <v>39314</v>
      </c>
      <c r="W181">
        <v>12.5</v>
      </c>
      <c r="X181">
        <v>18</v>
      </c>
      <c r="Y181">
        <v>0</v>
      </c>
      <c r="Z181">
        <v>0</v>
      </c>
      <c r="AA181">
        <v>0</v>
      </c>
      <c r="AB181">
        <v>12.25</v>
      </c>
      <c r="AC181">
        <v>26</v>
      </c>
      <c r="AD181">
        <v>0</v>
      </c>
      <c r="AE181">
        <v>0</v>
      </c>
      <c r="AF181">
        <v>0</v>
      </c>
      <c r="AG181">
        <v>24.75</v>
      </c>
      <c r="AH181">
        <v>0</v>
      </c>
      <c r="AI181">
        <v>0</v>
      </c>
      <c r="AJ181">
        <v>0</v>
      </c>
    </row>
    <row r="182" spans="1:36" x14ac:dyDescent="0.45">
      <c r="A182" s="291">
        <v>39315</v>
      </c>
      <c r="B182">
        <v>1046.8854166666667</v>
      </c>
      <c r="C182">
        <v>12.25</v>
      </c>
      <c r="D182">
        <v>30</v>
      </c>
      <c r="E182">
        <v>0</v>
      </c>
      <c r="F182">
        <v>0</v>
      </c>
      <c r="G182">
        <v>0</v>
      </c>
      <c r="H182">
        <v>26.75</v>
      </c>
      <c r="I182">
        <v>28</v>
      </c>
      <c r="J182">
        <v>0</v>
      </c>
      <c r="K182">
        <v>0</v>
      </c>
      <c r="L182">
        <v>0</v>
      </c>
      <c r="M182">
        <v>39</v>
      </c>
      <c r="N182">
        <v>0</v>
      </c>
      <c r="O182">
        <v>0</v>
      </c>
      <c r="P182">
        <v>0</v>
      </c>
      <c r="U182" s="290">
        <v>39315</v>
      </c>
      <c r="W182">
        <v>12.25</v>
      </c>
      <c r="X182">
        <v>30</v>
      </c>
      <c r="Y182">
        <v>0</v>
      </c>
      <c r="Z182">
        <v>0</v>
      </c>
      <c r="AA182">
        <v>0</v>
      </c>
      <c r="AB182">
        <v>26.75</v>
      </c>
      <c r="AC182">
        <v>28</v>
      </c>
      <c r="AD182">
        <v>0</v>
      </c>
      <c r="AE182">
        <v>0</v>
      </c>
      <c r="AF182">
        <v>0</v>
      </c>
      <c r="AG182">
        <v>39</v>
      </c>
      <c r="AH182">
        <v>0</v>
      </c>
      <c r="AI182">
        <v>0</v>
      </c>
      <c r="AJ182">
        <v>0</v>
      </c>
    </row>
    <row r="183" spans="1:36" x14ac:dyDescent="0.45">
      <c r="A183" s="291">
        <v>39316</v>
      </c>
      <c r="B183">
        <v>1092.3541666666667</v>
      </c>
      <c r="C183" t="s">
        <v>14</v>
      </c>
      <c r="D183">
        <v>22</v>
      </c>
      <c r="E183" t="s">
        <v>14</v>
      </c>
      <c r="F183" t="s">
        <v>14</v>
      </c>
      <c r="G183">
        <v>0</v>
      </c>
      <c r="H183">
        <v>9.5</v>
      </c>
      <c r="I183">
        <v>22</v>
      </c>
      <c r="J183">
        <v>0</v>
      </c>
      <c r="K183">
        <v>0</v>
      </c>
      <c r="L183">
        <v>0</v>
      </c>
      <c r="M183">
        <v>9.5</v>
      </c>
      <c r="N183">
        <v>0</v>
      </c>
      <c r="O183">
        <v>0</v>
      </c>
      <c r="P183">
        <v>0</v>
      </c>
      <c r="U183" s="290">
        <v>39316</v>
      </c>
      <c r="W183" t="s">
        <v>14</v>
      </c>
      <c r="X183">
        <v>22</v>
      </c>
      <c r="Y183" t="s">
        <v>14</v>
      </c>
      <c r="Z183" t="s">
        <v>14</v>
      </c>
      <c r="AA183" t="s">
        <v>14</v>
      </c>
      <c r="AB183">
        <v>9.5</v>
      </c>
      <c r="AC183">
        <v>22</v>
      </c>
      <c r="AD183">
        <v>0</v>
      </c>
      <c r="AE183">
        <v>0</v>
      </c>
      <c r="AF183">
        <v>0</v>
      </c>
      <c r="AG183">
        <v>9.5</v>
      </c>
      <c r="AH183">
        <v>0</v>
      </c>
      <c r="AI183">
        <v>0</v>
      </c>
      <c r="AJ183">
        <v>0</v>
      </c>
    </row>
    <row r="184" spans="1:36" x14ac:dyDescent="0.45">
      <c r="A184" s="291">
        <v>39317</v>
      </c>
      <c r="B184">
        <v>1092.6458333333333</v>
      </c>
      <c r="C184" t="s">
        <v>14</v>
      </c>
      <c r="D184">
        <v>22</v>
      </c>
      <c r="E184" t="s">
        <v>14</v>
      </c>
      <c r="F184" t="s">
        <v>14</v>
      </c>
      <c r="G184">
        <v>0</v>
      </c>
      <c r="H184" t="s">
        <v>14</v>
      </c>
      <c r="I184" t="s">
        <v>14</v>
      </c>
      <c r="J184" t="s">
        <v>14</v>
      </c>
      <c r="K184" t="s">
        <v>14</v>
      </c>
      <c r="L184">
        <v>0</v>
      </c>
      <c r="M184">
        <v>23.75</v>
      </c>
      <c r="N184">
        <v>0</v>
      </c>
      <c r="O184">
        <v>0</v>
      </c>
      <c r="P184">
        <v>0</v>
      </c>
      <c r="U184" s="290">
        <v>39317</v>
      </c>
      <c r="W184" t="s">
        <v>14</v>
      </c>
      <c r="X184">
        <v>22</v>
      </c>
      <c r="Y184" t="s">
        <v>14</v>
      </c>
      <c r="Z184" t="s">
        <v>14</v>
      </c>
      <c r="AA184" t="s">
        <v>14</v>
      </c>
      <c r="AB184" t="s">
        <v>14</v>
      </c>
      <c r="AC184" t="s">
        <v>14</v>
      </c>
      <c r="AD184" t="s">
        <v>14</v>
      </c>
      <c r="AE184" t="s">
        <v>14</v>
      </c>
      <c r="AF184" t="s">
        <v>14</v>
      </c>
      <c r="AG184">
        <v>23.75</v>
      </c>
      <c r="AH184">
        <v>0</v>
      </c>
      <c r="AI184">
        <v>0</v>
      </c>
      <c r="AJ184">
        <v>0</v>
      </c>
    </row>
    <row r="185" spans="1:36" x14ac:dyDescent="0.45">
      <c r="A185" s="291">
        <v>39318</v>
      </c>
      <c r="B185">
        <v>1065.8854166666667</v>
      </c>
      <c r="C185" t="s">
        <v>14</v>
      </c>
      <c r="D185">
        <v>22</v>
      </c>
      <c r="E185" t="s">
        <v>14</v>
      </c>
      <c r="F185" t="s">
        <v>14</v>
      </c>
      <c r="G185">
        <v>0</v>
      </c>
      <c r="H185" t="s">
        <v>14</v>
      </c>
      <c r="I185" t="s">
        <v>14</v>
      </c>
      <c r="J185" t="s">
        <v>14</v>
      </c>
      <c r="K185" t="s">
        <v>14</v>
      </c>
      <c r="L185">
        <v>0</v>
      </c>
      <c r="M185">
        <v>26.75</v>
      </c>
      <c r="N185">
        <v>0</v>
      </c>
      <c r="O185">
        <v>0</v>
      </c>
      <c r="P185">
        <v>0</v>
      </c>
      <c r="U185" s="290">
        <v>39318</v>
      </c>
      <c r="W185" t="s">
        <v>14</v>
      </c>
      <c r="X185">
        <v>22</v>
      </c>
      <c r="Y185" t="s">
        <v>14</v>
      </c>
      <c r="Z185" t="s">
        <v>14</v>
      </c>
      <c r="AA185" t="s">
        <v>14</v>
      </c>
      <c r="AB185" t="s">
        <v>14</v>
      </c>
      <c r="AC185" t="s">
        <v>14</v>
      </c>
      <c r="AD185" t="s">
        <v>14</v>
      </c>
      <c r="AE185" t="s">
        <v>14</v>
      </c>
      <c r="AF185" t="s">
        <v>14</v>
      </c>
      <c r="AG185">
        <v>26.75</v>
      </c>
      <c r="AH185">
        <v>0</v>
      </c>
      <c r="AI185">
        <v>0</v>
      </c>
      <c r="AJ185">
        <v>0</v>
      </c>
    </row>
    <row r="186" spans="1:36" x14ac:dyDescent="0.45">
      <c r="A186" s="291">
        <v>39319</v>
      </c>
      <c r="B186">
        <v>1088.0104166666667</v>
      </c>
      <c r="C186" t="s">
        <v>14</v>
      </c>
      <c r="D186">
        <v>22</v>
      </c>
      <c r="E186" t="s">
        <v>14</v>
      </c>
      <c r="F186" t="s">
        <v>14</v>
      </c>
      <c r="G186">
        <v>0</v>
      </c>
      <c r="H186" t="s">
        <v>14</v>
      </c>
      <c r="I186" t="s">
        <v>14</v>
      </c>
      <c r="J186" t="s">
        <v>14</v>
      </c>
      <c r="K186" t="s">
        <v>14</v>
      </c>
      <c r="L186">
        <v>0</v>
      </c>
      <c r="M186">
        <v>23.25</v>
      </c>
      <c r="N186">
        <v>0</v>
      </c>
      <c r="O186">
        <v>0</v>
      </c>
      <c r="P186">
        <v>0</v>
      </c>
      <c r="U186" s="290">
        <v>39319</v>
      </c>
      <c r="W186" t="s">
        <v>14</v>
      </c>
      <c r="X186">
        <v>22</v>
      </c>
      <c r="Y186" t="s">
        <v>14</v>
      </c>
      <c r="Z186" t="s">
        <v>14</v>
      </c>
      <c r="AA186" t="s">
        <v>14</v>
      </c>
      <c r="AB186" t="s">
        <v>14</v>
      </c>
      <c r="AC186" t="s">
        <v>14</v>
      </c>
      <c r="AD186" t="s">
        <v>14</v>
      </c>
      <c r="AE186" t="s">
        <v>14</v>
      </c>
      <c r="AF186" t="s">
        <v>14</v>
      </c>
      <c r="AG186">
        <v>23.25</v>
      </c>
      <c r="AH186">
        <v>0</v>
      </c>
      <c r="AI186">
        <v>0</v>
      </c>
      <c r="AJ186">
        <v>0</v>
      </c>
    </row>
    <row r="187" spans="1:36" x14ac:dyDescent="0.45">
      <c r="A187" s="291">
        <v>39320</v>
      </c>
      <c r="B187">
        <v>1076.1458333333333</v>
      </c>
      <c r="C187" t="s">
        <v>14</v>
      </c>
      <c r="D187">
        <v>20</v>
      </c>
      <c r="E187" t="s">
        <v>14</v>
      </c>
      <c r="F187" t="s">
        <v>14</v>
      </c>
      <c r="G187">
        <v>0</v>
      </c>
      <c r="H187" t="s">
        <v>14</v>
      </c>
      <c r="I187" t="s">
        <v>14</v>
      </c>
      <c r="J187" t="s">
        <v>14</v>
      </c>
      <c r="K187" t="s">
        <v>14</v>
      </c>
      <c r="L187">
        <v>0</v>
      </c>
      <c r="M187">
        <v>21.75</v>
      </c>
      <c r="N187">
        <v>0</v>
      </c>
      <c r="O187">
        <v>0</v>
      </c>
      <c r="P187">
        <v>0</v>
      </c>
      <c r="U187" s="290">
        <v>39320</v>
      </c>
      <c r="W187" t="s">
        <v>14</v>
      </c>
      <c r="X187">
        <v>20</v>
      </c>
      <c r="Y187" t="s">
        <v>14</v>
      </c>
      <c r="Z187" t="s">
        <v>14</v>
      </c>
      <c r="AA187" t="s">
        <v>14</v>
      </c>
      <c r="AB187" t="s">
        <v>14</v>
      </c>
      <c r="AC187" t="s">
        <v>14</v>
      </c>
      <c r="AD187" t="s">
        <v>14</v>
      </c>
      <c r="AE187" t="s">
        <v>14</v>
      </c>
      <c r="AF187" t="s">
        <v>14</v>
      </c>
      <c r="AG187">
        <v>21.75</v>
      </c>
      <c r="AH187">
        <v>0</v>
      </c>
      <c r="AI187">
        <v>0</v>
      </c>
      <c r="AJ187">
        <v>0</v>
      </c>
    </row>
    <row r="188" spans="1:36" x14ac:dyDescent="0.45">
      <c r="A188" s="291">
        <v>39321</v>
      </c>
      <c r="B188">
        <v>914.02083333333337</v>
      </c>
      <c r="C188" t="s">
        <v>14</v>
      </c>
      <c r="D188">
        <v>23</v>
      </c>
      <c r="E188" t="s">
        <v>14</v>
      </c>
      <c r="F188" t="s">
        <v>14</v>
      </c>
      <c r="G188">
        <v>0</v>
      </c>
      <c r="H188" t="s">
        <v>14</v>
      </c>
      <c r="I188" t="s">
        <v>14</v>
      </c>
      <c r="J188" t="s">
        <v>14</v>
      </c>
      <c r="K188" t="s">
        <v>14</v>
      </c>
      <c r="L188">
        <v>0</v>
      </c>
      <c r="M188">
        <v>25.5</v>
      </c>
      <c r="N188">
        <v>0</v>
      </c>
      <c r="O188">
        <v>0</v>
      </c>
      <c r="P188">
        <v>0</v>
      </c>
      <c r="U188" s="290">
        <v>39321</v>
      </c>
      <c r="W188" t="s">
        <v>14</v>
      </c>
      <c r="X188">
        <v>23</v>
      </c>
      <c r="Y188" t="s">
        <v>14</v>
      </c>
      <c r="Z188" t="s">
        <v>14</v>
      </c>
      <c r="AA188" t="s">
        <v>14</v>
      </c>
      <c r="AB188" t="s">
        <v>14</v>
      </c>
      <c r="AC188" t="s">
        <v>14</v>
      </c>
      <c r="AD188" t="s">
        <v>14</v>
      </c>
      <c r="AE188" t="s">
        <v>14</v>
      </c>
      <c r="AF188">
        <v>0</v>
      </c>
      <c r="AG188">
        <v>25.5</v>
      </c>
      <c r="AH188">
        <v>0</v>
      </c>
      <c r="AI188">
        <v>0</v>
      </c>
      <c r="AJ188">
        <v>0</v>
      </c>
    </row>
    <row r="189" spans="1:36" x14ac:dyDescent="0.45">
      <c r="A189" s="291">
        <v>39322</v>
      </c>
      <c r="G189">
        <v>0</v>
      </c>
      <c r="L189">
        <v>0</v>
      </c>
      <c r="P189">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J189"/>
  <sheetViews>
    <sheetView topLeftCell="S1" workbookViewId="0">
      <selection activeCell="U3" sqref="U3:AL3"/>
    </sheetView>
  </sheetViews>
  <sheetFormatPr defaultRowHeight="14.25" x14ac:dyDescent="0.45"/>
  <cols>
    <col min="1" max="1" width="9.1328125" style="291"/>
    <col min="21" max="21" width="9.73046875" style="290" bestFit="1" customWidth="1"/>
  </cols>
  <sheetData>
    <row r="2" spans="1:36" x14ac:dyDescent="0.45">
      <c r="A2" s="291" t="s">
        <v>36</v>
      </c>
      <c r="U2" s="290" t="s">
        <v>41</v>
      </c>
    </row>
    <row r="3" spans="1:36" x14ac:dyDescent="0.45">
      <c r="A3" s="291" t="s">
        <v>1</v>
      </c>
      <c r="B3" t="s">
        <v>2</v>
      </c>
      <c r="C3" t="s">
        <v>23</v>
      </c>
      <c r="D3" t="s">
        <v>37</v>
      </c>
      <c r="E3" t="s">
        <v>24</v>
      </c>
      <c r="F3" t="s">
        <v>6</v>
      </c>
      <c r="G3" t="s">
        <v>25</v>
      </c>
      <c r="H3" t="s">
        <v>18</v>
      </c>
      <c r="I3" t="s">
        <v>38</v>
      </c>
      <c r="J3" t="s">
        <v>26</v>
      </c>
      <c r="K3" t="s">
        <v>19</v>
      </c>
      <c r="L3" t="s">
        <v>27</v>
      </c>
      <c r="M3" t="s">
        <v>21</v>
      </c>
      <c r="N3" t="s">
        <v>39</v>
      </c>
      <c r="O3" t="s">
        <v>20</v>
      </c>
      <c r="P3" t="s">
        <v>29</v>
      </c>
    </row>
    <row r="4" spans="1:36" x14ac:dyDescent="0.45">
      <c r="A4" s="291">
        <v>39137</v>
      </c>
      <c r="B4">
        <v>2015.8333333333333</v>
      </c>
      <c r="C4">
        <v>7</v>
      </c>
      <c r="D4">
        <v>270</v>
      </c>
      <c r="E4">
        <v>0</v>
      </c>
      <c r="F4">
        <v>0</v>
      </c>
      <c r="G4">
        <v>0</v>
      </c>
      <c r="H4">
        <v>15.5</v>
      </c>
      <c r="I4">
        <v>295</v>
      </c>
      <c r="J4">
        <v>1</v>
      </c>
      <c r="K4">
        <v>6.4516129032258063E-2</v>
      </c>
      <c r="L4">
        <v>50.403225806451616</v>
      </c>
      <c r="M4">
        <v>22.5</v>
      </c>
      <c r="N4">
        <v>1</v>
      </c>
      <c r="O4">
        <v>4.4444444444444446E-2</v>
      </c>
      <c r="P4">
        <v>50.403225806451616</v>
      </c>
      <c r="U4" s="290" t="s">
        <v>1</v>
      </c>
      <c r="V4" t="s">
        <v>2</v>
      </c>
      <c r="W4" t="s">
        <v>33</v>
      </c>
      <c r="X4" t="s">
        <v>37</v>
      </c>
      <c r="Y4" t="s">
        <v>24</v>
      </c>
      <c r="Z4" t="s">
        <v>6</v>
      </c>
      <c r="AA4" t="s">
        <v>25</v>
      </c>
      <c r="AB4" t="s">
        <v>34</v>
      </c>
      <c r="AC4" t="s">
        <v>38</v>
      </c>
      <c r="AD4" t="s">
        <v>26</v>
      </c>
      <c r="AE4" t="s">
        <v>19</v>
      </c>
      <c r="AF4" t="s">
        <v>27</v>
      </c>
      <c r="AG4" t="s">
        <v>21</v>
      </c>
      <c r="AH4" t="s">
        <v>28</v>
      </c>
      <c r="AI4" t="s">
        <v>20</v>
      </c>
      <c r="AJ4" t="s">
        <v>29</v>
      </c>
    </row>
    <row r="5" spans="1:36" x14ac:dyDescent="0.45">
      <c r="A5" s="291">
        <v>39138</v>
      </c>
      <c r="B5">
        <v>1927.9166666666667</v>
      </c>
      <c r="C5" t="s">
        <v>14</v>
      </c>
      <c r="D5">
        <v>275</v>
      </c>
      <c r="E5" t="s">
        <v>14</v>
      </c>
      <c r="F5" t="s">
        <v>14</v>
      </c>
      <c r="G5">
        <v>0</v>
      </c>
      <c r="H5" t="s">
        <v>14</v>
      </c>
      <c r="I5">
        <v>288</v>
      </c>
      <c r="J5" t="s">
        <v>14</v>
      </c>
      <c r="K5" t="s">
        <v>14</v>
      </c>
      <c r="L5">
        <v>0</v>
      </c>
      <c r="M5">
        <v>21.5</v>
      </c>
      <c r="N5">
        <v>0</v>
      </c>
      <c r="O5">
        <v>0</v>
      </c>
      <c r="P5">
        <v>0</v>
      </c>
      <c r="U5" s="290">
        <v>39137</v>
      </c>
      <c r="V5">
        <v>2015.8333333333333</v>
      </c>
      <c r="W5">
        <v>7</v>
      </c>
      <c r="X5">
        <v>270</v>
      </c>
      <c r="Y5">
        <v>0</v>
      </c>
      <c r="Z5">
        <v>0</v>
      </c>
      <c r="AA5">
        <v>0</v>
      </c>
      <c r="AB5">
        <v>15.5</v>
      </c>
      <c r="AC5">
        <v>295</v>
      </c>
      <c r="AD5">
        <v>0</v>
      </c>
      <c r="AE5">
        <v>0</v>
      </c>
      <c r="AF5">
        <v>0</v>
      </c>
      <c r="AG5">
        <v>22.5</v>
      </c>
      <c r="AH5">
        <v>0</v>
      </c>
      <c r="AI5">
        <v>0</v>
      </c>
    </row>
    <row r="6" spans="1:36" x14ac:dyDescent="0.45">
      <c r="A6" s="291">
        <v>39139</v>
      </c>
      <c r="B6">
        <v>1746.875</v>
      </c>
      <c r="C6" t="s">
        <v>14</v>
      </c>
      <c r="D6">
        <v>280</v>
      </c>
      <c r="E6" t="s">
        <v>14</v>
      </c>
      <c r="F6" t="s">
        <v>14</v>
      </c>
      <c r="G6">
        <v>0</v>
      </c>
      <c r="H6" t="s">
        <v>14</v>
      </c>
      <c r="I6">
        <v>280</v>
      </c>
      <c r="J6">
        <v>1</v>
      </c>
      <c r="K6" t="s">
        <v>14</v>
      </c>
      <c r="L6">
        <v>50.403225806451616</v>
      </c>
      <c r="M6">
        <v>23.75</v>
      </c>
      <c r="N6">
        <v>1</v>
      </c>
      <c r="O6">
        <v>4.2105263157894736E-2</v>
      </c>
      <c r="P6">
        <v>50.403225806451616</v>
      </c>
      <c r="U6" s="290">
        <v>39138</v>
      </c>
      <c r="V6">
        <v>1927.9166666666667</v>
      </c>
      <c r="W6" t="s">
        <v>14</v>
      </c>
      <c r="X6" t="s">
        <v>14</v>
      </c>
      <c r="Y6" t="s">
        <v>14</v>
      </c>
      <c r="Z6" t="s">
        <v>14</v>
      </c>
      <c r="AA6" t="s">
        <v>14</v>
      </c>
      <c r="AB6" t="s">
        <v>14</v>
      </c>
      <c r="AC6" t="s">
        <v>14</v>
      </c>
      <c r="AD6" t="s">
        <v>14</v>
      </c>
      <c r="AE6" t="s">
        <v>14</v>
      </c>
      <c r="AF6" t="s">
        <v>14</v>
      </c>
      <c r="AG6">
        <v>21.5</v>
      </c>
      <c r="AH6">
        <v>0</v>
      </c>
      <c r="AI6">
        <v>0</v>
      </c>
    </row>
    <row r="7" spans="1:36" x14ac:dyDescent="0.45">
      <c r="A7" s="291">
        <v>39140</v>
      </c>
      <c r="B7">
        <v>1570.2083333333333</v>
      </c>
      <c r="C7">
        <v>7.75</v>
      </c>
      <c r="D7">
        <v>240</v>
      </c>
      <c r="E7">
        <v>0</v>
      </c>
      <c r="F7">
        <v>0</v>
      </c>
      <c r="G7">
        <v>0</v>
      </c>
      <c r="H7">
        <v>16</v>
      </c>
      <c r="I7">
        <v>275</v>
      </c>
      <c r="J7">
        <v>0</v>
      </c>
      <c r="K7">
        <v>0</v>
      </c>
      <c r="L7">
        <v>0</v>
      </c>
      <c r="M7">
        <v>23.75</v>
      </c>
      <c r="N7">
        <v>0</v>
      </c>
      <c r="O7">
        <v>0</v>
      </c>
      <c r="P7">
        <v>0</v>
      </c>
      <c r="U7" s="290">
        <v>39139</v>
      </c>
      <c r="V7">
        <v>1746.875</v>
      </c>
      <c r="W7" t="s">
        <v>14</v>
      </c>
      <c r="X7">
        <v>280</v>
      </c>
      <c r="Y7" t="s">
        <v>14</v>
      </c>
      <c r="Z7" t="s">
        <v>14</v>
      </c>
      <c r="AA7" t="s">
        <v>14</v>
      </c>
      <c r="AB7" t="s">
        <v>14</v>
      </c>
      <c r="AC7">
        <v>280</v>
      </c>
      <c r="AD7" t="s">
        <v>14</v>
      </c>
      <c r="AE7" t="s">
        <v>14</v>
      </c>
      <c r="AF7" t="s">
        <v>14</v>
      </c>
      <c r="AG7">
        <v>23.75</v>
      </c>
      <c r="AH7">
        <v>0</v>
      </c>
      <c r="AI7">
        <v>0</v>
      </c>
    </row>
    <row r="8" spans="1:36" x14ac:dyDescent="0.45">
      <c r="A8" s="291">
        <v>39141</v>
      </c>
      <c r="B8">
        <v>1544.375</v>
      </c>
      <c r="C8">
        <v>6.5</v>
      </c>
      <c r="D8">
        <v>240</v>
      </c>
      <c r="E8">
        <v>1</v>
      </c>
      <c r="F8">
        <v>0.15384615384615385</v>
      </c>
      <c r="G8">
        <v>159.48963317384369</v>
      </c>
      <c r="H8">
        <v>17.25</v>
      </c>
      <c r="I8">
        <v>260</v>
      </c>
      <c r="J8">
        <v>0</v>
      </c>
      <c r="K8">
        <v>0</v>
      </c>
      <c r="L8">
        <v>0</v>
      </c>
      <c r="M8">
        <v>23.75</v>
      </c>
      <c r="N8">
        <v>1</v>
      </c>
      <c r="O8">
        <v>4.2105263157894736E-2</v>
      </c>
      <c r="P8">
        <v>159.48963317384369</v>
      </c>
      <c r="U8" s="290">
        <v>39140</v>
      </c>
      <c r="V8">
        <v>1570.2083333333333</v>
      </c>
      <c r="W8">
        <v>7.75</v>
      </c>
      <c r="X8" t="s">
        <v>14</v>
      </c>
      <c r="Y8">
        <v>0</v>
      </c>
      <c r="Z8">
        <v>0</v>
      </c>
      <c r="AA8">
        <v>0</v>
      </c>
      <c r="AB8">
        <v>16</v>
      </c>
      <c r="AC8">
        <v>275</v>
      </c>
      <c r="AD8">
        <v>0</v>
      </c>
      <c r="AE8">
        <v>0</v>
      </c>
      <c r="AF8">
        <v>0</v>
      </c>
      <c r="AG8">
        <v>23.75</v>
      </c>
      <c r="AH8">
        <v>0</v>
      </c>
      <c r="AI8">
        <v>0</v>
      </c>
    </row>
    <row r="9" spans="1:36" x14ac:dyDescent="0.45">
      <c r="A9" s="291">
        <v>39142</v>
      </c>
      <c r="B9">
        <v>1407.0833333333333</v>
      </c>
      <c r="C9" t="s">
        <v>14</v>
      </c>
      <c r="D9">
        <v>240</v>
      </c>
      <c r="E9" t="s">
        <v>14</v>
      </c>
      <c r="F9" t="s">
        <v>14</v>
      </c>
      <c r="G9">
        <v>0</v>
      </c>
      <c r="H9" t="s">
        <v>14</v>
      </c>
      <c r="I9">
        <v>230</v>
      </c>
      <c r="J9" t="s">
        <v>14</v>
      </c>
      <c r="K9" t="s">
        <v>14</v>
      </c>
      <c r="L9">
        <v>0</v>
      </c>
      <c r="M9">
        <v>24</v>
      </c>
      <c r="N9">
        <v>0</v>
      </c>
      <c r="O9">
        <v>0</v>
      </c>
      <c r="P9">
        <v>0</v>
      </c>
      <c r="U9" s="290">
        <v>39141</v>
      </c>
      <c r="V9">
        <v>1544.375</v>
      </c>
      <c r="W9">
        <v>6.5</v>
      </c>
      <c r="X9" t="s">
        <v>14</v>
      </c>
      <c r="Y9">
        <v>0</v>
      </c>
      <c r="Z9">
        <v>0</v>
      </c>
      <c r="AA9">
        <v>0</v>
      </c>
      <c r="AB9">
        <v>17.25</v>
      </c>
      <c r="AC9">
        <v>260</v>
      </c>
      <c r="AD9">
        <v>0</v>
      </c>
      <c r="AE9">
        <v>0</v>
      </c>
      <c r="AF9">
        <v>0</v>
      </c>
      <c r="AG9">
        <v>23.75</v>
      </c>
      <c r="AH9">
        <v>0</v>
      </c>
      <c r="AI9">
        <v>0</v>
      </c>
    </row>
    <row r="10" spans="1:36" x14ac:dyDescent="0.45">
      <c r="A10" s="291">
        <v>39143</v>
      </c>
      <c r="B10">
        <v>1310.7291666666667</v>
      </c>
      <c r="C10" t="s">
        <v>14</v>
      </c>
      <c r="D10">
        <v>240</v>
      </c>
      <c r="E10" t="s">
        <v>14</v>
      </c>
      <c r="F10" t="s">
        <v>14</v>
      </c>
      <c r="G10">
        <v>0</v>
      </c>
      <c r="H10" t="s">
        <v>14</v>
      </c>
      <c r="I10">
        <v>230</v>
      </c>
      <c r="J10">
        <v>1</v>
      </c>
      <c r="K10" t="s">
        <v>14</v>
      </c>
      <c r="L10">
        <v>50.403225806451616</v>
      </c>
      <c r="M10">
        <v>24.25</v>
      </c>
      <c r="N10">
        <v>1</v>
      </c>
      <c r="O10">
        <v>4.1237113402061855E-2</v>
      </c>
      <c r="P10">
        <v>50.403225806451616</v>
      </c>
      <c r="U10" s="290">
        <v>39142</v>
      </c>
      <c r="V10">
        <v>1407.0833333333333</v>
      </c>
      <c r="W10" t="s">
        <v>14</v>
      </c>
      <c r="X10" t="s">
        <v>14</v>
      </c>
      <c r="Y10" t="s">
        <v>14</v>
      </c>
      <c r="Z10" t="s">
        <v>14</v>
      </c>
      <c r="AA10" t="s">
        <v>14</v>
      </c>
      <c r="AB10" t="s">
        <v>14</v>
      </c>
      <c r="AC10" t="s">
        <v>14</v>
      </c>
      <c r="AD10" t="s">
        <v>14</v>
      </c>
      <c r="AE10" t="s">
        <v>14</v>
      </c>
      <c r="AF10" t="s">
        <v>14</v>
      </c>
      <c r="AG10">
        <v>24</v>
      </c>
      <c r="AH10">
        <v>0</v>
      </c>
      <c r="AI10">
        <v>0</v>
      </c>
    </row>
    <row r="11" spans="1:36" x14ac:dyDescent="0.45">
      <c r="A11" s="291">
        <v>39144</v>
      </c>
      <c r="B11">
        <v>2186.5625</v>
      </c>
      <c r="C11">
        <v>8</v>
      </c>
      <c r="D11">
        <v>200</v>
      </c>
      <c r="E11">
        <v>0</v>
      </c>
      <c r="F11">
        <v>0</v>
      </c>
      <c r="G11">
        <v>0</v>
      </c>
      <c r="H11">
        <v>15.5</v>
      </c>
      <c r="I11">
        <v>200</v>
      </c>
      <c r="J11">
        <v>2</v>
      </c>
      <c r="K11">
        <v>0.12903225806451613</v>
      </c>
      <c r="L11">
        <v>100.80645161290323</v>
      </c>
      <c r="M11">
        <v>23.5</v>
      </c>
      <c r="N11">
        <v>2</v>
      </c>
      <c r="O11">
        <v>8.5106382978723402E-2</v>
      </c>
      <c r="P11">
        <v>100.80645161290323</v>
      </c>
      <c r="U11" s="290">
        <v>39143</v>
      </c>
      <c r="V11">
        <v>1310.7291666666667</v>
      </c>
      <c r="W11" t="s">
        <v>14</v>
      </c>
      <c r="X11" t="s">
        <v>14</v>
      </c>
      <c r="Y11" t="s">
        <v>14</v>
      </c>
      <c r="Z11" t="s">
        <v>14</v>
      </c>
      <c r="AA11" t="s">
        <v>14</v>
      </c>
      <c r="AB11" t="s">
        <v>14</v>
      </c>
      <c r="AC11" t="s">
        <v>14</v>
      </c>
      <c r="AD11" t="s">
        <v>14</v>
      </c>
      <c r="AE11" t="s">
        <v>14</v>
      </c>
      <c r="AF11" t="s">
        <v>14</v>
      </c>
      <c r="AG11">
        <v>24.25</v>
      </c>
      <c r="AH11">
        <v>0</v>
      </c>
      <c r="AI11">
        <v>0</v>
      </c>
    </row>
    <row r="12" spans="1:36" x14ac:dyDescent="0.45">
      <c r="A12" s="291">
        <v>39145</v>
      </c>
      <c r="B12">
        <v>2411.6666666666665</v>
      </c>
      <c r="C12">
        <v>8</v>
      </c>
      <c r="D12">
        <v>200</v>
      </c>
      <c r="E12">
        <v>0</v>
      </c>
      <c r="F12">
        <v>0</v>
      </c>
      <c r="G12">
        <v>0</v>
      </c>
      <c r="H12">
        <v>16</v>
      </c>
      <c r="I12">
        <v>200</v>
      </c>
      <c r="J12">
        <v>1</v>
      </c>
      <c r="K12">
        <v>6.25E-2</v>
      </c>
      <c r="L12">
        <v>50.403225806451616</v>
      </c>
      <c r="M12">
        <v>24</v>
      </c>
      <c r="N12">
        <v>1</v>
      </c>
      <c r="O12">
        <v>4.1666666666666664E-2</v>
      </c>
      <c r="P12">
        <v>50.403225806451616</v>
      </c>
      <c r="U12" s="290">
        <v>39144</v>
      </c>
      <c r="V12">
        <v>2186.5625</v>
      </c>
      <c r="W12">
        <v>8</v>
      </c>
      <c r="X12">
        <v>200</v>
      </c>
      <c r="Y12">
        <v>0</v>
      </c>
      <c r="Z12">
        <v>0</v>
      </c>
      <c r="AA12">
        <v>0</v>
      </c>
      <c r="AB12">
        <v>15.5</v>
      </c>
      <c r="AC12">
        <v>200</v>
      </c>
      <c r="AD12">
        <v>0</v>
      </c>
      <c r="AE12">
        <v>0</v>
      </c>
      <c r="AF12">
        <v>0</v>
      </c>
      <c r="AG12">
        <v>23.5</v>
      </c>
      <c r="AH12">
        <v>0</v>
      </c>
      <c r="AI12">
        <v>0</v>
      </c>
    </row>
    <row r="13" spans="1:36" x14ac:dyDescent="0.45">
      <c r="A13" s="291">
        <v>39146</v>
      </c>
      <c r="B13">
        <v>2424.2708333333335</v>
      </c>
      <c r="C13">
        <v>8.25</v>
      </c>
      <c r="D13">
        <v>190</v>
      </c>
      <c r="E13">
        <v>0</v>
      </c>
      <c r="F13">
        <v>0</v>
      </c>
      <c r="G13">
        <v>0</v>
      </c>
      <c r="H13">
        <v>14.25</v>
      </c>
      <c r="I13">
        <v>200</v>
      </c>
      <c r="J13">
        <v>0</v>
      </c>
      <c r="K13">
        <v>0</v>
      </c>
      <c r="L13">
        <v>0</v>
      </c>
      <c r="M13">
        <v>22.5</v>
      </c>
      <c r="N13">
        <v>0</v>
      </c>
      <c r="O13">
        <v>0</v>
      </c>
      <c r="P13">
        <v>0</v>
      </c>
      <c r="U13" s="290">
        <v>39145</v>
      </c>
      <c r="V13">
        <v>2411.6666666666665</v>
      </c>
      <c r="W13">
        <v>8</v>
      </c>
      <c r="X13">
        <v>200</v>
      </c>
      <c r="Y13">
        <v>0</v>
      </c>
      <c r="Z13">
        <v>0</v>
      </c>
      <c r="AA13">
        <v>0</v>
      </c>
      <c r="AB13">
        <v>16</v>
      </c>
      <c r="AC13">
        <v>200</v>
      </c>
      <c r="AD13">
        <v>0</v>
      </c>
      <c r="AE13">
        <v>0</v>
      </c>
      <c r="AF13">
        <v>0</v>
      </c>
      <c r="AG13">
        <v>24</v>
      </c>
      <c r="AH13">
        <v>0</v>
      </c>
      <c r="AI13">
        <v>0</v>
      </c>
    </row>
    <row r="14" spans="1:36" x14ac:dyDescent="0.45">
      <c r="A14" s="291">
        <v>39147</v>
      </c>
      <c r="B14">
        <v>2413.6458333333335</v>
      </c>
      <c r="C14">
        <v>10</v>
      </c>
      <c r="D14">
        <v>200</v>
      </c>
      <c r="E14">
        <v>3</v>
      </c>
      <c r="F14">
        <v>0.3</v>
      </c>
      <c r="G14">
        <v>478.46889952153106</v>
      </c>
      <c r="H14">
        <v>14</v>
      </c>
      <c r="I14">
        <v>200</v>
      </c>
      <c r="J14">
        <v>0</v>
      </c>
      <c r="K14">
        <v>0</v>
      </c>
      <c r="L14">
        <v>0</v>
      </c>
      <c r="M14">
        <v>24</v>
      </c>
      <c r="N14">
        <v>3</v>
      </c>
      <c r="O14">
        <v>0.125</v>
      </c>
      <c r="P14">
        <v>478.46889952153106</v>
      </c>
      <c r="U14" s="290">
        <v>39146</v>
      </c>
      <c r="V14">
        <v>2424.2708333333335</v>
      </c>
      <c r="W14">
        <v>8.25</v>
      </c>
      <c r="X14">
        <v>190</v>
      </c>
      <c r="Y14">
        <v>0</v>
      </c>
      <c r="Z14">
        <v>0</v>
      </c>
      <c r="AA14">
        <v>0</v>
      </c>
      <c r="AB14">
        <v>14.25</v>
      </c>
      <c r="AC14">
        <v>200</v>
      </c>
      <c r="AD14">
        <v>0</v>
      </c>
      <c r="AE14">
        <v>0</v>
      </c>
      <c r="AF14">
        <v>0</v>
      </c>
      <c r="AG14">
        <v>22.5</v>
      </c>
      <c r="AH14">
        <v>0</v>
      </c>
      <c r="AI14">
        <v>0</v>
      </c>
    </row>
    <row r="15" spans="1:36" x14ac:dyDescent="0.45">
      <c r="A15" s="291">
        <v>39148</v>
      </c>
      <c r="B15">
        <v>2499.0625</v>
      </c>
      <c r="C15">
        <v>10.25</v>
      </c>
      <c r="D15">
        <v>200</v>
      </c>
      <c r="E15">
        <v>0</v>
      </c>
      <c r="F15">
        <v>0</v>
      </c>
      <c r="G15">
        <v>0</v>
      </c>
      <c r="H15">
        <v>13</v>
      </c>
      <c r="I15">
        <v>200</v>
      </c>
      <c r="J15">
        <v>0</v>
      </c>
      <c r="K15">
        <v>0</v>
      </c>
      <c r="L15">
        <v>0</v>
      </c>
      <c r="M15">
        <v>23.25</v>
      </c>
      <c r="N15">
        <v>0</v>
      </c>
      <c r="O15">
        <v>0</v>
      </c>
      <c r="P15">
        <v>0</v>
      </c>
      <c r="U15" s="290">
        <v>39147</v>
      </c>
      <c r="V15">
        <v>2413.6458333333335</v>
      </c>
      <c r="W15">
        <v>10</v>
      </c>
      <c r="X15">
        <v>200</v>
      </c>
      <c r="Y15">
        <v>0</v>
      </c>
      <c r="Z15">
        <v>0</v>
      </c>
      <c r="AA15">
        <v>0</v>
      </c>
      <c r="AB15">
        <v>14</v>
      </c>
      <c r="AC15">
        <v>200</v>
      </c>
      <c r="AD15">
        <v>0</v>
      </c>
      <c r="AE15">
        <v>0</v>
      </c>
      <c r="AF15">
        <v>0</v>
      </c>
      <c r="AG15">
        <v>24</v>
      </c>
      <c r="AH15">
        <v>0</v>
      </c>
      <c r="AI15">
        <v>0</v>
      </c>
    </row>
    <row r="16" spans="1:36" x14ac:dyDescent="0.45">
      <c r="A16" s="291">
        <v>39149</v>
      </c>
      <c r="B16">
        <v>2551.25</v>
      </c>
      <c r="C16" t="s">
        <v>14</v>
      </c>
      <c r="D16">
        <v>200</v>
      </c>
      <c r="E16" t="s">
        <v>14</v>
      </c>
      <c r="F16" t="s">
        <v>14</v>
      </c>
      <c r="G16">
        <v>0</v>
      </c>
      <c r="H16" t="s">
        <v>14</v>
      </c>
      <c r="I16">
        <v>200</v>
      </c>
      <c r="J16" t="s">
        <v>14</v>
      </c>
      <c r="K16" t="s">
        <v>14</v>
      </c>
      <c r="L16">
        <v>0</v>
      </c>
      <c r="M16">
        <v>24</v>
      </c>
      <c r="N16">
        <v>0</v>
      </c>
      <c r="O16">
        <v>0</v>
      </c>
      <c r="P16">
        <v>0</v>
      </c>
      <c r="U16" s="290">
        <v>39148</v>
      </c>
      <c r="V16">
        <v>2499.0625</v>
      </c>
      <c r="W16">
        <v>10.25</v>
      </c>
      <c r="X16">
        <v>200</v>
      </c>
      <c r="Y16">
        <v>0</v>
      </c>
      <c r="Z16">
        <v>0</v>
      </c>
      <c r="AA16">
        <v>0</v>
      </c>
      <c r="AB16">
        <v>13</v>
      </c>
      <c r="AC16">
        <v>200</v>
      </c>
      <c r="AD16">
        <v>0</v>
      </c>
      <c r="AE16">
        <v>0</v>
      </c>
      <c r="AF16">
        <v>0</v>
      </c>
      <c r="AG16">
        <v>23.25</v>
      </c>
      <c r="AH16">
        <v>0</v>
      </c>
      <c r="AI16">
        <v>0</v>
      </c>
    </row>
    <row r="17" spans="1:35" x14ac:dyDescent="0.45">
      <c r="A17" s="291">
        <v>39150</v>
      </c>
      <c r="B17">
        <v>2163.3333333333335</v>
      </c>
      <c r="C17">
        <v>10</v>
      </c>
      <c r="D17">
        <v>200</v>
      </c>
      <c r="E17">
        <v>1</v>
      </c>
      <c r="F17">
        <v>0.1</v>
      </c>
      <c r="G17">
        <v>159.48963317384369</v>
      </c>
      <c r="H17">
        <v>14.5</v>
      </c>
      <c r="I17">
        <v>200</v>
      </c>
      <c r="J17">
        <v>0</v>
      </c>
      <c r="K17">
        <v>0</v>
      </c>
      <c r="L17">
        <v>0</v>
      </c>
      <c r="M17">
        <v>24.5</v>
      </c>
      <c r="N17">
        <v>1</v>
      </c>
      <c r="O17">
        <v>4.0816326530612242E-2</v>
      </c>
      <c r="P17">
        <v>159.48963317384369</v>
      </c>
      <c r="U17" s="290">
        <v>39149</v>
      </c>
      <c r="V17">
        <v>2551.25</v>
      </c>
      <c r="W17" t="s">
        <v>14</v>
      </c>
      <c r="X17" t="s">
        <v>14</v>
      </c>
      <c r="Y17" t="s">
        <v>14</v>
      </c>
      <c r="Z17" t="s">
        <v>14</v>
      </c>
      <c r="AA17" t="s">
        <v>14</v>
      </c>
      <c r="AB17" t="s">
        <v>14</v>
      </c>
      <c r="AC17" t="s">
        <v>14</v>
      </c>
      <c r="AD17" t="s">
        <v>14</v>
      </c>
      <c r="AE17" t="s">
        <v>14</v>
      </c>
      <c r="AF17">
        <v>0</v>
      </c>
      <c r="AG17">
        <v>24</v>
      </c>
      <c r="AH17">
        <v>0</v>
      </c>
      <c r="AI17">
        <v>0</v>
      </c>
    </row>
    <row r="18" spans="1:35" x14ac:dyDescent="0.45">
      <c r="A18" s="291">
        <v>39151</v>
      </c>
      <c r="B18">
        <v>1995.2083333333333</v>
      </c>
      <c r="C18">
        <v>10.25</v>
      </c>
      <c r="D18">
        <v>200</v>
      </c>
      <c r="E18">
        <v>0</v>
      </c>
      <c r="F18">
        <v>0</v>
      </c>
      <c r="G18">
        <v>0</v>
      </c>
      <c r="H18">
        <v>14.5</v>
      </c>
      <c r="I18">
        <v>200</v>
      </c>
      <c r="J18">
        <v>0</v>
      </c>
      <c r="K18">
        <v>0</v>
      </c>
      <c r="L18">
        <v>0</v>
      </c>
      <c r="M18">
        <v>24.75</v>
      </c>
      <c r="N18">
        <v>0</v>
      </c>
      <c r="O18">
        <v>0</v>
      </c>
      <c r="P18">
        <v>0</v>
      </c>
      <c r="U18" s="290">
        <v>39150</v>
      </c>
      <c r="V18">
        <v>2163.3333333333335</v>
      </c>
      <c r="W18">
        <v>10</v>
      </c>
      <c r="X18">
        <v>200</v>
      </c>
      <c r="Y18">
        <v>0</v>
      </c>
      <c r="Z18">
        <v>0</v>
      </c>
      <c r="AA18">
        <v>0</v>
      </c>
      <c r="AB18">
        <v>14.5</v>
      </c>
      <c r="AC18">
        <v>200</v>
      </c>
      <c r="AD18">
        <v>0</v>
      </c>
      <c r="AE18">
        <v>0</v>
      </c>
      <c r="AF18">
        <v>0</v>
      </c>
      <c r="AG18">
        <v>24.5</v>
      </c>
      <c r="AH18">
        <v>0</v>
      </c>
      <c r="AI18">
        <v>0</v>
      </c>
    </row>
    <row r="19" spans="1:35" x14ac:dyDescent="0.45">
      <c r="A19" s="291">
        <v>39152</v>
      </c>
      <c r="B19">
        <v>5601.666666666667</v>
      </c>
      <c r="C19" t="s">
        <v>40</v>
      </c>
      <c r="D19">
        <v>52</v>
      </c>
      <c r="E19">
        <v>1</v>
      </c>
      <c r="F19" t="s">
        <v>14</v>
      </c>
      <c r="G19">
        <v>159.48963317384369</v>
      </c>
      <c r="H19" t="s">
        <v>40</v>
      </c>
      <c r="I19">
        <v>73</v>
      </c>
      <c r="J19">
        <v>2</v>
      </c>
      <c r="K19" t="s">
        <v>14</v>
      </c>
      <c r="L19">
        <v>100.80645161290323</v>
      </c>
      <c r="M19" t="s">
        <v>14</v>
      </c>
      <c r="N19">
        <v>3</v>
      </c>
      <c r="O19" t="s">
        <v>14</v>
      </c>
      <c r="P19">
        <v>260.29608478674692</v>
      </c>
      <c r="U19" s="290">
        <v>39151</v>
      </c>
      <c r="V19">
        <v>1995.2083333333333</v>
      </c>
      <c r="W19">
        <v>10.25</v>
      </c>
      <c r="X19">
        <v>200</v>
      </c>
      <c r="Y19">
        <v>0</v>
      </c>
      <c r="Z19">
        <v>0</v>
      </c>
      <c r="AA19">
        <v>0</v>
      </c>
      <c r="AB19">
        <v>14.5</v>
      </c>
      <c r="AC19">
        <v>200</v>
      </c>
      <c r="AD19">
        <v>0</v>
      </c>
      <c r="AE19">
        <v>0</v>
      </c>
      <c r="AF19">
        <v>0</v>
      </c>
      <c r="AG19">
        <v>24.75</v>
      </c>
      <c r="AH19">
        <v>0</v>
      </c>
      <c r="AI19">
        <v>0</v>
      </c>
    </row>
    <row r="20" spans="1:35" x14ac:dyDescent="0.45">
      <c r="A20" s="291">
        <v>39153</v>
      </c>
      <c r="B20">
        <v>8373.5416666666661</v>
      </c>
      <c r="C20" t="s">
        <v>40</v>
      </c>
      <c r="D20">
        <v>52</v>
      </c>
      <c r="E20">
        <v>1</v>
      </c>
      <c r="F20" t="s">
        <v>14</v>
      </c>
      <c r="G20">
        <v>159.48963317384369</v>
      </c>
      <c r="H20" t="s">
        <v>40</v>
      </c>
      <c r="I20">
        <v>73</v>
      </c>
      <c r="J20">
        <v>2</v>
      </c>
      <c r="K20" t="s">
        <v>14</v>
      </c>
      <c r="L20">
        <v>100.80645161290323</v>
      </c>
      <c r="M20" t="s">
        <v>14</v>
      </c>
      <c r="N20">
        <v>3</v>
      </c>
      <c r="O20" t="s">
        <v>14</v>
      </c>
      <c r="P20">
        <v>260.29608478674692</v>
      </c>
      <c r="U20" s="290">
        <v>39152</v>
      </c>
      <c r="V20">
        <v>5601.666666666667</v>
      </c>
      <c r="W20" t="s">
        <v>40</v>
      </c>
      <c r="X20" t="s">
        <v>14</v>
      </c>
      <c r="Y20">
        <v>0</v>
      </c>
      <c r="Z20" t="s">
        <v>14</v>
      </c>
      <c r="AA20" t="s">
        <v>14</v>
      </c>
      <c r="AB20" t="s">
        <v>40</v>
      </c>
      <c r="AC20" t="s">
        <v>14</v>
      </c>
      <c r="AD20">
        <v>0</v>
      </c>
      <c r="AE20" t="s">
        <v>14</v>
      </c>
      <c r="AF20" t="s">
        <v>14</v>
      </c>
      <c r="AG20" t="s">
        <v>14</v>
      </c>
      <c r="AH20">
        <v>0</v>
      </c>
      <c r="AI20" t="s">
        <v>14</v>
      </c>
    </row>
    <row r="21" spans="1:35" x14ac:dyDescent="0.45">
      <c r="A21" s="291">
        <v>39154</v>
      </c>
      <c r="B21">
        <v>5782.708333333333</v>
      </c>
      <c r="C21" t="s">
        <v>40</v>
      </c>
      <c r="D21">
        <v>52</v>
      </c>
      <c r="E21">
        <v>1</v>
      </c>
      <c r="F21" t="s">
        <v>14</v>
      </c>
      <c r="G21">
        <v>159.48963317384369</v>
      </c>
      <c r="H21" t="s">
        <v>40</v>
      </c>
      <c r="I21">
        <v>73</v>
      </c>
      <c r="J21">
        <v>2</v>
      </c>
      <c r="K21" t="s">
        <v>14</v>
      </c>
      <c r="L21">
        <v>100.80645161290323</v>
      </c>
      <c r="M21" t="s">
        <v>14</v>
      </c>
      <c r="N21">
        <v>3</v>
      </c>
      <c r="O21" t="s">
        <v>14</v>
      </c>
      <c r="P21">
        <v>260.29608478674692</v>
      </c>
      <c r="U21" s="290">
        <v>39153</v>
      </c>
      <c r="V21">
        <v>8373.5416666666661</v>
      </c>
      <c r="W21" t="s">
        <v>40</v>
      </c>
      <c r="X21" t="s">
        <v>14</v>
      </c>
      <c r="Y21">
        <v>0</v>
      </c>
      <c r="Z21" t="s">
        <v>14</v>
      </c>
      <c r="AA21" t="s">
        <v>14</v>
      </c>
      <c r="AB21" t="s">
        <v>40</v>
      </c>
      <c r="AC21" t="s">
        <v>14</v>
      </c>
      <c r="AD21">
        <v>0</v>
      </c>
      <c r="AE21" t="s">
        <v>14</v>
      </c>
      <c r="AF21" t="s">
        <v>14</v>
      </c>
      <c r="AG21" t="s">
        <v>14</v>
      </c>
      <c r="AH21">
        <v>0</v>
      </c>
      <c r="AI21" t="s">
        <v>14</v>
      </c>
    </row>
    <row r="22" spans="1:35" x14ac:dyDescent="0.45">
      <c r="A22" s="291">
        <v>39155</v>
      </c>
      <c r="B22">
        <v>3928.75</v>
      </c>
      <c r="C22">
        <v>5.75</v>
      </c>
      <c r="D22">
        <v>52</v>
      </c>
      <c r="E22">
        <v>1</v>
      </c>
      <c r="F22">
        <v>0.17391304347826086</v>
      </c>
      <c r="G22">
        <v>159.48963317384369</v>
      </c>
      <c r="H22">
        <v>14.75</v>
      </c>
      <c r="I22">
        <v>73</v>
      </c>
      <c r="J22">
        <v>4</v>
      </c>
      <c r="K22">
        <v>0.2711864406779661</v>
      </c>
      <c r="L22">
        <v>201.61290322580646</v>
      </c>
      <c r="M22">
        <v>20.5</v>
      </c>
      <c r="N22">
        <v>5</v>
      </c>
      <c r="O22">
        <v>0.24390243902439024</v>
      </c>
      <c r="P22">
        <v>361.10253639965015</v>
      </c>
      <c r="U22" s="290">
        <v>39154</v>
      </c>
      <c r="V22">
        <v>5782.708333333333</v>
      </c>
      <c r="W22" t="s">
        <v>40</v>
      </c>
      <c r="X22" t="s">
        <v>14</v>
      </c>
      <c r="Y22">
        <v>0</v>
      </c>
      <c r="Z22" t="s">
        <v>14</v>
      </c>
      <c r="AA22" t="s">
        <v>14</v>
      </c>
      <c r="AB22" t="s">
        <v>40</v>
      </c>
      <c r="AC22" t="s">
        <v>14</v>
      </c>
      <c r="AD22">
        <v>0</v>
      </c>
      <c r="AE22" t="s">
        <v>14</v>
      </c>
      <c r="AF22" t="s">
        <v>14</v>
      </c>
      <c r="AG22" t="s">
        <v>14</v>
      </c>
      <c r="AH22">
        <v>0</v>
      </c>
      <c r="AI22" t="s">
        <v>14</v>
      </c>
    </row>
    <row r="23" spans="1:35" x14ac:dyDescent="0.45">
      <c r="A23" s="291">
        <v>39156</v>
      </c>
      <c r="B23">
        <v>3045.8333333333335</v>
      </c>
      <c r="C23">
        <v>8.5</v>
      </c>
      <c r="D23">
        <v>150</v>
      </c>
      <c r="E23">
        <v>0</v>
      </c>
      <c r="F23">
        <v>0</v>
      </c>
      <c r="G23">
        <v>0</v>
      </c>
      <c r="H23">
        <v>16.75</v>
      </c>
      <c r="I23">
        <v>112</v>
      </c>
      <c r="J23">
        <v>4</v>
      </c>
      <c r="K23">
        <v>0.23880597014925373</v>
      </c>
      <c r="L23">
        <v>201.61290322580646</v>
      </c>
      <c r="M23">
        <v>25.25</v>
      </c>
      <c r="N23">
        <v>4</v>
      </c>
      <c r="O23">
        <v>0.15841584158415842</v>
      </c>
      <c r="P23">
        <v>201.61290322580646</v>
      </c>
      <c r="U23" s="290">
        <v>39155</v>
      </c>
      <c r="V23">
        <v>3928.75</v>
      </c>
      <c r="W23">
        <v>5.75</v>
      </c>
      <c r="X23">
        <v>52</v>
      </c>
      <c r="Y23">
        <v>0</v>
      </c>
      <c r="Z23">
        <v>0</v>
      </c>
      <c r="AA23">
        <v>0</v>
      </c>
      <c r="AB23">
        <v>14.75</v>
      </c>
      <c r="AC23">
        <v>73</v>
      </c>
      <c r="AD23">
        <v>0</v>
      </c>
      <c r="AE23">
        <v>0</v>
      </c>
      <c r="AF23">
        <v>0</v>
      </c>
      <c r="AG23">
        <v>20.5</v>
      </c>
      <c r="AH23">
        <v>0</v>
      </c>
      <c r="AI23">
        <v>0</v>
      </c>
    </row>
    <row r="24" spans="1:35" x14ac:dyDescent="0.45">
      <c r="A24" s="291">
        <v>39157</v>
      </c>
      <c r="B24">
        <v>2603.8541666666665</v>
      </c>
      <c r="C24">
        <v>7</v>
      </c>
      <c r="D24">
        <v>150</v>
      </c>
      <c r="E24">
        <v>0</v>
      </c>
      <c r="F24">
        <v>0</v>
      </c>
      <c r="G24">
        <v>0</v>
      </c>
      <c r="H24">
        <v>15.75</v>
      </c>
      <c r="I24">
        <v>150</v>
      </c>
      <c r="J24">
        <v>0</v>
      </c>
      <c r="K24">
        <v>0</v>
      </c>
      <c r="L24">
        <v>0</v>
      </c>
      <c r="M24">
        <v>22.75</v>
      </c>
      <c r="N24">
        <v>0</v>
      </c>
      <c r="O24">
        <v>0</v>
      </c>
      <c r="P24">
        <v>0</v>
      </c>
      <c r="U24" s="290">
        <v>39156</v>
      </c>
      <c r="V24">
        <v>3045.8333333333335</v>
      </c>
      <c r="W24">
        <v>8.5</v>
      </c>
      <c r="X24">
        <v>150</v>
      </c>
      <c r="Y24">
        <v>0</v>
      </c>
      <c r="Z24">
        <v>0</v>
      </c>
      <c r="AA24">
        <v>0</v>
      </c>
      <c r="AB24">
        <v>16.75</v>
      </c>
      <c r="AC24" t="s">
        <v>14</v>
      </c>
      <c r="AD24">
        <v>0</v>
      </c>
      <c r="AE24">
        <v>0</v>
      </c>
      <c r="AF24">
        <v>0</v>
      </c>
      <c r="AG24">
        <v>25.25</v>
      </c>
      <c r="AH24">
        <v>0</v>
      </c>
      <c r="AI24">
        <v>0</v>
      </c>
    </row>
    <row r="25" spans="1:35" x14ac:dyDescent="0.45">
      <c r="A25" s="291">
        <v>39158</v>
      </c>
      <c r="B25">
        <v>2434.1666666666665</v>
      </c>
      <c r="C25">
        <v>8.75</v>
      </c>
      <c r="D25">
        <v>109</v>
      </c>
      <c r="E25">
        <v>0</v>
      </c>
      <c r="F25">
        <v>0</v>
      </c>
      <c r="G25">
        <v>0</v>
      </c>
      <c r="H25">
        <v>14.75</v>
      </c>
      <c r="I25">
        <v>61</v>
      </c>
      <c r="J25">
        <v>0</v>
      </c>
      <c r="K25">
        <v>0</v>
      </c>
      <c r="L25">
        <v>0</v>
      </c>
      <c r="M25">
        <v>23.5</v>
      </c>
      <c r="N25">
        <v>0</v>
      </c>
      <c r="O25">
        <v>0</v>
      </c>
      <c r="P25">
        <v>0</v>
      </c>
      <c r="U25" s="290">
        <v>39157</v>
      </c>
      <c r="V25">
        <v>2603.8541666666665</v>
      </c>
      <c r="W25">
        <v>7</v>
      </c>
      <c r="X25">
        <v>150</v>
      </c>
      <c r="Y25">
        <v>0</v>
      </c>
      <c r="Z25">
        <v>0</v>
      </c>
      <c r="AA25">
        <v>0</v>
      </c>
      <c r="AB25">
        <v>15.75</v>
      </c>
      <c r="AC25">
        <v>150</v>
      </c>
      <c r="AD25">
        <v>0</v>
      </c>
      <c r="AE25">
        <v>0</v>
      </c>
      <c r="AF25">
        <v>0</v>
      </c>
      <c r="AG25">
        <v>22.75</v>
      </c>
      <c r="AH25">
        <v>0</v>
      </c>
      <c r="AI25">
        <v>0</v>
      </c>
    </row>
    <row r="26" spans="1:35" x14ac:dyDescent="0.45">
      <c r="A26" s="291">
        <v>39159</v>
      </c>
      <c r="B26">
        <v>3288.9583333333335</v>
      </c>
      <c r="C26" t="s">
        <v>40</v>
      </c>
      <c r="D26">
        <v>98</v>
      </c>
      <c r="E26">
        <v>1</v>
      </c>
      <c r="F26" t="s">
        <v>14</v>
      </c>
      <c r="G26">
        <v>159.48963317384369</v>
      </c>
      <c r="H26" t="s">
        <v>40</v>
      </c>
      <c r="I26">
        <v>97</v>
      </c>
      <c r="J26">
        <v>0</v>
      </c>
      <c r="K26" t="s">
        <v>14</v>
      </c>
      <c r="L26">
        <v>0</v>
      </c>
      <c r="M26" t="s">
        <v>14</v>
      </c>
      <c r="N26">
        <v>1</v>
      </c>
      <c r="O26" t="s">
        <v>14</v>
      </c>
      <c r="P26">
        <v>159.48963317384369</v>
      </c>
      <c r="U26" s="290">
        <v>39158</v>
      </c>
      <c r="V26">
        <v>2434.1666666666665</v>
      </c>
      <c r="W26">
        <v>8.75</v>
      </c>
      <c r="X26">
        <v>109</v>
      </c>
      <c r="Y26">
        <v>0</v>
      </c>
      <c r="Z26">
        <v>0</v>
      </c>
      <c r="AA26">
        <v>0</v>
      </c>
      <c r="AB26">
        <v>14.75</v>
      </c>
      <c r="AC26">
        <v>61</v>
      </c>
      <c r="AD26">
        <v>0</v>
      </c>
      <c r="AE26">
        <v>0</v>
      </c>
      <c r="AF26">
        <v>0</v>
      </c>
      <c r="AG26">
        <v>23.5</v>
      </c>
      <c r="AH26">
        <v>0</v>
      </c>
      <c r="AI26">
        <v>0</v>
      </c>
    </row>
    <row r="27" spans="1:35" x14ac:dyDescent="0.45">
      <c r="A27" s="291">
        <v>39160</v>
      </c>
      <c r="B27">
        <v>3088.4375</v>
      </c>
      <c r="C27">
        <v>4.25</v>
      </c>
      <c r="D27">
        <v>86</v>
      </c>
      <c r="E27">
        <v>1</v>
      </c>
      <c r="F27">
        <v>0.23529411764705882</v>
      </c>
      <c r="G27">
        <v>159.48963317384369</v>
      </c>
      <c r="H27" t="s">
        <v>40</v>
      </c>
      <c r="I27">
        <v>97</v>
      </c>
      <c r="J27">
        <v>0</v>
      </c>
      <c r="K27" t="s">
        <v>14</v>
      </c>
      <c r="L27">
        <v>0</v>
      </c>
      <c r="M27">
        <v>4.25</v>
      </c>
      <c r="N27">
        <v>1</v>
      </c>
      <c r="O27">
        <v>0.23529411764705882</v>
      </c>
      <c r="P27">
        <v>159.48963317384369</v>
      </c>
      <c r="U27" s="290">
        <v>39159</v>
      </c>
      <c r="V27">
        <v>3288.9583333333335</v>
      </c>
      <c r="W27" t="s">
        <v>40</v>
      </c>
      <c r="X27" t="s">
        <v>14</v>
      </c>
      <c r="Y27">
        <v>0</v>
      </c>
      <c r="Z27" t="s">
        <v>14</v>
      </c>
      <c r="AA27" t="s">
        <v>14</v>
      </c>
      <c r="AB27" t="s">
        <v>40</v>
      </c>
      <c r="AC27" t="s">
        <v>14</v>
      </c>
      <c r="AD27">
        <v>0</v>
      </c>
      <c r="AE27" t="s">
        <v>14</v>
      </c>
      <c r="AF27" t="s">
        <v>14</v>
      </c>
      <c r="AG27" t="s">
        <v>14</v>
      </c>
      <c r="AH27" t="s">
        <v>14</v>
      </c>
      <c r="AI27" t="s">
        <v>14</v>
      </c>
    </row>
    <row r="28" spans="1:35" x14ac:dyDescent="0.45">
      <c r="A28" s="291">
        <v>39161</v>
      </c>
      <c r="B28">
        <v>3489.8958333333335</v>
      </c>
      <c r="C28" t="s">
        <v>40</v>
      </c>
      <c r="D28">
        <v>103</v>
      </c>
      <c r="E28">
        <v>1</v>
      </c>
      <c r="F28" t="s">
        <v>14</v>
      </c>
      <c r="G28">
        <v>159.48963317384369</v>
      </c>
      <c r="H28" t="s">
        <v>40</v>
      </c>
      <c r="I28">
        <v>97</v>
      </c>
      <c r="J28">
        <v>0</v>
      </c>
      <c r="K28" t="s">
        <v>14</v>
      </c>
      <c r="L28">
        <v>0</v>
      </c>
      <c r="M28" t="s">
        <v>14</v>
      </c>
      <c r="N28">
        <v>1</v>
      </c>
      <c r="O28" t="s">
        <v>14</v>
      </c>
      <c r="P28">
        <v>159.48963317384369</v>
      </c>
      <c r="U28" s="290">
        <v>39160</v>
      </c>
      <c r="V28">
        <v>3088.4375</v>
      </c>
      <c r="W28">
        <v>4.25</v>
      </c>
      <c r="X28">
        <v>86</v>
      </c>
      <c r="Y28">
        <v>0</v>
      </c>
      <c r="Z28">
        <v>0</v>
      </c>
      <c r="AA28" t="s">
        <v>14</v>
      </c>
      <c r="AB28" t="s">
        <v>40</v>
      </c>
      <c r="AC28" t="s">
        <v>14</v>
      </c>
      <c r="AD28">
        <v>0</v>
      </c>
      <c r="AE28" t="s">
        <v>14</v>
      </c>
      <c r="AF28" t="s">
        <v>14</v>
      </c>
      <c r="AG28">
        <v>4.25</v>
      </c>
      <c r="AH28">
        <v>0</v>
      </c>
      <c r="AI28">
        <v>0</v>
      </c>
    </row>
    <row r="29" spans="1:35" x14ac:dyDescent="0.45">
      <c r="A29" s="291">
        <v>39162</v>
      </c>
      <c r="B29">
        <v>2843.2291666666665</v>
      </c>
      <c r="C29">
        <v>8</v>
      </c>
      <c r="D29">
        <v>120</v>
      </c>
      <c r="E29">
        <v>0</v>
      </c>
      <c r="F29">
        <v>0</v>
      </c>
      <c r="G29">
        <v>0</v>
      </c>
      <c r="H29">
        <v>13.5</v>
      </c>
      <c r="I29">
        <v>133</v>
      </c>
      <c r="J29">
        <v>0</v>
      </c>
      <c r="K29">
        <v>0</v>
      </c>
      <c r="L29">
        <v>0</v>
      </c>
      <c r="M29">
        <v>21.5</v>
      </c>
      <c r="N29">
        <v>0</v>
      </c>
      <c r="O29">
        <v>0</v>
      </c>
      <c r="P29">
        <v>0</v>
      </c>
      <c r="U29" s="290">
        <v>39161</v>
      </c>
      <c r="V29">
        <v>3489.8958333333335</v>
      </c>
      <c r="W29" t="s">
        <v>40</v>
      </c>
      <c r="X29" t="s">
        <v>14</v>
      </c>
      <c r="Y29" t="s">
        <v>14</v>
      </c>
      <c r="Z29" t="s">
        <v>14</v>
      </c>
      <c r="AA29" t="s">
        <v>14</v>
      </c>
      <c r="AB29" t="s">
        <v>40</v>
      </c>
      <c r="AC29" t="s">
        <v>14</v>
      </c>
      <c r="AD29">
        <v>0</v>
      </c>
      <c r="AE29" t="s">
        <v>14</v>
      </c>
      <c r="AF29" t="s">
        <v>14</v>
      </c>
      <c r="AG29" t="s">
        <v>14</v>
      </c>
      <c r="AH29">
        <v>0</v>
      </c>
      <c r="AI29" t="s">
        <v>14</v>
      </c>
    </row>
    <row r="30" spans="1:35" x14ac:dyDescent="0.45">
      <c r="A30" s="291">
        <v>39163</v>
      </c>
      <c r="B30">
        <v>2485</v>
      </c>
      <c r="C30">
        <v>9.75</v>
      </c>
      <c r="D30">
        <v>150</v>
      </c>
      <c r="E30">
        <v>0</v>
      </c>
      <c r="F30">
        <v>0</v>
      </c>
      <c r="G30">
        <v>0</v>
      </c>
      <c r="H30">
        <v>14.25</v>
      </c>
      <c r="I30">
        <v>150</v>
      </c>
      <c r="J30">
        <v>0</v>
      </c>
      <c r="K30">
        <v>0</v>
      </c>
      <c r="L30">
        <v>0</v>
      </c>
      <c r="M30">
        <v>24</v>
      </c>
      <c r="N30">
        <v>0</v>
      </c>
      <c r="O30">
        <v>0</v>
      </c>
      <c r="P30">
        <v>0</v>
      </c>
      <c r="U30" s="290">
        <v>39162</v>
      </c>
      <c r="V30">
        <v>2843.2291666666665</v>
      </c>
      <c r="W30">
        <v>8</v>
      </c>
      <c r="X30">
        <v>120</v>
      </c>
      <c r="Y30">
        <v>0</v>
      </c>
      <c r="Z30">
        <v>0</v>
      </c>
      <c r="AA30">
        <v>0</v>
      </c>
      <c r="AB30">
        <v>13.5</v>
      </c>
      <c r="AC30">
        <v>133</v>
      </c>
      <c r="AD30">
        <v>0</v>
      </c>
      <c r="AE30">
        <v>0</v>
      </c>
      <c r="AF30">
        <v>0</v>
      </c>
      <c r="AG30">
        <v>21.5</v>
      </c>
      <c r="AH30">
        <v>0</v>
      </c>
      <c r="AI30">
        <v>0</v>
      </c>
    </row>
    <row r="31" spans="1:35" x14ac:dyDescent="0.45">
      <c r="A31" s="291">
        <v>39164</v>
      </c>
      <c r="B31">
        <v>2388.0208333333335</v>
      </c>
      <c r="C31">
        <v>10</v>
      </c>
      <c r="D31">
        <v>145</v>
      </c>
      <c r="E31">
        <v>0</v>
      </c>
      <c r="F31">
        <v>0</v>
      </c>
      <c r="G31">
        <v>0</v>
      </c>
      <c r="H31">
        <v>4.75</v>
      </c>
      <c r="I31">
        <v>130</v>
      </c>
      <c r="J31">
        <v>0</v>
      </c>
      <c r="K31">
        <v>0</v>
      </c>
      <c r="L31">
        <v>0</v>
      </c>
      <c r="M31">
        <v>14.75</v>
      </c>
      <c r="N31">
        <v>0</v>
      </c>
      <c r="O31">
        <v>0</v>
      </c>
      <c r="P31">
        <v>0</v>
      </c>
      <c r="U31" s="290">
        <v>39163</v>
      </c>
      <c r="V31">
        <v>2485</v>
      </c>
      <c r="W31">
        <v>9.75</v>
      </c>
      <c r="X31">
        <v>150</v>
      </c>
      <c r="Y31">
        <v>0</v>
      </c>
      <c r="Z31">
        <v>0</v>
      </c>
      <c r="AA31">
        <v>0</v>
      </c>
      <c r="AB31">
        <v>14.25</v>
      </c>
      <c r="AC31">
        <v>150</v>
      </c>
      <c r="AD31">
        <v>0</v>
      </c>
      <c r="AE31">
        <v>0</v>
      </c>
      <c r="AF31">
        <v>0</v>
      </c>
      <c r="AG31">
        <v>24</v>
      </c>
      <c r="AH31">
        <v>0</v>
      </c>
      <c r="AI31">
        <v>0</v>
      </c>
    </row>
    <row r="32" spans="1:35" x14ac:dyDescent="0.45">
      <c r="A32" s="291">
        <v>39165</v>
      </c>
      <c r="B32">
        <v>7103.958333333333</v>
      </c>
      <c r="C32" t="s">
        <v>40</v>
      </c>
      <c r="D32">
        <v>114</v>
      </c>
      <c r="E32">
        <v>0</v>
      </c>
      <c r="F32" t="s">
        <v>14</v>
      </c>
      <c r="G32">
        <v>0</v>
      </c>
      <c r="H32" t="s">
        <v>40</v>
      </c>
      <c r="I32">
        <v>130</v>
      </c>
      <c r="J32">
        <v>1</v>
      </c>
      <c r="K32" t="s">
        <v>14</v>
      </c>
      <c r="L32">
        <v>50.403225806451616</v>
      </c>
      <c r="M32" t="s">
        <v>14</v>
      </c>
      <c r="N32">
        <v>1</v>
      </c>
      <c r="O32" t="s">
        <v>14</v>
      </c>
      <c r="P32">
        <v>50.403225806451616</v>
      </c>
      <c r="U32" s="290">
        <v>39164</v>
      </c>
      <c r="V32">
        <v>2388.0208333333335</v>
      </c>
      <c r="W32">
        <v>10</v>
      </c>
      <c r="X32">
        <v>145</v>
      </c>
      <c r="Y32">
        <v>0</v>
      </c>
      <c r="Z32">
        <v>0</v>
      </c>
      <c r="AA32">
        <v>0</v>
      </c>
      <c r="AB32">
        <v>4.75</v>
      </c>
      <c r="AC32">
        <v>150</v>
      </c>
      <c r="AD32">
        <v>0</v>
      </c>
      <c r="AE32">
        <v>0</v>
      </c>
      <c r="AF32">
        <v>0</v>
      </c>
      <c r="AG32">
        <v>14.75</v>
      </c>
      <c r="AH32">
        <v>0</v>
      </c>
      <c r="AI32">
        <v>0</v>
      </c>
    </row>
    <row r="33" spans="1:35" x14ac:dyDescent="0.45">
      <c r="A33" s="291">
        <v>39166</v>
      </c>
      <c r="B33">
        <v>10797.916666666666</v>
      </c>
      <c r="C33" t="s">
        <v>40</v>
      </c>
      <c r="D33">
        <v>114</v>
      </c>
      <c r="E33">
        <v>0</v>
      </c>
      <c r="F33" t="s">
        <v>14</v>
      </c>
      <c r="G33">
        <v>0</v>
      </c>
      <c r="H33" t="s">
        <v>40</v>
      </c>
      <c r="I33">
        <v>130</v>
      </c>
      <c r="J33">
        <v>1</v>
      </c>
      <c r="K33" t="s">
        <v>14</v>
      </c>
      <c r="L33">
        <v>50.403225806451616</v>
      </c>
      <c r="M33" t="s">
        <v>14</v>
      </c>
      <c r="N33">
        <v>1</v>
      </c>
      <c r="O33" t="s">
        <v>14</v>
      </c>
      <c r="P33">
        <v>50.403225806451616</v>
      </c>
      <c r="U33" s="290">
        <v>39165</v>
      </c>
      <c r="V33">
        <v>7103.958333333333</v>
      </c>
      <c r="W33" t="s">
        <v>40</v>
      </c>
      <c r="X33" t="s">
        <v>14</v>
      </c>
      <c r="Y33">
        <v>0</v>
      </c>
      <c r="Z33" t="s">
        <v>14</v>
      </c>
      <c r="AA33" t="s">
        <v>14</v>
      </c>
      <c r="AB33" t="s">
        <v>40</v>
      </c>
      <c r="AC33" t="s">
        <v>14</v>
      </c>
      <c r="AD33">
        <v>0</v>
      </c>
      <c r="AE33" t="s">
        <v>14</v>
      </c>
      <c r="AF33" t="s">
        <v>14</v>
      </c>
      <c r="AG33" t="s">
        <v>14</v>
      </c>
      <c r="AH33">
        <v>0</v>
      </c>
      <c r="AI33" t="s">
        <v>14</v>
      </c>
    </row>
    <row r="34" spans="1:35" x14ac:dyDescent="0.45">
      <c r="A34" s="291">
        <v>39167</v>
      </c>
      <c r="B34">
        <v>5847.1875</v>
      </c>
      <c r="C34" t="s">
        <v>40</v>
      </c>
      <c r="D34">
        <v>114</v>
      </c>
      <c r="E34">
        <v>0</v>
      </c>
      <c r="F34" t="s">
        <v>14</v>
      </c>
      <c r="G34">
        <v>0</v>
      </c>
      <c r="H34" t="s">
        <v>40</v>
      </c>
      <c r="I34">
        <v>130</v>
      </c>
      <c r="J34">
        <v>1</v>
      </c>
      <c r="K34" t="s">
        <v>14</v>
      </c>
      <c r="L34">
        <v>50.403225806451616</v>
      </c>
      <c r="M34" t="s">
        <v>14</v>
      </c>
      <c r="N34">
        <v>1</v>
      </c>
      <c r="O34" t="s">
        <v>14</v>
      </c>
      <c r="P34">
        <v>50.403225806451616</v>
      </c>
      <c r="U34" s="290">
        <v>39166</v>
      </c>
      <c r="V34">
        <v>10797.916666666666</v>
      </c>
      <c r="W34" t="s">
        <v>40</v>
      </c>
      <c r="X34" t="s">
        <v>14</v>
      </c>
      <c r="Y34">
        <v>0</v>
      </c>
      <c r="Z34" t="s">
        <v>14</v>
      </c>
      <c r="AA34" t="s">
        <v>14</v>
      </c>
      <c r="AB34" t="s">
        <v>40</v>
      </c>
      <c r="AC34" t="s">
        <v>14</v>
      </c>
      <c r="AD34">
        <v>0</v>
      </c>
      <c r="AE34" t="s">
        <v>14</v>
      </c>
      <c r="AF34" t="s">
        <v>14</v>
      </c>
      <c r="AG34" t="s">
        <v>14</v>
      </c>
      <c r="AH34">
        <v>0</v>
      </c>
      <c r="AI34" t="s">
        <v>14</v>
      </c>
    </row>
    <row r="35" spans="1:35" x14ac:dyDescent="0.45">
      <c r="A35" s="291">
        <v>39168</v>
      </c>
      <c r="B35">
        <v>4270.520833333333</v>
      </c>
      <c r="C35" t="s">
        <v>40</v>
      </c>
      <c r="D35">
        <v>114</v>
      </c>
      <c r="E35">
        <v>0</v>
      </c>
      <c r="F35" t="s">
        <v>14</v>
      </c>
      <c r="G35">
        <v>0</v>
      </c>
      <c r="H35" t="s">
        <v>40</v>
      </c>
      <c r="I35">
        <v>130</v>
      </c>
      <c r="J35">
        <v>1</v>
      </c>
      <c r="K35" t="s">
        <v>14</v>
      </c>
      <c r="L35">
        <v>50.403225806451616</v>
      </c>
      <c r="M35" t="s">
        <v>14</v>
      </c>
      <c r="N35">
        <v>1</v>
      </c>
      <c r="O35" t="s">
        <v>14</v>
      </c>
      <c r="P35">
        <v>50.403225806451616</v>
      </c>
      <c r="U35" s="290">
        <v>39167</v>
      </c>
      <c r="V35">
        <v>5847.1875</v>
      </c>
      <c r="W35" t="s">
        <v>40</v>
      </c>
      <c r="Y35">
        <v>0</v>
      </c>
      <c r="Z35" t="s">
        <v>14</v>
      </c>
      <c r="AA35" t="s">
        <v>14</v>
      </c>
      <c r="AB35" t="s">
        <v>40</v>
      </c>
      <c r="AC35" t="s">
        <v>14</v>
      </c>
      <c r="AD35">
        <v>0</v>
      </c>
      <c r="AE35" t="s">
        <v>14</v>
      </c>
      <c r="AF35" t="s">
        <v>14</v>
      </c>
      <c r="AG35" t="s">
        <v>14</v>
      </c>
      <c r="AH35">
        <v>0</v>
      </c>
      <c r="AI35" t="s">
        <v>14</v>
      </c>
    </row>
    <row r="36" spans="1:35" x14ac:dyDescent="0.45">
      <c r="A36" s="291">
        <v>39169</v>
      </c>
      <c r="B36">
        <v>3334.4791666666665</v>
      </c>
      <c r="C36">
        <v>1.5</v>
      </c>
      <c r="D36">
        <v>82</v>
      </c>
      <c r="E36">
        <v>0</v>
      </c>
      <c r="F36">
        <v>0</v>
      </c>
      <c r="G36">
        <v>0</v>
      </c>
      <c r="H36" t="s">
        <v>40</v>
      </c>
      <c r="I36">
        <v>130</v>
      </c>
      <c r="J36">
        <v>1</v>
      </c>
      <c r="K36" t="s">
        <v>14</v>
      </c>
      <c r="L36">
        <v>50.403225806451616</v>
      </c>
      <c r="M36">
        <v>1.5</v>
      </c>
      <c r="N36">
        <v>1</v>
      </c>
      <c r="O36">
        <v>0</v>
      </c>
      <c r="P36">
        <v>50.403225806451616</v>
      </c>
      <c r="U36" s="290">
        <v>39168</v>
      </c>
      <c r="V36">
        <v>4270.520833333333</v>
      </c>
      <c r="W36" t="s">
        <v>40</v>
      </c>
      <c r="X36" t="s">
        <v>14</v>
      </c>
      <c r="Y36">
        <v>0</v>
      </c>
      <c r="Z36" t="s">
        <v>14</v>
      </c>
      <c r="AA36" t="s">
        <v>14</v>
      </c>
      <c r="AB36" t="s">
        <v>40</v>
      </c>
      <c r="AC36" t="s">
        <v>14</v>
      </c>
      <c r="AD36">
        <v>0</v>
      </c>
      <c r="AE36" t="s">
        <v>14</v>
      </c>
      <c r="AF36" t="s">
        <v>14</v>
      </c>
      <c r="AG36" t="s">
        <v>14</v>
      </c>
      <c r="AH36">
        <v>0</v>
      </c>
      <c r="AI36" t="s">
        <v>14</v>
      </c>
    </row>
    <row r="37" spans="1:35" x14ac:dyDescent="0.45">
      <c r="A37" s="291">
        <v>39170</v>
      </c>
      <c r="B37">
        <v>2763.2291666666665</v>
      </c>
      <c r="C37" t="s">
        <v>14</v>
      </c>
      <c r="D37">
        <v>106</v>
      </c>
      <c r="E37">
        <v>0</v>
      </c>
      <c r="F37" t="s">
        <v>14</v>
      </c>
      <c r="G37">
        <v>0</v>
      </c>
      <c r="H37" t="s">
        <v>14</v>
      </c>
      <c r="I37">
        <v>109</v>
      </c>
      <c r="J37">
        <v>1</v>
      </c>
      <c r="K37" t="s">
        <v>14</v>
      </c>
      <c r="L37">
        <v>50.403225806451616</v>
      </c>
      <c r="M37">
        <v>22</v>
      </c>
      <c r="N37">
        <v>1</v>
      </c>
      <c r="O37">
        <v>0</v>
      </c>
      <c r="P37">
        <v>50.403225806451616</v>
      </c>
      <c r="U37" s="290">
        <v>39169</v>
      </c>
      <c r="V37">
        <v>3334.4791666666665</v>
      </c>
      <c r="W37">
        <v>1.5</v>
      </c>
      <c r="X37">
        <v>82</v>
      </c>
      <c r="Y37">
        <v>0</v>
      </c>
      <c r="Z37">
        <v>0</v>
      </c>
      <c r="AB37" t="s">
        <v>40</v>
      </c>
      <c r="AC37" t="s">
        <v>14</v>
      </c>
      <c r="AD37">
        <v>0</v>
      </c>
      <c r="AE37" t="s">
        <v>14</v>
      </c>
      <c r="AF37" t="s">
        <v>14</v>
      </c>
      <c r="AG37">
        <v>1.5</v>
      </c>
      <c r="AH37">
        <v>0</v>
      </c>
      <c r="AI37" t="s">
        <v>14</v>
      </c>
    </row>
    <row r="38" spans="1:35" x14ac:dyDescent="0.45">
      <c r="A38" s="291">
        <v>39171</v>
      </c>
      <c r="B38">
        <v>2429.7916666666665</v>
      </c>
      <c r="C38">
        <v>8</v>
      </c>
      <c r="D38">
        <v>122</v>
      </c>
      <c r="E38">
        <v>0</v>
      </c>
      <c r="F38">
        <v>0</v>
      </c>
      <c r="G38">
        <v>0</v>
      </c>
      <c r="H38">
        <v>17</v>
      </c>
      <c r="I38">
        <v>200</v>
      </c>
      <c r="J38">
        <v>1</v>
      </c>
      <c r="K38">
        <v>5.8823529411764705E-2</v>
      </c>
      <c r="L38">
        <v>50.403225806451616</v>
      </c>
      <c r="M38">
        <v>25</v>
      </c>
      <c r="N38">
        <v>1</v>
      </c>
      <c r="O38">
        <v>0.04</v>
      </c>
      <c r="P38">
        <v>50.403225806451616</v>
      </c>
      <c r="U38" s="290">
        <v>39170</v>
      </c>
      <c r="V38">
        <v>2763.2291666666665</v>
      </c>
      <c r="W38" t="s">
        <v>14</v>
      </c>
      <c r="X38" t="s">
        <v>14</v>
      </c>
      <c r="Y38" t="s">
        <v>14</v>
      </c>
      <c r="Z38" t="s">
        <v>14</v>
      </c>
      <c r="AA38" t="s">
        <v>14</v>
      </c>
      <c r="AB38" t="s">
        <v>14</v>
      </c>
      <c r="AC38" t="s">
        <v>14</v>
      </c>
      <c r="AD38" t="s">
        <v>14</v>
      </c>
      <c r="AE38" t="s">
        <v>14</v>
      </c>
      <c r="AF38" t="s">
        <v>14</v>
      </c>
      <c r="AG38">
        <v>22</v>
      </c>
      <c r="AH38">
        <v>0</v>
      </c>
      <c r="AI38">
        <v>0</v>
      </c>
    </row>
    <row r="39" spans="1:35" x14ac:dyDescent="0.45">
      <c r="A39" s="291">
        <v>39172</v>
      </c>
      <c r="B39">
        <v>2380.8333333333335</v>
      </c>
      <c r="C39">
        <v>9.25</v>
      </c>
      <c r="D39">
        <v>200</v>
      </c>
      <c r="E39">
        <v>0</v>
      </c>
      <c r="F39">
        <v>0</v>
      </c>
      <c r="G39">
        <v>0</v>
      </c>
      <c r="H39">
        <v>14</v>
      </c>
      <c r="I39">
        <v>210</v>
      </c>
      <c r="J39">
        <v>0</v>
      </c>
      <c r="K39">
        <v>0</v>
      </c>
      <c r="L39">
        <v>0</v>
      </c>
      <c r="M39">
        <v>23.25</v>
      </c>
      <c r="N39">
        <v>0</v>
      </c>
      <c r="O39">
        <v>0</v>
      </c>
      <c r="P39">
        <v>0</v>
      </c>
      <c r="U39" s="290">
        <v>39171</v>
      </c>
      <c r="V39">
        <v>2429.7916666666665</v>
      </c>
      <c r="W39">
        <v>8</v>
      </c>
      <c r="X39">
        <v>122</v>
      </c>
      <c r="Y39">
        <v>0</v>
      </c>
      <c r="Z39">
        <v>0</v>
      </c>
      <c r="AA39">
        <v>0</v>
      </c>
      <c r="AB39">
        <v>17</v>
      </c>
      <c r="AC39">
        <v>200</v>
      </c>
      <c r="AD39">
        <v>0</v>
      </c>
      <c r="AE39">
        <v>0</v>
      </c>
      <c r="AG39">
        <v>25</v>
      </c>
      <c r="AH39">
        <v>0</v>
      </c>
      <c r="AI39">
        <v>0</v>
      </c>
    </row>
    <row r="40" spans="1:35" x14ac:dyDescent="0.45">
      <c r="A40" s="291">
        <v>39173</v>
      </c>
      <c r="B40">
        <v>2273.8541666666665</v>
      </c>
      <c r="C40">
        <v>8.5</v>
      </c>
      <c r="D40">
        <v>225</v>
      </c>
      <c r="E40">
        <v>0</v>
      </c>
      <c r="F40">
        <v>0</v>
      </c>
      <c r="G40">
        <v>0</v>
      </c>
      <c r="H40">
        <v>13.75</v>
      </c>
      <c r="I40">
        <v>149</v>
      </c>
      <c r="J40">
        <v>0</v>
      </c>
      <c r="K40">
        <v>0</v>
      </c>
      <c r="L40">
        <v>0</v>
      </c>
      <c r="M40">
        <v>22.25</v>
      </c>
      <c r="N40">
        <v>0</v>
      </c>
      <c r="O40">
        <v>0</v>
      </c>
      <c r="P40">
        <v>0</v>
      </c>
      <c r="U40" s="290">
        <v>39172</v>
      </c>
      <c r="V40">
        <v>2380.8333333333335</v>
      </c>
      <c r="W40">
        <v>9.25</v>
      </c>
      <c r="X40">
        <v>200</v>
      </c>
      <c r="Y40">
        <v>0</v>
      </c>
      <c r="Z40">
        <v>0</v>
      </c>
      <c r="AA40">
        <v>0</v>
      </c>
      <c r="AB40">
        <v>14</v>
      </c>
      <c r="AC40">
        <v>210</v>
      </c>
      <c r="AD40">
        <v>0</v>
      </c>
      <c r="AE40">
        <v>0</v>
      </c>
      <c r="AG40">
        <v>23.25</v>
      </c>
      <c r="AH40">
        <v>0</v>
      </c>
      <c r="AI40">
        <v>0</v>
      </c>
    </row>
    <row r="41" spans="1:35" x14ac:dyDescent="0.45">
      <c r="A41" s="291">
        <v>39174</v>
      </c>
      <c r="B41">
        <v>2022.2916666666667</v>
      </c>
      <c r="C41">
        <v>11.75</v>
      </c>
      <c r="D41">
        <v>135</v>
      </c>
      <c r="E41">
        <v>0</v>
      </c>
      <c r="F41">
        <v>0</v>
      </c>
      <c r="G41">
        <v>0</v>
      </c>
      <c r="H41">
        <v>11.5</v>
      </c>
      <c r="I41">
        <v>154</v>
      </c>
      <c r="J41">
        <v>0</v>
      </c>
      <c r="K41">
        <v>0</v>
      </c>
      <c r="L41">
        <v>0</v>
      </c>
      <c r="M41">
        <v>23.25</v>
      </c>
      <c r="N41">
        <v>0</v>
      </c>
      <c r="O41">
        <v>0</v>
      </c>
      <c r="P41">
        <v>0</v>
      </c>
      <c r="U41" s="290">
        <v>39173</v>
      </c>
      <c r="V41">
        <v>2273.8541666666665</v>
      </c>
      <c r="W41">
        <v>8.5</v>
      </c>
      <c r="X41">
        <v>225</v>
      </c>
      <c r="Y41">
        <v>0</v>
      </c>
      <c r="Z41">
        <v>0</v>
      </c>
      <c r="AA41">
        <v>0</v>
      </c>
      <c r="AB41">
        <v>13.75</v>
      </c>
      <c r="AC41">
        <v>149</v>
      </c>
      <c r="AD41">
        <v>0</v>
      </c>
      <c r="AE41">
        <v>0</v>
      </c>
      <c r="AG41">
        <v>22.25</v>
      </c>
      <c r="AH41">
        <v>0</v>
      </c>
      <c r="AI41">
        <v>0</v>
      </c>
    </row>
    <row r="42" spans="1:35" x14ac:dyDescent="0.45">
      <c r="A42" s="291">
        <v>39175</v>
      </c>
      <c r="B42">
        <v>1822.8125</v>
      </c>
      <c r="C42">
        <v>10.25</v>
      </c>
      <c r="D42">
        <v>160</v>
      </c>
      <c r="E42">
        <v>0</v>
      </c>
      <c r="F42">
        <v>0</v>
      </c>
      <c r="G42">
        <v>0</v>
      </c>
      <c r="H42">
        <v>13.75</v>
      </c>
      <c r="I42">
        <v>181</v>
      </c>
      <c r="J42">
        <v>0</v>
      </c>
      <c r="K42">
        <v>0</v>
      </c>
      <c r="L42">
        <v>0</v>
      </c>
      <c r="M42">
        <v>24</v>
      </c>
      <c r="N42">
        <v>0</v>
      </c>
      <c r="O42">
        <v>0</v>
      </c>
      <c r="P42">
        <v>0</v>
      </c>
      <c r="U42" s="290">
        <v>39174</v>
      </c>
      <c r="V42">
        <v>2022.2916666666667</v>
      </c>
      <c r="W42">
        <v>11.75</v>
      </c>
      <c r="X42">
        <v>135</v>
      </c>
      <c r="Y42">
        <v>0</v>
      </c>
      <c r="Z42">
        <v>0</v>
      </c>
      <c r="AA42">
        <v>0</v>
      </c>
      <c r="AB42">
        <v>11.5</v>
      </c>
      <c r="AC42">
        <v>154</v>
      </c>
      <c r="AD42">
        <v>0</v>
      </c>
      <c r="AE42">
        <v>0</v>
      </c>
      <c r="AG42">
        <v>23.25</v>
      </c>
      <c r="AH42">
        <v>0</v>
      </c>
      <c r="AI42">
        <v>0</v>
      </c>
    </row>
    <row r="43" spans="1:35" x14ac:dyDescent="0.45">
      <c r="A43" s="291">
        <v>39176</v>
      </c>
      <c r="B43">
        <v>1700.9375</v>
      </c>
      <c r="C43">
        <v>11.75</v>
      </c>
      <c r="D43">
        <v>175</v>
      </c>
      <c r="E43">
        <v>0</v>
      </c>
      <c r="F43">
        <v>0</v>
      </c>
      <c r="G43">
        <v>0</v>
      </c>
      <c r="H43">
        <v>13.75</v>
      </c>
      <c r="I43">
        <v>180</v>
      </c>
      <c r="J43">
        <v>1</v>
      </c>
      <c r="K43">
        <v>7.2727272727272724E-2</v>
      </c>
      <c r="L43">
        <v>50.403225806451616</v>
      </c>
      <c r="M43">
        <v>25.5</v>
      </c>
      <c r="N43">
        <v>1</v>
      </c>
      <c r="O43">
        <v>3.9215686274509803E-2</v>
      </c>
      <c r="P43">
        <v>50.403225806451616</v>
      </c>
      <c r="U43" s="290">
        <v>39175</v>
      </c>
      <c r="V43">
        <v>1822.8125</v>
      </c>
      <c r="W43">
        <v>10.25</v>
      </c>
      <c r="X43">
        <v>160</v>
      </c>
      <c r="Y43">
        <v>0</v>
      </c>
      <c r="Z43">
        <v>0</v>
      </c>
      <c r="AA43">
        <v>0</v>
      </c>
      <c r="AB43">
        <v>13.75</v>
      </c>
      <c r="AC43">
        <v>181</v>
      </c>
      <c r="AD43">
        <v>0</v>
      </c>
      <c r="AE43">
        <v>0</v>
      </c>
      <c r="AG43">
        <v>24</v>
      </c>
      <c r="AH43">
        <v>0</v>
      </c>
      <c r="AI43">
        <v>0</v>
      </c>
    </row>
    <row r="44" spans="1:35" x14ac:dyDescent="0.45">
      <c r="A44" s="291">
        <v>39177</v>
      </c>
      <c r="B44">
        <v>1578.8541666666667</v>
      </c>
      <c r="C44">
        <v>10.5</v>
      </c>
      <c r="D44">
        <v>180</v>
      </c>
      <c r="E44">
        <v>0</v>
      </c>
      <c r="F44">
        <v>0</v>
      </c>
      <c r="G44">
        <v>0</v>
      </c>
      <c r="H44">
        <v>11.5</v>
      </c>
      <c r="I44">
        <v>200</v>
      </c>
      <c r="J44">
        <v>0</v>
      </c>
      <c r="K44">
        <v>0</v>
      </c>
      <c r="L44">
        <v>0</v>
      </c>
      <c r="M44">
        <v>22</v>
      </c>
      <c r="N44">
        <v>0</v>
      </c>
      <c r="O44">
        <v>0</v>
      </c>
      <c r="P44">
        <v>0</v>
      </c>
      <c r="U44" s="290">
        <v>39176</v>
      </c>
      <c r="V44">
        <v>1700.9375</v>
      </c>
      <c r="W44">
        <v>11.75</v>
      </c>
      <c r="X44">
        <v>175</v>
      </c>
      <c r="Y44">
        <v>0</v>
      </c>
      <c r="Z44">
        <v>0</v>
      </c>
      <c r="AA44">
        <v>0</v>
      </c>
      <c r="AB44">
        <v>13.75</v>
      </c>
      <c r="AC44">
        <v>180</v>
      </c>
      <c r="AD44">
        <v>0</v>
      </c>
      <c r="AE44">
        <v>0</v>
      </c>
      <c r="AG44">
        <v>25.5</v>
      </c>
      <c r="AH44">
        <v>0</v>
      </c>
      <c r="AI44">
        <v>0</v>
      </c>
    </row>
    <row r="45" spans="1:35" x14ac:dyDescent="0.45">
      <c r="A45" s="291">
        <v>39178</v>
      </c>
      <c r="B45">
        <v>1507.6041666666667</v>
      </c>
      <c r="C45">
        <v>11</v>
      </c>
      <c r="D45">
        <v>200</v>
      </c>
      <c r="E45">
        <v>0</v>
      </c>
      <c r="F45">
        <v>0</v>
      </c>
      <c r="G45">
        <v>0</v>
      </c>
      <c r="H45">
        <v>15.25</v>
      </c>
      <c r="I45">
        <v>186</v>
      </c>
      <c r="J45">
        <v>0</v>
      </c>
      <c r="K45">
        <v>0</v>
      </c>
      <c r="L45">
        <v>0</v>
      </c>
      <c r="M45">
        <v>26.25</v>
      </c>
      <c r="N45">
        <v>0</v>
      </c>
      <c r="O45">
        <v>0</v>
      </c>
      <c r="P45">
        <v>0</v>
      </c>
      <c r="U45" s="290">
        <v>39177</v>
      </c>
      <c r="V45">
        <v>1578.8541666666667</v>
      </c>
      <c r="W45">
        <v>10.5</v>
      </c>
      <c r="X45">
        <v>180</v>
      </c>
      <c r="Y45">
        <v>0</v>
      </c>
      <c r="Z45">
        <v>0</v>
      </c>
      <c r="AA45">
        <v>0</v>
      </c>
      <c r="AB45">
        <v>11.5</v>
      </c>
      <c r="AC45">
        <v>200</v>
      </c>
      <c r="AD45">
        <v>0</v>
      </c>
      <c r="AE45">
        <v>0</v>
      </c>
      <c r="AG45">
        <v>22</v>
      </c>
      <c r="AH45">
        <v>0</v>
      </c>
      <c r="AI45">
        <v>0</v>
      </c>
    </row>
    <row r="46" spans="1:35" x14ac:dyDescent="0.45">
      <c r="A46" s="291">
        <v>39179</v>
      </c>
      <c r="B46">
        <v>1634.0625</v>
      </c>
      <c r="C46">
        <v>8.5</v>
      </c>
      <c r="D46">
        <v>176</v>
      </c>
      <c r="E46">
        <v>0</v>
      </c>
      <c r="F46">
        <v>0</v>
      </c>
      <c r="G46">
        <v>0</v>
      </c>
      <c r="H46" t="s">
        <v>30</v>
      </c>
      <c r="I46">
        <v>178</v>
      </c>
      <c r="J46">
        <v>0</v>
      </c>
      <c r="L46">
        <v>0</v>
      </c>
      <c r="M46" t="s">
        <v>14</v>
      </c>
      <c r="N46">
        <v>0</v>
      </c>
      <c r="O46">
        <v>0</v>
      </c>
      <c r="P46">
        <v>0</v>
      </c>
      <c r="U46" s="290">
        <v>39178</v>
      </c>
      <c r="V46">
        <v>1507.6041666666667</v>
      </c>
      <c r="W46">
        <v>11</v>
      </c>
      <c r="X46">
        <v>200</v>
      </c>
      <c r="Y46">
        <v>0</v>
      </c>
      <c r="Z46">
        <v>0</v>
      </c>
      <c r="AA46">
        <v>0</v>
      </c>
      <c r="AB46">
        <v>15.25</v>
      </c>
      <c r="AC46">
        <v>186</v>
      </c>
      <c r="AD46">
        <v>0</v>
      </c>
      <c r="AE46">
        <v>0</v>
      </c>
      <c r="AG46">
        <v>26.25</v>
      </c>
      <c r="AH46">
        <v>0</v>
      </c>
      <c r="AI46">
        <v>0</v>
      </c>
    </row>
    <row r="47" spans="1:35" x14ac:dyDescent="0.45">
      <c r="A47" s="291">
        <v>39180</v>
      </c>
      <c r="B47">
        <v>1904.5833333333333</v>
      </c>
      <c r="C47">
        <v>9.75</v>
      </c>
      <c r="D47">
        <v>178</v>
      </c>
      <c r="E47">
        <v>1</v>
      </c>
      <c r="F47">
        <v>0.10256410256410256</v>
      </c>
      <c r="G47">
        <v>159.48963317384369</v>
      </c>
      <c r="H47">
        <v>12.25</v>
      </c>
      <c r="I47">
        <v>130</v>
      </c>
      <c r="J47">
        <v>0</v>
      </c>
      <c r="K47">
        <v>0</v>
      </c>
      <c r="L47">
        <v>0</v>
      </c>
      <c r="M47">
        <v>22</v>
      </c>
      <c r="N47">
        <v>1</v>
      </c>
      <c r="O47">
        <v>4.5454545454545456E-2</v>
      </c>
      <c r="P47">
        <v>159.48963317384369</v>
      </c>
      <c r="U47" s="290">
        <v>39179</v>
      </c>
      <c r="V47">
        <v>1634.0625</v>
      </c>
      <c r="W47">
        <v>8.5</v>
      </c>
      <c r="X47">
        <v>176</v>
      </c>
      <c r="Y47">
        <v>0</v>
      </c>
      <c r="Z47">
        <v>0</v>
      </c>
      <c r="AA47">
        <v>0</v>
      </c>
      <c r="AB47" t="s">
        <v>30</v>
      </c>
      <c r="AC47">
        <v>178</v>
      </c>
      <c r="AD47">
        <v>0</v>
      </c>
      <c r="AE47">
        <v>0</v>
      </c>
      <c r="AG47">
        <v>8.5</v>
      </c>
      <c r="AH47">
        <v>0</v>
      </c>
      <c r="AI47">
        <v>0</v>
      </c>
    </row>
    <row r="48" spans="1:35" x14ac:dyDescent="0.45">
      <c r="A48" s="291">
        <v>39181</v>
      </c>
      <c r="B48">
        <v>2128.5416666666665</v>
      </c>
      <c r="C48">
        <v>12.5</v>
      </c>
      <c r="D48">
        <v>102</v>
      </c>
      <c r="E48">
        <v>0</v>
      </c>
      <c r="F48">
        <v>0</v>
      </c>
      <c r="G48">
        <v>0</v>
      </c>
      <c r="H48">
        <v>10.75</v>
      </c>
      <c r="I48">
        <v>201</v>
      </c>
      <c r="J48">
        <v>0</v>
      </c>
      <c r="K48">
        <v>0</v>
      </c>
      <c r="L48">
        <v>0</v>
      </c>
      <c r="M48">
        <v>23.25</v>
      </c>
      <c r="N48">
        <v>0</v>
      </c>
      <c r="O48">
        <v>0</v>
      </c>
      <c r="P48">
        <v>0</v>
      </c>
      <c r="U48" s="290">
        <v>39180</v>
      </c>
      <c r="V48">
        <v>1904.5833333333333</v>
      </c>
      <c r="W48">
        <v>9.75</v>
      </c>
      <c r="X48">
        <v>178</v>
      </c>
      <c r="Y48">
        <v>0</v>
      </c>
      <c r="Z48">
        <v>0</v>
      </c>
      <c r="AA48">
        <v>0</v>
      </c>
      <c r="AB48">
        <v>12.25</v>
      </c>
      <c r="AC48">
        <v>130</v>
      </c>
      <c r="AD48">
        <v>0</v>
      </c>
      <c r="AE48">
        <v>0</v>
      </c>
      <c r="AG48">
        <v>22</v>
      </c>
      <c r="AH48">
        <v>0</v>
      </c>
      <c r="AI48">
        <v>0</v>
      </c>
    </row>
    <row r="49" spans="1:35" x14ac:dyDescent="0.45">
      <c r="A49" s="291">
        <v>39182</v>
      </c>
      <c r="B49">
        <v>2026.1458333333333</v>
      </c>
      <c r="C49">
        <v>9.75</v>
      </c>
      <c r="D49">
        <v>180</v>
      </c>
      <c r="E49">
        <v>0</v>
      </c>
      <c r="F49">
        <v>0</v>
      </c>
      <c r="G49">
        <v>0</v>
      </c>
      <c r="H49">
        <v>14</v>
      </c>
      <c r="I49">
        <v>200</v>
      </c>
      <c r="J49">
        <v>0</v>
      </c>
      <c r="K49">
        <v>0</v>
      </c>
      <c r="L49">
        <v>0</v>
      </c>
      <c r="M49">
        <v>23.75</v>
      </c>
      <c r="N49">
        <v>0</v>
      </c>
      <c r="O49">
        <v>0</v>
      </c>
      <c r="P49">
        <v>0</v>
      </c>
      <c r="U49" s="290">
        <v>39181</v>
      </c>
      <c r="V49">
        <v>2128.5416666666665</v>
      </c>
      <c r="W49">
        <v>12.5</v>
      </c>
      <c r="X49">
        <v>102</v>
      </c>
      <c r="Y49">
        <v>0</v>
      </c>
      <c r="Z49">
        <v>0</v>
      </c>
      <c r="AA49">
        <v>0</v>
      </c>
      <c r="AB49">
        <v>10.75</v>
      </c>
      <c r="AC49">
        <v>201</v>
      </c>
      <c r="AD49">
        <v>0</v>
      </c>
      <c r="AE49">
        <v>0</v>
      </c>
      <c r="AG49">
        <v>23.25</v>
      </c>
      <c r="AH49">
        <v>0</v>
      </c>
      <c r="AI49">
        <v>0</v>
      </c>
    </row>
    <row r="50" spans="1:35" x14ac:dyDescent="0.45">
      <c r="A50" s="291">
        <v>39183</v>
      </c>
      <c r="B50">
        <v>1747.0833333333333</v>
      </c>
      <c r="C50">
        <v>11.75</v>
      </c>
      <c r="D50">
        <v>210</v>
      </c>
      <c r="E50">
        <v>0</v>
      </c>
      <c r="F50">
        <v>0</v>
      </c>
      <c r="G50">
        <v>0</v>
      </c>
      <c r="H50">
        <v>12</v>
      </c>
      <c r="I50">
        <v>205</v>
      </c>
      <c r="J50">
        <v>0</v>
      </c>
      <c r="K50">
        <v>0</v>
      </c>
      <c r="L50">
        <v>0</v>
      </c>
      <c r="M50">
        <v>23.75</v>
      </c>
      <c r="N50">
        <v>0</v>
      </c>
      <c r="O50">
        <v>0</v>
      </c>
      <c r="P50">
        <v>0</v>
      </c>
      <c r="U50" s="290">
        <v>39182</v>
      </c>
      <c r="V50">
        <v>2026.1458333333333</v>
      </c>
      <c r="W50">
        <v>9.75</v>
      </c>
      <c r="X50">
        <v>180</v>
      </c>
      <c r="Y50">
        <v>0</v>
      </c>
      <c r="Z50">
        <v>0</v>
      </c>
      <c r="AA50">
        <v>0</v>
      </c>
      <c r="AB50">
        <v>14</v>
      </c>
      <c r="AC50">
        <v>200</v>
      </c>
      <c r="AD50">
        <v>0</v>
      </c>
      <c r="AE50">
        <v>0</v>
      </c>
      <c r="AG50">
        <v>23.75</v>
      </c>
      <c r="AH50">
        <v>0</v>
      </c>
      <c r="AI50">
        <v>0</v>
      </c>
    </row>
    <row r="51" spans="1:35" x14ac:dyDescent="0.45">
      <c r="A51" s="291">
        <v>39184</v>
      </c>
      <c r="B51">
        <v>1555.2083333333333</v>
      </c>
      <c r="C51">
        <v>8.75</v>
      </c>
      <c r="D51">
        <v>202</v>
      </c>
      <c r="E51">
        <v>0</v>
      </c>
      <c r="F51">
        <v>0</v>
      </c>
      <c r="G51">
        <v>0</v>
      </c>
      <c r="H51">
        <v>13.5</v>
      </c>
      <c r="I51">
        <v>203</v>
      </c>
      <c r="J51">
        <v>0</v>
      </c>
      <c r="K51">
        <v>0</v>
      </c>
      <c r="L51">
        <v>0</v>
      </c>
      <c r="M51">
        <v>22.25</v>
      </c>
      <c r="N51">
        <v>0</v>
      </c>
      <c r="O51">
        <v>0</v>
      </c>
      <c r="P51">
        <v>0</v>
      </c>
      <c r="U51" s="290">
        <v>39183</v>
      </c>
      <c r="V51">
        <v>1747.0833333333333</v>
      </c>
      <c r="W51">
        <v>11.75</v>
      </c>
      <c r="X51">
        <v>210</v>
      </c>
      <c r="Y51">
        <v>0</v>
      </c>
      <c r="Z51">
        <v>0</v>
      </c>
      <c r="AA51">
        <v>0</v>
      </c>
      <c r="AB51">
        <v>12</v>
      </c>
      <c r="AC51">
        <v>205</v>
      </c>
      <c r="AD51">
        <v>0</v>
      </c>
      <c r="AE51">
        <v>0</v>
      </c>
      <c r="AG51">
        <v>23.75</v>
      </c>
      <c r="AH51">
        <v>0</v>
      </c>
      <c r="AI51">
        <v>0</v>
      </c>
    </row>
    <row r="52" spans="1:35" x14ac:dyDescent="0.45">
      <c r="A52" s="291">
        <v>39185</v>
      </c>
      <c r="B52">
        <v>1428.4375</v>
      </c>
      <c r="C52">
        <v>5.5</v>
      </c>
      <c r="D52">
        <v>205</v>
      </c>
      <c r="E52">
        <v>0</v>
      </c>
      <c r="F52">
        <v>0</v>
      </c>
      <c r="G52">
        <v>0</v>
      </c>
      <c r="H52">
        <v>19.5</v>
      </c>
      <c r="I52">
        <v>200</v>
      </c>
      <c r="J52">
        <v>0</v>
      </c>
      <c r="K52">
        <v>0</v>
      </c>
      <c r="L52">
        <v>0</v>
      </c>
      <c r="M52">
        <v>25</v>
      </c>
      <c r="N52">
        <v>0</v>
      </c>
      <c r="O52">
        <v>0</v>
      </c>
      <c r="P52">
        <v>0</v>
      </c>
      <c r="U52" s="290">
        <v>39184</v>
      </c>
      <c r="V52">
        <v>1555.2083333333333</v>
      </c>
      <c r="W52">
        <v>8.75</v>
      </c>
      <c r="X52">
        <v>202</v>
      </c>
      <c r="Y52">
        <v>0</v>
      </c>
      <c r="Z52">
        <v>0</v>
      </c>
      <c r="AA52">
        <v>0</v>
      </c>
      <c r="AB52">
        <v>13.5</v>
      </c>
      <c r="AC52">
        <v>203</v>
      </c>
      <c r="AD52">
        <v>0</v>
      </c>
      <c r="AE52">
        <v>0</v>
      </c>
      <c r="AG52">
        <v>22.25</v>
      </c>
      <c r="AH52">
        <v>0</v>
      </c>
      <c r="AI52">
        <v>0</v>
      </c>
    </row>
    <row r="53" spans="1:35" x14ac:dyDescent="0.45">
      <c r="A53" s="291">
        <v>39186</v>
      </c>
      <c r="B53">
        <v>1531.0416666666667</v>
      </c>
      <c r="C53">
        <v>8.5</v>
      </c>
      <c r="D53">
        <v>210</v>
      </c>
      <c r="E53">
        <v>0</v>
      </c>
      <c r="F53">
        <v>0</v>
      </c>
      <c r="G53">
        <v>0</v>
      </c>
      <c r="H53">
        <v>15.75</v>
      </c>
      <c r="I53">
        <v>200</v>
      </c>
      <c r="J53">
        <v>0</v>
      </c>
      <c r="K53">
        <v>0</v>
      </c>
      <c r="L53">
        <v>0</v>
      </c>
      <c r="M53">
        <v>24.25</v>
      </c>
      <c r="N53">
        <v>0</v>
      </c>
      <c r="O53">
        <v>0</v>
      </c>
      <c r="P53">
        <v>0</v>
      </c>
      <c r="U53" s="290">
        <v>39185</v>
      </c>
      <c r="V53">
        <v>1428.4375</v>
      </c>
      <c r="W53">
        <v>5.5</v>
      </c>
      <c r="X53">
        <v>205</v>
      </c>
      <c r="Y53">
        <v>0</v>
      </c>
      <c r="Z53">
        <v>0</v>
      </c>
      <c r="AA53">
        <v>0</v>
      </c>
      <c r="AB53">
        <v>19.5</v>
      </c>
      <c r="AC53">
        <v>200</v>
      </c>
      <c r="AD53">
        <v>0</v>
      </c>
      <c r="AE53">
        <v>0</v>
      </c>
      <c r="AG53">
        <v>25</v>
      </c>
      <c r="AH53">
        <v>0</v>
      </c>
      <c r="AI53">
        <v>0</v>
      </c>
    </row>
    <row r="54" spans="1:35" x14ac:dyDescent="0.45">
      <c r="A54" s="291">
        <v>39187</v>
      </c>
      <c r="B54">
        <v>1478.2291666666667</v>
      </c>
      <c r="C54">
        <v>10</v>
      </c>
      <c r="D54">
        <v>200</v>
      </c>
      <c r="E54">
        <v>0</v>
      </c>
      <c r="F54">
        <v>0</v>
      </c>
      <c r="G54">
        <v>0</v>
      </c>
      <c r="H54">
        <v>11.75</v>
      </c>
      <c r="I54">
        <v>205</v>
      </c>
      <c r="J54">
        <v>0</v>
      </c>
      <c r="K54">
        <v>0</v>
      </c>
      <c r="L54">
        <v>0</v>
      </c>
      <c r="M54">
        <v>21.75</v>
      </c>
      <c r="N54">
        <v>0</v>
      </c>
      <c r="O54">
        <v>0</v>
      </c>
      <c r="P54">
        <v>0</v>
      </c>
      <c r="U54" s="290">
        <v>39186</v>
      </c>
      <c r="V54">
        <v>1531.0416666666667</v>
      </c>
      <c r="W54">
        <v>8.5</v>
      </c>
      <c r="X54">
        <v>210</v>
      </c>
      <c r="Y54">
        <v>0</v>
      </c>
      <c r="Z54">
        <v>0</v>
      </c>
      <c r="AA54">
        <v>0</v>
      </c>
      <c r="AB54">
        <v>15.75</v>
      </c>
      <c r="AC54">
        <v>200</v>
      </c>
      <c r="AD54">
        <v>0</v>
      </c>
      <c r="AE54">
        <v>0</v>
      </c>
      <c r="AG54">
        <v>24.25</v>
      </c>
      <c r="AH54">
        <v>0</v>
      </c>
      <c r="AI54">
        <v>0</v>
      </c>
    </row>
    <row r="55" spans="1:35" x14ac:dyDescent="0.45">
      <c r="A55" s="291">
        <v>39188</v>
      </c>
      <c r="B55">
        <v>1373.6458333333333</v>
      </c>
      <c r="C55">
        <v>12</v>
      </c>
      <c r="D55">
        <v>180</v>
      </c>
      <c r="E55">
        <v>0</v>
      </c>
      <c r="F55">
        <v>0</v>
      </c>
      <c r="G55">
        <v>0</v>
      </c>
      <c r="H55">
        <v>12</v>
      </c>
      <c r="I55">
        <v>210</v>
      </c>
      <c r="J55">
        <v>0</v>
      </c>
      <c r="K55">
        <v>0</v>
      </c>
      <c r="L55">
        <v>0</v>
      </c>
      <c r="M55">
        <v>24</v>
      </c>
      <c r="N55">
        <v>0</v>
      </c>
      <c r="O55">
        <v>0</v>
      </c>
      <c r="P55">
        <v>0</v>
      </c>
      <c r="U55" s="290">
        <v>39187</v>
      </c>
      <c r="V55">
        <v>1478.2291666666667</v>
      </c>
      <c r="W55">
        <v>10</v>
      </c>
      <c r="X55">
        <v>200</v>
      </c>
      <c r="Y55">
        <v>0</v>
      </c>
      <c r="Z55">
        <v>0</v>
      </c>
      <c r="AA55">
        <v>0</v>
      </c>
      <c r="AB55">
        <v>11.75</v>
      </c>
      <c r="AC55">
        <v>205</v>
      </c>
      <c r="AD55">
        <v>0</v>
      </c>
      <c r="AE55">
        <v>0</v>
      </c>
      <c r="AG55">
        <v>21.75</v>
      </c>
      <c r="AH55">
        <v>0</v>
      </c>
      <c r="AI55">
        <v>0</v>
      </c>
    </row>
    <row r="56" spans="1:35" x14ac:dyDescent="0.45">
      <c r="A56" s="291">
        <v>39189</v>
      </c>
      <c r="B56">
        <v>1435</v>
      </c>
      <c r="C56">
        <v>8.75</v>
      </c>
      <c r="D56">
        <v>203</v>
      </c>
      <c r="E56">
        <v>0</v>
      </c>
      <c r="F56">
        <v>0</v>
      </c>
      <c r="G56">
        <v>0</v>
      </c>
      <c r="H56">
        <v>8.75</v>
      </c>
      <c r="I56">
        <v>205</v>
      </c>
      <c r="J56">
        <v>0</v>
      </c>
      <c r="K56">
        <v>0</v>
      </c>
      <c r="L56">
        <v>0</v>
      </c>
      <c r="M56">
        <v>17.5</v>
      </c>
      <c r="N56">
        <v>0</v>
      </c>
      <c r="O56">
        <v>0</v>
      </c>
      <c r="P56">
        <v>0</v>
      </c>
      <c r="U56" s="290">
        <v>39188</v>
      </c>
      <c r="V56">
        <v>1373.6458333333333</v>
      </c>
      <c r="W56">
        <v>12</v>
      </c>
      <c r="X56">
        <v>180</v>
      </c>
      <c r="Y56">
        <v>0</v>
      </c>
      <c r="Z56">
        <v>0</v>
      </c>
      <c r="AA56">
        <v>0</v>
      </c>
      <c r="AB56">
        <v>12</v>
      </c>
      <c r="AC56">
        <v>210</v>
      </c>
      <c r="AD56">
        <v>0</v>
      </c>
      <c r="AE56">
        <v>0</v>
      </c>
      <c r="AG56">
        <v>24</v>
      </c>
      <c r="AH56">
        <v>0</v>
      </c>
      <c r="AI56">
        <v>0</v>
      </c>
    </row>
    <row r="57" spans="1:35" x14ac:dyDescent="0.45">
      <c r="A57" s="291">
        <v>39190</v>
      </c>
      <c r="B57">
        <v>1442.9166666666667</v>
      </c>
      <c r="C57">
        <v>13.5</v>
      </c>
      <c r="D57">
        <v>205</v>
      </c>
      <c r="E57">
        <v>0</v>
      </c>
      <c r="F57">
        <v>0</v>
      </c>
      <c r="G57">
        <v>0</v>
      </c>
      <c r="H57">
        <v>10.25</v>
      </c>
      <c r="I57">
        <v>205</v>
      </c>
      <c r="J57">
        <v>0</v>
      </c>
      <c r="K57">
        <v>0</v>
      </c>
      <c r="L57">
        <v>0</v>
      </c>
      <c r="M57">
        <v>23.75</v>
      </c>
      <c r="N57">
        <v>0</v>
      </c>
      <c r="O57">
        <v>0</v>
      </c>
      <c r="P57">
        <v>0</v>
      </c>
      <c r="U57" s="290">
        <v>39189</v>
      </c>
      <c r="V57">
        <v>1435</v>
      </c>
      <c r="W57">
        <v>8.75</v>
      </c>
      <c r="X57">
        <v>203</v>
      </c>
      <c r="Y57">
        <v>0</v>
      </c>
      <c r="Z57">
        <v>0</v>
      </c>
      <c r="AA57">
        <v>0</v>
      </c>
      <c r="AB57">
        <v>8.75</v>
      </c>
      <c r="AC57">
        <v>205</v>
      </c>
      <c r="AD57">
        <v>0</v>
      </c>
      <c r="AE57">
        <v>0</v>
      </c>
      <c r="AG57">
        <v>17.5</v>
      </c>
      <c r="AH57">
        <v>0</v>
      </c>
      <c r="AI57">
        <v>0</v>
      </c>
    </row>
    <row r="58" spans="1:35" x14ac:dyDescent="0.45">
      <c r="A58" s="291">
        <v>39191</v>
      </c>
      <c r="B58">
        <v>1421.6666666666667</v>
      </c>
      <c r="C58">
        <v>12</v>
      </c>
      <c r="D58">
        <v>180</v>
      </c>
      <c r="E58">
        <v>0</v>
      </c>
      <c r="F58">
        <v>0</v>
      </c>
      <c r="G58">
        <v>0</v>
      </c>
      <c r="H58">
        <v>12</v>
      </c>
      <c r="I58">
        <v>210</v>
      </c>
      <c r="J58">
        <v>1</v>
      </c>
      <c r="K58">
        <v>8.3333333333333329E-2</v>
      </c>
      <c r="L58">
        <v>50.403225806451616</v>
      </c>
      <c r="M58">
        <v>24</v>
      </c>
      <c r="N58">
        <v>1</v>
      </c>
      <c r="O58">
        <v>4.1666666666666664E-2</v>
      </c>
      <c r="P58">
        <v>50.403225806451616</v>
      </c>
      <c r="U58" s="290">
        <v>39190</v>
      </c>
      <c r="V58">
        <v>1442.9166666666667</v>
      </c>
      <c r="W58">
        <v>13.5</v>
      </c>
      <c r="X58">
        <v>205</v>
      </c>
      <c r="Y58">
        <v>0</v>
      </c>
      <c r="Z58">
        <v>0</v>
      </c>
      <c r="AA58">
        <v>0</v>
      </c>
      <c r="AB58">
        <v>10.25</v>
      </c>
      <c r="AC58">
        <v>205</v>
      </c>
      <c r="AD58">
        <v>0</v>
      </c>
      <c r="AE58">
        <v>0</v>
      </c>
      <c r="AG58">
        <v>23.75</v>
      </c>
      <c r="AH58">
        <v>0</v>
      </c>
      <c r="AI58">
        <v>0</v>
      </c>
    </row>
    <row r="59" spans="1:35" x14ac:dyDescent="0.45">
      <c r="A59" s="291">
        <v>39192</v>
      </c>
      <c r="B59">
        <v>1333.0208333333333</v>
      </c>
      <c r="C59">
        <v>12</v>
      </c>
      <c r="D59">
        <v>200</v>
      </c>
      <c r="E59">
        <v>0</v>
      </c>
      <c r="F59">
        <v>0</v>
      </c>
      <c r="G59">
        <v>0</v>
      </c>
      <c r="H59">
        <v>14</v>
      </c>
      <c r="I59">
        <v>196</v>
      </c>
      <c r="J59">
        <v>0</v>
      </c>
      <c r="K59">
        <v>0</v>
      </c>
      <c r="L59">
        <v>0</v>
      </c>
      <c r="M59">
        <v>26</v>
      </c>
      <c r="N59">
        <v>0</v>
      </c>
      <c r="O59">
        <v>0</v>
      </c>
      <c r="P59">
        <v>0</v>
      </c>
      <c r="U59" s="290">
        <v>39191</v>
      </c>
      <c r="V59">
        <v>1421.6666666666667</v>
      </c>
      <c r="W59">
        <v>12</v>
      </c>
      <c r="X59">
        <v>180</v>
      </c>
      <c r="Y59">
        <v>0</v>
      </c>
      <c r="Z59">
        <v>0</v>
      </c>
      <c r="AA59">
        <v>0</v>
      </c>
      <c r="AB59">
        <v>12</v>
      </c>
      <c r="AC59">
        <v>210</v>
      </c>
      <c r="AD59">
        <v>0</v>
      </c>
      <c r="AE59">
        <v>0</v>
      </c>
      <c r="AG59">
        <v>24</v>
      </c>
      <c r="AH59">
        <v>0</v>
      </c>
      <c r="AI59">
        <v>0</v>
      </c>
    </row>
    <row r="60" spans="1:35" x14ac:dyDescent="0.45">
      <c r="A60" s="291">
        <v>39193</v>
      </c>
      <c r="B60">
        <v>1241.5625</v>
      </c>
      <c r="C60" t="s">
        <v>14</v>
      </c>
      <c r="D60">
        <v>195</v>
      </c>
      <c r="E60">
        <v>0</v>
      </c>
      <c r="F60" t="s">
        <v>14</v>
      </c>
      <c r="G60">
        <v>0</v>
      </c>
      <c r="H60" t="s">
        <v>14</v>
      </c>
      <c r="I60">
        <v>195</v>
      </c>
      <c r="J60">
        <v>1</v>
      </c>
      <c r="K60" t="s">
        <v>14</v>
      </c>
      <c r="L60">
        <v>50.403225806451616</v>
      </c>
      <c r="M60">
        <v>27</v>
      </c>
      <c r="N60">
        <v>1</v>
      </c>
      <c r="O60">
        <v>0</v>
      </c>
      <c r="P60">
        <v>50.403225806451616</v>
      </c>
      <c r="U60" s="290">
        <v>39192</v>
      </c>
      <c r="V60">
        <v>1333.0208333333333</v>
      </c>
      <c r="W60">
        <v>12</v>
      </c>
      <c r="X60">
        <v>200</v>
      </c>
      <c r="Y60">
        <v>0</v>
      </c>
      <c r="Z60">
        <v>0</v>
      </c>
      <c r="AA60">
        <v>0</v>
      </c>
      <c r="AB60">
        <v>14</v>
      </c>
      <c r="AC60">
        <v>195</v>
      </c>
      <c r="AD60">
        <v>0</v>
      </c>
      <c r="AE60">
        <v>0</v>
      </c>
      <c r="AG60">
        <v>26</v>
      </c>
      <c r="AH60">
        <v>0</v>
      </c>
      <c r="AI60">
        <v>0</v>
      </c>
    </row>
    <row r="61" spans="1:35" x14ac:dyDescent="0.45">
      <c r="A61" s="291">
        <v>39194</v>
      </c>
      <c r="B61">
        <v>1201.0416666666667</v>
      </c>
      <c r="C61" t="s">
        <v>14</v>
      </c>
      <c r="D61">
        <v>192</v>
      </c>
      <c r="E61">
        <v>0</v>
      </c>
      <c r="F61" t="s">
        <v>14</v>
      </c>
      <c r="G61">
        <v>0</v>
      </c>
      <c r="H61" t="s">
        <v>14</v>
      </c>
      <c r="I61">
        <v>192</v>
      </c>
      <c r="J61">
        <v>1</v>
      </c>
      <c r="K61" t="s">
        <v>14</v>
      </c>
      <c r="L61">
        <v>50.403225806451616</v>
      </c>
      <c r="M61">
        <v>18.75</v>
      </c>
      <c r="N61">
        <v>1</v>
      </c>
      <c r="O61">
        <v>0</v>
      </c>
      <c r="P61">
        <v>50.403225806451616</v>
      </c>
      <c r="U61" s="290">
        <v>39193</v>
      </c>
      <c r="V61">
        <v>1241.5625</v>
      </c>
      <c r="W61" t="s">
        <v>14</v>
      </c>
      <c r="X61">
        <v>195</v>
      </c>
      <c r="Y61" t="s">
        <v>14</v>
      </c>
      <c r="Z61" t="s">
        <v>14</v>
      </c>
      <c r="AB61" t="s">
        <v>14</v>
      </c>
      <c r="AC61">
        <v>195</v>
      </c>
      <c r="AD61" t="s">
        <v>14</v>
      </c>
      <c r="AE61" t="s">
        <v>14</v>
      </c>
      <c r="AG61">
        <v>27</v>
      </c>
      <c r="AH61">
        <v>0</v>
      </c>
      <c r="AI61">
        <v>0</v>
      </c>
    </row>
    <row r="62" spans="1:35" x14ac:dyDescent="0.45">
      <c r="A62" s="291">
        <v>39195</v>
      </c>
      <c r="B62">
        <v>1143.6458333333333</v>
      </c>
      <c r="C62">
        <v>5.25</v>
      </c>
      <c r="D62">
        <v>193</v>
      </c>
      <c r="E62">
        <v>0</v>
      </c>
      <c r="F62">
        <v>0</v>
      </c>
      <c r="G62">
        <v>0</v>
      </c>
      <c r="H62">
        <v>17.75</v>
      </c>
      <c r="I62">
        <v>180</v>
      </c>
      <c r="J62">
        <v>1</v>
      </c>
      <c r="K62">
        <v>5.6338028169014086E-2</v>
      </c>
      <c r="L62">
        <v>50.403225806451616</v>
      </c>
      <c r="M62">
        <v>23</v>
      </c>
      <c r="N62">
        <v>1</v>
      </c>
      <c r="O62">
        <v>4.3478260869565216E-2</v>
      </c>
      <c r="P62">
        <v>50.403225806451616</v>
      </c>
      <c r="U62" s="290">
        <v>39194</v>
      </c>
      <c r="V62">
        <v>1201.0416666666667</v>
      </c>
      <c r="W62" t="s">
        <v>14</v>
      </c>
      <c r="X62">
        <v>192</v>
      </c>
      <c r="Y62" t="s">
        <v>14</v>
      </c>
      <c r="Z62" t="s">
        <v>14</v>
      </c>
      <c r="AB62" t="s">
        <v>14</v>
      </c>
      <c r="AC62">
        <v>192</v>
      </c>
      <c r="AD62" t="s">
        <v>14</v>
      </c>
      <c r="AE62" t="s">
        <v>14</v>
      </c>
      <c r="AG62">
        <v>18.75</v>
      </c>
      <c r="AH62">
        <v>0</v>
      </c>
      <c r="AI62">
        <v>0</v>
      </c>
    </row>
    <row r="63" spans="1:35" x14ac:dyDescent="0.45">
      <c r="A63" s="291">
        <v>39196</v>
      </c>
      <c r="B63">
        <v>1146.1458333333333</v>
      </c>
      <c r="C63">
        <v>7.5</v>
      </c>
      <c r="D63">
        <v>190</v>
      </c>
      <c r="E63">
        <v>0</v>
      </c>
      <c r="F63">
        <v>0</v>
      </c>
      <c r="G63">
        <v>0</v>
      </c>
      <c r="H63">
        <v>15.25</v>
      </c>
      <c r="I63">
        <v>190</v>
      </c>
      <c r="J63">
        <v>0</v>
      </c>
      <c r="K63">
        <v>0</v>
      </c>
      <c r="L63">
        <v>0</v>
      </c>
      <c r="M63">
        <v>22.75</v>
      </c>
      <c r="N63">
        <v>0</v>
      </c>
      <c r="O63">
        <v>0</v>
      </c>
      <c r="P63">
        <v>0</v>
      </c>
      <c r="U63" s="290">
        <v>39195</v>
      </c>
      <c r="V63">
        <v>1143.6458333333333</v>
      </c>
      <c r="W63">
        <v>5.25</v>
      </c>
      <c r="X63">
        <v>193</v>
      </c>
      <c r="Y63">
        <v>0</v>
      </c>
      <c r="Z63">
        <v>0</v>
      </c>
      <c r="AA63">
        <v>0</v>
      </c>
      <c r="AB63">
        <v>17.75</v>
      </c>
      <c r="AC63">
        <v>180</v>
      </c>
      <c r="AD63">
        <v>0</v>
      </c>
      <c r="AE63">
        <v>0</v>
      </c>
      <c r="AG63">
        <v>23</v>
      </c>
      <c r="AH63">
        <v>0</v>
      </c>
      <c r="AI63">
        <v>0</v>
      </c>
    </row>
    <row r="64" spans="1:35" x14ac:dyDescent="0.45">
      <c r="A64" s="291">
        <v>39197</v>
      </c>
      <c r="B64">
        <v>1184.7916666666667</v>
      </c>
      <c r="C64">
        <v>10</v>
      </c>
      <c r="D64">
        <v>180</v>
      </c>
      <c r="E64">
        <v>0</v>
      </c>
      <c r="F64">
        <v>0</v>
      </c>
      <c r="G64">
        <v>0</v>
      </c>
      <c r="H64">
        <v>14</v>
      </c>
      <c r="I64">
        <v>192</v>
      </c>
      <c r="J64">
        <v>0</v>
      </c>
      <c r="K64">
        <v>0</v>
      </c>
      <c r="L64">
        <v>0</v>
      </c>
      <c r="M64">
        <v>24</v>
      </c>
      <c r="N64">
        <v>0</v>
      </c>
      <c r="O64">
        <v>0</v>
      </c>
      <c r="P64">
        <v>0</v>
      </c>
      <c r="U64" s="290">
        <v>39196</v>
      </c>
      <c r="V64">
        <v>1146.1458333333333</v>
      </c>
      <c r="W64">
        <v>7.5</v>
      </c>
      <c r="X64">
        <v>190</v>
      </c>
      <c r="Y64">
        <v>0</v>
      </c>
      <c r="Z64">
        <v>0</v>
      </c>
      <c r="AA64">
        <v>0</v>
      </c>
      <c r="AB64">
        <v>15.25</v>
      </c>
      <c r="AC64">
        <v>190</v>
      </c>
      <c r="AD64">
        <v>0</v>
      </c>
      <c r="AE64">
        <v>0</v>
      </c>
      <c r="AG64">
        <v>22.75</v>
      </c>
      <c r="AH64">
        <v>0</v>
      </c>
      <c r="AI64">
        <v>0</v>
      </c>
    </row>
    <row r="65" spans="1:35" x14ac:dyDescent="0.45">
      <c r="A65" s="291">
        <v>39198</v>
      </c>
      <c r="B65">
        <v>1157.3958333333333</v>
      </c>
      <c r="C65">
        <v>10.5</v>
      </c>
      <c r="D65">
        <v>190</v>
      </c>
      <c r="E65">
        <v>0</v>
      </c>
      <c r="F65">
        <v>0</v>
      </c>
      <c r="G65">
        <v>0</v>
      </c>
      <c r="H65">
        <v>13.25</v>
      </c>
      <c r="I65">
        <v>194</v>
      </c>
      <c r="J65">
        <v>0</v>
      </c>
      <c r="K65">
        <v>0</v>
      </c>
      <c r="L65">
        <v>0</v>
      </c>
      <c r="M65">
        <v>23.75</v>
      </c>
      <c r="N65">
        <v>0</v>
      </c>
      <c r="O65">
        <v>0</v>
      </c>
      <c r="P65">
        <v>0</v>
      </c>
      <c r="U65" s="290">
        <v>39197</v>
      </c>
      <c r="V65">
        <v>1184.7916666666667</v>
      </c>
      <c r="W65">
        <v>10</v>
      </c>
      <c r="X65">
        <v>180</v>
      </c>
      <c r="Y65">
        <v>0</v>
      </c>
      <c r="Z65">
        <v>0</v>
      </c>
      <c r="AA65">
        <v>0</v>
      </c>
      <c r="AB65">
        <v>14</v>
      </c>
      <c r="AC65">
        <v>192</v>
      </c>
      <c r="AD65">
        <v>0</v>
      </c>
      <c r="AE65">
        <v>0</v>
      </c>
      <c r="AG65">
        <v>24</v>
      </c>
      <c r="AH65">
        <v>0</v>
      </c>
      <c r="AI65">
        <v>0</v>
      </c>
    </row>
    <row r="66" spans="1:35" x14ac:dyDescent="0.45">
      <c r="A66" s="291">
        <v>39199</v>
      </c>
      <c r="B66">
        <v>1120.1041666666667</v>
      </c>
      <c r="C66">
        <v>7.25</v>
      </c>
      <c r="D66">
        <v>194</v>
      </c>
      <c r="E66">
        <v>0</v>
      </c>
      <c r="F66">
        <v>0</v>
      </c>
      <c r="G66">
        <v>0</v>
      </c>
      <c r="H66">
        <v>19.5</v>
      </c>
      <c r="I66">
        <v>180</v>
      </c>
      <c r="J66">
        <v>0</v>
      </c>
      <c r="K66">
        <v>0</v>
      </c>
      <c r="L66">
        <v>0</v>
      </c>
      <c r="M66">
        <v>26.75</v>
      </c>
      <c r="N66">
        <v>0</v>
      </c>
      <c r="O66">
        <v>0</v>
      </c>
      <c r="P66">
        <v>0</v>
      </c>
      <c r="U66" s="290">
        <v>39198</v>
      </c>
      <c r="V66">
        <v>1157.3958333333333</v>
      </c>
      <c r="W66">
        <v>10.5</v>
      </c>
      <c r="X66">
        <v>190</v>
      </c>
      <c r="Y66">
        <v>0</v>
      </c>
      <c r="Z66">
        <v>0</v>
      </c>
      <c r="AA66">
        <v>0</v>
      </c>
      <c r="AB66">
        <v>13.25</v>
      </c>
      <c r="AC66">
        <v>194</v>
      </c>
      <c r="AD66">
        <v>0</v>
      </c>
      <c r="AE66">
        <v>0</v>
      </c>
      <c r="AG66">
        <v>23.75</v>
      </c>
      <c r="AH66">
        <v>0</v>
      </c>
      <c r="AI66">
        <v>0</v>
      </c>
    </row>
    <row r="67" spans="1:35" x14ac:dyDescent="0.45">
      <c r="A67" s="291">
        <v>39200</v>
      </c>
      <c r="B67">
        <v>1210.8333333333333</v>
      </c>
      <c r="C67">
        <v>11.5</v>
      </c>
      <c r="D67">
        <v>190</v>
      </c>
      <c r="E67">
        <v>0</v>
      </c>
      <c r="F67">
        <v>0</v>
      </c>
      <c r="G67">
        <v>0</v>
      </c>
      <c r="H67">
        <v>11.25</v>
      </c>
      <c r="I67">
        <v>180</v>
      </c>
      <c r="J67">
        <v>0</v>
      </c>
      <c r="K67">
        <v>0</v>
      </c>
      <c r="L67">
        <v>0</v>
      </c>
      <c r="M67">
        <v>22.75</v>
      </c>
      <c r="N67">
        <v>0</v>
      </c>
      <c r="O67">
        <v>0</v>
      </c>
      <c r="P67">
        <v>0</v>
      </c>
      <c r="U67" s="290">
        <v>39199</v>
      </c>
      <c r="V67">
        <v>1120.1041666666667</v>
      </c>
      <c r="W67">
        <v>7.25</v>
      </c>
      <c r="X67">
        <v>194</v>
      </c>
      <c r="Y67">
        <v>0</v>
      </c>
      <c r="Z67">
        <v>0</v>
      </c>
      <c r="AA67">
        <v>0</v>
      </c>
      <c r="AB67">
        <v>19.5</v>
      </c>
      <c r="AC67">
        <v>180</v>
      </c>
      <c r="AD67">
        <v>0</v>
      </c>
      <c r="AE67">
        <v>0</v>
      </c>
      <c r="AG67">
        <v>26.75</v>
      </c>
      <c r="AH67">
        <v>0</v>
      </c>
      <c r="AI67">
        <v>0</v>
      </c>
    </row>
    <row r="68" spans="1:35" x14ac:dyDescent="0.45">
      <c r="A68" s="291">
        <v>39201</v>
      </c>
      <c r="B68">
        <v>1298.3333333333333</v>
      </c>
      <c r="C68">
        <v>12.25</v>
      </c>
      <c r="D68">
        <v>180</v>
      </c>
      <c r="E68">
        <v>1</v>
      </c>
      <c r="F68">
        <v>8.1632653061224483E-2</v>
      </c>
      <c r="G68">
        <v>159.48963317384369</v>
      </c>
      <c r="H68">
        <v>11.5</v>
      </c>
      <c r="I68">
        <v>196</v>
      </c>
      <c r="J68">
        <v>0</v>
      </c>
      <c r="K68">
        <v>0</v>
      </c>
      <c r="L68">
        <v>0</v>
      </c>
      <c r="M68">
        <v>23.75</v>
      </c>
      <c r="N68">
        <v>1</v>
      </c>
      <c r="O68">
        <v>4.2105263157894736E-2</v>
      </c>
      <c r="P68">
        <v>159.48963317384369</v>
      </c>
      <c r="U68" s="290">
        <v>39200</v>
      </c>
      <c r="V68">
        <v>1210.8333333333333</v>
      </c>
      <c r="W68">
        <v>11.5</v>
      </c>
      <c r="X68">
        <v>190</v>
      </c>
      <c r="Y68">
        <v>0</v>
      </c>
      <c r="Z68">
        <v>0</v>
      </c>
      <c r="AA68">
        <v>0</v>
      </c>
      <c r="AB68">
        <v>11.25</v>
      </c>
      <c r="AC68">
        <v>180</v>
      </c>
      <c r="AD68">
        <v>0</v>
      </c>
      <c r="AE68">
        <v>0</v>
      </c>
      <c r="AG68">
        <v>22.75</v>
      </c>
      <c r="AH68">
        <v>0</v>
      </c>
      <c r="AI68">
        <v>0</v>
      </c>
    </row>
    <row r="69" spans="1:35" x14ac:dyDescent="0.45">
      <c r="A69" s="291">
        <v>39202</v>
      </c>
      <c r="B69">
        <v>1192.7083333333333</v>
      </c>
      <c r="C69">
        <v>7.5</v>
      </c>
      <c r="D69">
        <v>197</v>
      </c>
      <c r="E69">
        <v>0</v>
      </c>
      <c r="F69">
        <v>0</v>
      </c>
      <c r="G69">
        <v>0</v>
      </c>
      <c r="H69">
        <v>15.75</v>
      </c>
      <c r="I69">
        <v>200</v>
      </c>
      <c r="J69">
        <v>0</v>
      </c>
      <c r="K69">
        <v>0</v>
      </c>
      <c r="L69">
        <v>0</v>
      </c>
      <c r="M69">
        <v>23.25</v>
      </c>
      <c r="N69">
        <v>0</v>
      </c>
      <c r="O69">
        <v>0</v>
      </c>
      <c r="P69">
        <v>0</v>
      </c>
      <c r="U69" s="290">
        <v>39201</v>
      </c>
      <c r="V69">
        <v>1298.3333333333333</v>
      </c>
      <c r="W69">
        <v>12.25</v>
      </c>
      <c r="X69">
        <v>180</v>
      </c>
      <c r="Y69">
        <v>0</v>
      </c>
      <c r="Z69">
        <v>0</v>
      </c>
      <c r="AA69">
        <v>0</v>
      </c>
      <c r="AB69">
        <v>11.5</v>
      </c>
      <c r="AC69">
        <v>196</v>
      </c>
      <c r="AD69">
        <v>0</v>
      </c>
      <c r="AE69">
        <v>0</v>
      </c>
      <c r="AG69">
        <v>23.75</v>
      </c>
      <c r="AH69">
        <v>0</v>
      </c>
      <c r="AI69">
        <v>0</v>
      </c>
    </row>
    <row r="70" spans="1:35" x14ac:dyDescent="0.45">
      <c r="A70" s="291">
        <v>39203</v>
      </c>
      <c r="B70">
        <v>1193.8541666666667</v>
      </c>
      <c r="C70">
        <v>5.25</v>
      </c>
      <c r="D70">
        <v>196</v>
      </c>
      <c r="E70">
        <v>0</v>
      </c>
      <c r="F70">
        <v>0</v>
      </c>
      <c r="G70">
        <v>0</v>
      </c>
      <c r="H70">
        <v>16.5</v>
      </c>
      <c r="I70">
        <v>170</v>
      </c>
      <c r="J70">
        <v>0</v>
      </c>
      <c r="K70">
        <v>0</v>
      </c>
      <c r="L70">
        <v>0</v>
      </c>
      <c r="M70">
        <v>21.75</v>
      </c>
      <c r="N70">
        <v>0</v>
      </c>
      <c r="O70">
        <v>0</v>
      </c>
      <c r="P70">
        <v>0</v>
      </c>
      <c r="U70" s="290">
        <v>39202</v>
      </c>
      <c r="V70">
        <v>1192.7083333333333</v>
      </c>
      <c r="W70">
        <v>7.5</v>
      </c>
      <c r="X70">
        <v>197</v>
      </c>
      <c r="Y70">
        <v>0</v>
      </c>
      <c r="Z70">
        <v>0</v>
      </c>
      <c r="AA70">
        <v>0</v>
      </c>
      <c r="AB70">
        <v>15.75</v>
      </c>
      <c r="AC70">
        <v>200</v>
      </c>
      <c r="AD70">
        <v>0</v>
      </c>
      <c r="AE70">
        <v>0</v>
      </c>
      <c r="AF70">
        <v>0</v>
      </c>
      <c r="AG70">
        <v>23.25</v>
      </c>
      <c r="AH70">
        <v>0</v>
      </c>
    </row>
    <row r="71" spans="1:35" x14ac:dyDescent="0.45">
      <c r="A71" s="291">
        <v>39204</v>
      </c>
      <c r="B71">
        <v>1221.4583333333333</v>
      </c>
      <c r="C71">
        <v>11.25</v>
      </c>
      <c r="D71">
        <v>185</v>
      </c>
      <c r="E71">
        <v>0</v>
      </c>
      <c r="F71">
        <v>0</v>
      </c>
      <c r="G71">
        <v>0</v>
      </c>
      <c r="H71">
        <v>11</v>
      </c>
      <c r="I71">
        <v>145</v>
      </c>
      <c r="J71">
        <v>1</v>
      </c>
      <c r="K71">
        <v>9.0909090909090912E-2</v>
      </c>
      <c r="L71">
        <v>50.403225806451616</v>
      </c>
      <c r="N71">
        <v>1</v>
      </c>
      <c r="O71">
        <v>4.49438202247191E-2</v>
      </c>
      <c r="P71">
        <v>50.403225806451616</v>
      </c>
      <c r="U71" s="290">
        <v>39203</v>
      </c>
      <c r="V71">
        <v>1193.8541666666667</v>
      </c>
      <c r="W71">
        <v>5.25</v>
      </c>
      <c r="X71">
        <v>196</v>
      </c>
      <c r="Y71">
        <v>0</v>
      </c>
      <c r="Z71">
        <v>0</v>
      </c>
      <c r="AA71">
        <v>0</v>
      </c>
      <c r="AB71">
        <v>16.5</v>
      </c>
      <c r="AC71">
        <v>170</v>
      </c>
      <c r="AD71">
        <v>0</v>
      </c>
      <c r="AE71">
        <v>0</v>
      </c>
      <c r="AF71">
        <v>0</v>
      </c>
      <c r="AG71">
        <v>21.75</v>
      </c>
      <c r="AH71">
        <v>0</v>
      </c>
      <c r="AI71">
        <v>0</v>
      </c>
    </row>
    <row r="72" spans="1:35" x14ac:dyDescent="0.45">
      <c r="A72" s="291">
        <v>39205</v>
      </c>
      <c r="B72">
        <v>1215.5208333333333</v>
      </c>
      <c r="C72" t="s">
        <v>30</v>
      </c>
      <c r="D72">
        <v>153</v>
      </c>
      <c r="E72">
        <v>0</v>
      </c>
      <c r="F72">
        <v>0</v>
      </c>
      <c r="G72">
        <v>0</v>
      </c>
      <c r="H72">
        <v>13</v>
      </c>
      <c r="I72">
        <v>164</v>
      </c>
      <c r="J72">
        <v>0</v>
      </c>
      <c r="K72">
        <v>0</v>
      </c>
      <c r="L72">
        <v>0</v>
      </c>
      <c r="N72">
        <v>0</v>
      </c>
      <c r="P72">
        <v>0</v>
      </c>
      <c r="U72" s="290">
        <v>39204</v>
      </c>
      <c r="V72">
        <v>1221.4583333333333</v>
      </c>
      <c r="W72">
        <v>11.25</v>
      </c>
      <c r="X72">
        <v>185</v>
      </c>
      <c r="Y72">
        <v>0</v>
      </c>
      <c r="Z72">
        <v>0</v>
      </c>
      <c r="AA72">
        <v>0</v>
      </c>
      <c r="AB72">
        <v>11</v>
      </c>
      <c r="AC72">
        <v>145</v>
      </c>
      <c r="AD72">
        <v>0</v>
      </c>
      <c r="AE72">
        <v>0</v>
      </c>
      <c r="AF72">
        <v>0</v>
      </c>
      <c r="AG72">
        <v>22.25</v>
      </c>
      <c r="AH72">
        <v>0</v>
      </c>
      <c r="AI72">
        <v>0</v>
      </c>
    </row>
    <row r="73" spans="1:35" x14ac:dyDescent="0.45">
      <c r="A73" s="291">
        <v>39206</v>
      </c>
      <c r="B73">
        <v>1190.1041666666667</v>
      </c>
      <c r="C73" t="s">
        <v>30</v>
      </c>
      <c r="D73">
        <v>128</v>
      </c>
      <c r="E73">
        <v>0</v>
      </c>
      <c r="F73">
        <v>0</v>
      </c>
      <c r="G73">
        <v>0</v>
      </c>
      <c r="H73">
        <v>11</v>
      </c>
      <c r="I73">
        <v>177</v>
      </c>
      <c r="J73">
        <v>0</v>
      </c>
      <c r="K73">
        <v>0</v>
      </c>
      <c r="L73">
        <v>0</v>
      </c>
      <c r="N73">
        <v>0</v>
      </c>
      <c r="P73">
        <v>0</v>
      </c>
      <c r="U73" s="290">
        <v>39205</v>
      </c>
      <c r="V73">
        <v>1215.5208333333333</v>
      </c>
      <c r="W73" t="s">
        <v>30</v>
      </c>
      <c r="X73">
        <v>153</v>
      </c>
      <c r="Y73">
        <v>0</v>
      </c>
      <c r="AA73">
        <v>0</v>
      </c>
      <c r="AB73">
        <v>13</v>
      </c>
      <c r="AC73">
        <v>164</v>
      </c>
      <c r="AD73">
        <v>0</v>
      </c>
      <c r="AE73">
        <v>0</v>
      </c>
      <c r="AF73">
        <v>0</v>
      </c>
      <c r="AG73" t="e">
        <v>#VALUE!</v>
      </c>
      <c r="AH73">
        <v>0</v>
      </c>
    </row>
    <row r="74" spans="1:35" x14ac:dyDescent="0.45">
      <c r="A74" s="291">
        <v>39207</v>
      </c>
      <c r="B74">
        <v>1194.2708333333333</v>
      </c>
      <c r="C74" t="s">
        <v>14</v>
      </c>
      <c r="D74">
        <v>159</v>
      </c>
      <c r="E74" t="s">
        <v>14</v>
      </c>
      <c r="F74" t="s">
        <v>14</v>
      </c>
      <c r="G74">
        <v>0</v>
      </c>
      <c r="H74" t="s">
        <v>14</v>
      </c>
      <c r="I74">
        <v>177</v>
      </c>
      <c r="J74">
        <v>1</v>
      </c>
      <c r="K74" t="s">
        <v>14</v>
      </c>
      <c r="L74">
        <v>50.403225806451616</v>
      </c>
      <c r="M74">
        <v>24.75</v>
      </c>
      <c r="N74">
        <v>1</v>
      </c>
      <c r="O74">
        <v>4.0404040404040407E-2</v>
      </c>
      <c r="P74">
        <v>50.403225806451616</v>
      </c>
      <c r="U74" s="290">
        <v>39206</v>
      </c>
      <c r="V74">
        <v>1190.1041666666667</v>
      </c>
      <c r="W74" t="s">
        <v>30</v>
      </c>
      <c r="X74">
        <v>128</v>
      </c>
      <c r="Y74">
        <v>0</v>
      </c>
      <c r="AA74">
        <v>0</v>
      </c>
      <c r="AB74">
        <v>11</v>
      </c>
      <c r="AC74" t="s">
        <v>14</v>
      </c>
      <c r="AD74">
        <v>0</v>
      </c>
      <c r="AE74">
        <v>0</v>
      </c>
      <c r="AF74">
        <v>0</v>
      </c>
      <c r="AG74" t="e">
        <v>#VALUE!</v>
      </c>
      <c r="AH74">
        <v>0</v>
      </c>
    </row>
    <row r="75" spans="1:35" x14ac:dyDescent="0.45">
      <c r="A75" s="291">
        <v>39208</v>
      </c>
      <c r="B75">
        <v>1047.1875</v>
      </c>
      <c r="C75" t="s">
        <v>14</v>
      </c>
      <c r="D75">
        <v>159</v>
      </c>
      <c r="E75" t="s">
        <v>14</v>
      </c>
      <c r="F75" t="s">
        <v>14</v>
      </c>
      <c r="G75">
        <v>0</v>
      </c>
      <c r="H75" t="s">
        <v>14</v>
      </c>
      <c r="I75">
        <v>177</v>
      </c>
      <c r="J75" t="s">
        <v>14</v>
      </c>
      <c r="K75" t="s">
        <v>14</v>
      </c>
      <c r="L75">
        <v>0</v>
      </c>
      <c r="M75">
        <v>24.75</v>
      </c>
      <c r="N75">
        <v>0</v>
      </c>
      <c r="O75">
        <v>0</v>
      </c>
      <c r="P75">
        <v>0</v>
      </c>
      <c r="U75" s="290">
        <v>39207</v>
      </c>
      <c r="V75">
        <v>1194.2708333333333</v>
      </c>
      <c r="W75" t="s">
        <v>14</v>
      </c>
      <c r="X75" t="s">
        <v>14</v>
      </c>
      <c r="Y75" t="s">
        <v>14</v>
      </c>
      <c r="Z75" t="s">
        <v>14</v>
      </c>
      <c r="AA75" t="s">
        <v>14</v>
      </c>
      <c r="AB75" t="s">
        <v>14</v>
      </c>
      <c r="AC75" t="s">
        <v>14</v>
      </c>
      <c r="AD75" t="s">
        <v>14</v>
      </c>
      <c r="AE75" t="s">
        <v>14</v>
      </c>
      <c r="AF75" t="s">
        <v>14</v>
      </c>
      <c r="AG75">
        <v>24.75</v>
      </c>
      <c r="AH75">
        <v>0</v>
      </c>
      <c r="AI75">
        <v>0</v>
      </c>
    </row>
    <row r="76" spans="1:35" x14ac:dyDescent="0.45">
      <c r="A76" s="291">
        <v>39209</v>
      </c>
      <c r="B76">
        <v>1136.875</v>
      </c>
      <c r="C76">
        <v>10.25</v>
      </c>
      <c r="D76">
        <v>190</v>
      </c>
      <c r="E76">
        <v>0</v>
      </c>
      <c r="F76">
        <v>0</v>
      </c>
      <c r="G76">
        <v>0</v>
      </c>
      <c r="H76">
        <v>13.25</v>
      </c>
      <c r="I76">
        <v>190</v>
      </c>
      <c r="J76">
        <v>0</v>
      </c>
      <c r="K76">
        <v>0</v>
      </c>
      <c r="L76">
        <v>0</v>
      </c>
      <c r="M76">
        <v>22.25</v>
      </c>
      <c r="N76">
        <v>0</v>
      </c>
      <c r="O76">
        <v>0</v>
      </c>
      <c r="P76">
        <v>0</v>
      </c>
      <c r="U76" s="290">
        <v>39208</v>
      </c>
      <c r="V76">
        <v>1047.1875</v>
      </c>
      <c r="W76" t="s">
        <v>14</v>
      </c>
      <c r="X76" t="s">
        <v>14</v>
      </c>
      <c r="Y76" t="s">
        <v>14</v>
      </c>
      <c r="Z76" t="s">
        <v>14</v>
      </c>
      <c r="AA76" t="s">
        <v>14</v>
      </c>
      <c r="AB76" t="s">
        <v>14</v>
      </c>
      <c r="AC76" t="s">
        <v>14</v>
      </c>
      <c r="AD76" t="s">
        <v>14</v>
      </c>
      <c r="AE76" t="s">
        <v>14</v>
      </c>
      <c r="AF76" t="s">
        <v>14</v>
      </c>
      <c r="AG76">
        <v>24.75</v>
      </c>
      <c r="AH76">
        <v>0</v>
      </c>
      <c r="AI76">
        <v>0</v>
      </c>
    </row>
    <row r="77" spans="1:35" x14ac:dyDescent="0.45">
      <c r="A77" s="291">
        <v>39210</v>
      </c>
      <c r="B77">
        <v>1438.0208333333333</v>
      </c>
      <c r="C77">
        <v>11.75</v>
      </c>
      <c r="D77">
        <v>135</v>
      </c>
      <c r="E77">
        <v>0</v>
      </c>
      <c r="F77">
        <v>0</v>
      </c>
      <c r="G77">
        <v>0</v>
      </c>
      <c r="H77">
        <v>11.75</v>
      </c>
      <c r="I77">
        <v>106</v>
      </c>
      <c r="J77">
        <v>0</v>
      </c>
      <c r="K77">
        <v>0</v>
      </c>
      <c r="L77">
        <v>0</v>
      </c>
      <c r="M77">
        <v>23.25</v>
      </c>
      <c r="N77">
        <v>0</v>
      </c>
      <c r="O77">
        <v>0</v>
      </c>
      <c r="P77">
        <v>0</v>
      </c>
      <c r="U77" s="290">
        <v>39209</v>
      </c>
      <c r="V77">
        <v>1136.875</v>
      </c>
      <c r="W77">
        <v>10.25</v>
      </c>
      <c r="X77">
        <v>190</v>
      </c>
      <c r="Y77">
        <v>0</v>
      </c>
      <c r="Z77">
        <v>0</v>
      </c>
      <c r="AA77">
        <v>0</v>
      </c>
      <c r="AB77">
        <v>13.25</v>
      </c>
      <c r="AC77">
        <v>190</v>
      </c>
      <c r="AD77">
        <v>0</v>
      </c>
      <c r="AE77">
        <v>0</v>
      </c>
      <c r="AF77">
        <v>0</v>
      </c>
      <c r="AG77">
        <v>22.25</v>
      </c>
      <c r="AH77">
        <v>0</v>
      </c>
      <c r="AI77">
        <v>0</v>
      </c>
    </row>
    <row r="78" spans="1:35" x14ac:dyDescent="0.45">
      <c r="A78" s="291">
        <v>39211</v>
      </c>
      <c r="B78">
        <v>1689.7916666666667</v>
      </c>
      <c r="C78">
        <v>15</v>
      </c>
      <c r="D78">
        <v>149</v>
      </c>
      <c r="E78">
        <v>0</v>
      </c>
      <c r="F78">
        <v>0</v>
      </c>
      <c r="G78">
        <v>0</v>
      </c>
      <c r="H78">
        <v>8.25</v>
      </c>
      <c r="I78">
        <v>145</v>
      </c>
      <c r="J78">
        <v>0</v>
      </c>
      <c r="K78">
        <v>0</v>
      </c>
      <c r="L78">
        <v>0</v>
      </c>
      <c r="M78">
        <v>23.25</v>
      </c>
      <c r="N78">
        <v>0</v>
      </c>
      <c r="O78">
        <v>0</v>
      </c>
      <c r="P78">
        <v>0</v>
      </c>
      <c r="U78" s="290">
        <v>39210</v>
      </c>
      <c r="V78">
        <v>1438.0208333333333</v>
      </c>
      <c r="W78">
        <v>11.75</v>
      </c>
      <c r="X78">
        <v>135</v>
      </c>
      <c r="Y78">
        <v>0</v>
      </c>
      <c r="Z78">
        <v>0</v>
      </c>
      <c r="AA78">
        <v>0</v>
      </c>
      <c r="AB78">
        <v>11.75</v>
      </c>
      <c r="AC78">
        <v>106</v>
      </c>
      <c r="AD78">
        <v>0</v>
      </c>
      <c r="AE78">
        <v>0</v>
      </c>
      <c r="AF78">
        <v>0</v>
      </c>
      <c r="AG78">
        <v>23.25</v>
      </c>
      <c r="AH78">
        <v>0</v>
      </c>
      <c r="AI78">
        <v>0</v>
      </c>
    </row>
    <row r="79" spans="1:35" x14ac:dyDescent="0.45">
      <c r="A79" s="291">
        <v>39212</v>
      </c>
      <c r="B79">
        <v>1524.7916666666667</v>
      </c>
      <c r="C79">
        <v>12.5</v>
      </c>
      <c r="D79">
        <v>162</v>
      </c>
      <c r="E79">
        <v>0</v>
      </c>
      <c r="F79">
        <v>0</v>
      </c>
      <c r="G79">
        <v>0</v>
      </c>
      <c r="H79">
        <v>11.25</v>
      </c>
      <c r="I79">
        <v>188</v>
      </c>
      <c r="J79">
        <v>0</v>
      </c>
      <c r="K79">
        <v>0</v>
      </c>
      <c r="L79">
        <v>0</v>
      </c>
      <c r="M79">
        <v>23.75</v>
      </c>
      <c r="N79">
        <v>0</v>
      </c>
      <c r="O79">
        <v>0</v>
      </c>
      <c r="P79">
        <v>0</v>
      </c>
      <c r="U79" s="290">
        <v>39211</v>
      </c>
      <c r="V79">
        <v>1689.7916666666667</v>
      </c>
      <c r="W79">
        <v>15</v>
      </c>
      <c r="X79" t="s">
        <v>14</v>
      </c>
      <c r="Y79">
        <v>0</v>
      </c>
      <c r="Z79">
        <v>0</v>
      </c>
      <c r="AA79">
        <v>0</v>
      </c>
      <c r="AB79">
        <v>8.25</v>
      </c>
      <c r="AC79">
        <v>145</v>
      </c>
      <c r="AD79">
        <v>0</v>
      </c>
      <c r="AE79">
        <v>0</v>
      </c>
      <c r="AF79">
        <v>0</v>
      </c>
      <c r="AG79">
        <v>23.25</v>
      </c>
      <c r="AH79">
        <v>0</v>
      </c>
      <c r="AI79">
        <v>0</v>
      </c>
    </row>
    <row r="80" spans="1:35" x14ac:dyDescent="0.45">
      <c r="A80" s="291">
        <v>39213</v>
      </c>
      <c r="B80">
        <v>1413.2631578947369</v>
      </c>
      <c r="C80">
        <v>12</v>
      </c>
      <c r="D80">
        <v>200</v>
      </c>
      <c r="E80">
        <v>0</v>
      </c>
      <c r="F80">
        <v>0</v>
      </c>
      <c r="G80">
        <v>0</v>
      </c>
      <c r="H80">
        <v>13.5</v>
      </c>
      <c r="I80">
        <v>145</v>
      </c>
      <c r="J80">
        <v>0</v>
      </c>
      <c r="K80">
        <v>0</v>
      </c>
      <c r="L80">
        <v>0</v>
      </c>
      <c r="M80">
        <v>25.5</v>
      </c>
      <c r="N80">
        <v>0</v>
      </c>
      <c r="O80">
        <v>0</v>
      </c>
      <c r="P80">
        <v>0</v>
      </c>
      <c r="U80" s="290">
        <v>39212</v>
      </c>
      <c r="V80">
        <v>1524.7916666666667</v>
      </c>
      <c r="W80">
        <v>12.5</v>
      </c>
      <c r="X80">
        <v>162</v>
      </c>
      <c r="Y80">
        <v>0</v>
      </c>
      <c r="Z80">
        <v>0</v>
      </c>
      <c r="AA80">
        <v>0</v>
      </c>
      <c r="AB80">
        <v>11.25</v>
      </c>
      <c r="AC80">
        <v>188</v>
      </c>
      <c r="AD80">
        <v>0</v>
      </c>
      <c r="AE80">
        <v>0</v>
      </c>
      <c r="AF80">
        <v>0</v>
      </c>
      <c r="AG80">
        <v>23.75</v>
      </c>
      <c r="AH80">
        <v>0</v>
      </c>
      <c r="AI80">
        <v>0</v>
      </c>
    </row>
    <row r="81" spans="1:35" x14ac:dyDescent="0.45">
      <c r="A81" s="291">
        <v>39214</v>
      </c>
      <c r="B81">
        <v>1373.3333333333333</v>
      </c>
      <c r="C81">
        <v>11</v>
      </c>
      <c r="D81">
        <v>183</v>
      </c>
      <c r="E81">
        <v>0</v>
      </c>
      <c r="F81">
        <v>0</v>
      </c>
      <c r="G81">
        <v>0</v>
      </c>
      <c r="H81">
        <v>12</v>
      </c>
      <c r="I81">
        <v>164</v>
      </c>
      <c r="J81">
        <v>1</v>
      </c>
      <c r="K81">
        <v>8.3333333333333329E-2</v>
      </c>
      <c r="L81">
        <v>50.403225806451616</v>
      </c>
      <c r="M81">
        <v>23</v>
      </c>
      <c r="N81">
        <v>1</v>
      </c>
      <c r="O81">
        <v>4.3478260869565216E-2</v>
      </c>
      <c r="P81">
        <v>50.403225806451616</v>
      </c>
      <c r="U81" s="290">
        <v>39213</v>
      </c>
      <c r="V81">
        <v>1413.2631578947369</v>
      </c>
      <c r="W81">
        <v>12</v>
      </c>
      <c r="X81">
        <v>200</v>
      </c>
      <c r="Y81">
        <v>0</v>
      </c>
      <c r="Z81">
        <v>0</v>
      </c>
      <c r="AA81">
        <v>0</v>
      </c>
      <c r="AB81">
        <v>13.5</v>
      </c>
      <c r="AC81">
        <v>145</v>
      </c>
      <c r="AD81">
        <v>0</v>
      </c>
      <c r="AE81">
        <v>0</v>
      </c>
      <c r="AF81">
        <v>0</v>
      </c>
      <c r="AG81">
        <v>25.5</v>
      </c>
      <c r="AH81">
        <v>0</v>
      </c>
      <c r="AI81">
        <v>0</v>
      </c>
    </row>
    <row r="82" spans="1:35" x14ac:dyDescent="0.45">
      <c r="A82" s="291">
        <v>39215</v>
      </c>
      <c r="B82">
        <v>1438.5416666666667</v>
      </c>
      <c r="C82">
        <v>11.5</v>
      </c>
      <c r="D82">
        <v>165</v>
      </c>
      <c r="E82">
        <v>0</v>
      </c>
      <c r="F82">
        <v>0</v>
      </c>
      <c r="G82">
        <v>0</v>
      </c>
      <c r="H82">
        <v>11.25</v>
      </c>
      <c r="I82">
        <v>202</v>
      </c>
      <c r="J82">
        <v>1</v>
      </c>
      <c r="K82">
        <v>8.8888888888888892E-2</v>
      </c>
      <c r="L82">
        <v>50.403225806451616</v>
      </c>
      <c r="M82">
        <v>22.75</v>
      </c>
      <c r="N82">
        <v>1</v>
      </c>
      <c r="O82">
        <v>4.3956043956043959E-2</v>
      </c>
      <c r="P82">
        <v>50.403225806451616</v>
      </c>
      <c r="U82" s="290">
        <v>39214</v>
      </c>
      <c r="V82">
        <v>1373.3333333333333</v>
      </c>
      <c r="W82">
        <v>11</v>
      </c>
      <c r="X82" t="s">
        <v>14</v>
      </c>
      <c r="Y82">
        <v>0</v>
      </c>
      <c r="Z82">
        <v>0</v>
      </c>
      <c r="AA82">
        <v>0</v>
      </c>
      <c r="AB82">
        <v>12</v>
      </c>
      <c r="AC82">
        <v>164</v>
      </c>
      <c r="AD82">
        <v>0</v>
      </c>
      <c r="AE82">
        <v>0</v>
      </c>
      <c r="AF82">
        <v>0</v>
      </c>
      <c r="AG82">
        <v>23</v>
      </c>
      <c r="AH82">
        <v>0</v>
      </c>
      <c r="AI82">
        <v>0</v>
      </c>
    </row>
    <row r="83" spans="1:35" x14ac:dyDescent="0.45">
      <c r="A83" s="291">
        <v>39216</v>
      </c>
      <c r="B83">
        <v>1275.4166666666667</v>
      </c>
      <c r="C83">
        <v>12.25</v>
      </c>
      <c r="D83">
        <v>201</v>
      </c>
      <c r="E83">
        <v>0</v>
      </c>
      <c r="F83">
        <v>0</v>
      </c>
      <c r="G83">
        <v>0</v>
      </c>
      <c r="H83">
        <v>11</v>
      </c>
      <c r="I83">
        <v>202</v>
      </c>
      <c r="J83">
        <v>0</v>
      </c>
      <c r="K83">
        <v>0</v>
      </c>
      <c r="L83">
        <v>0</v>
      </c>
      <c r="M83">
        <v>23.25</v>
      </c>
      <c r="N83">
        <v>0</v>
      </c>
      <c r="O83">
        <v>0</v>
      </c>
      <c r="P83">
        <v>0</v>
      </c>
      <c r="U83" s="290">
        <v>39215</v>
      </c>
      <c r="V83">
        <v>1438.5416666666667</v>
      </c>
      <c r="W83">
        <v>11.5</v>
      </c>
      <c r="X83">
        <v>165</v>
      </c>
      <c r="Y83">
        <v>0</v>
      </c>
      <c r="Z83">
        <v>0</v>
      </c>
      <c r="AA83">
        <v>0</v>
      </c>
      <c r="AB83">
        <v>11.25</v>
      </c>
      <c r="AC83">
        <v>202</v>
      </c>
      <c r="AD83">
        <v>0</v>
      </c>
      <c r="AE83">
        <v>0</v>
      </c>
      <c r="AF83">
        <v>0</v>
      </c>
      <c r="AG83">
        <v>22.75</v>
      </c>
      <c r="AH83">
        <v>0</v>
      </c>
      <c r="AI83">
        <v>0</v>
      </c>
    </row>
    <row r="84" spans="1:35" x14ac:dyDescent="0.45">
      <c r="A84" s="291">
        <v>39217</v>
      </c>
      <c r="B84">
        <v>1228.75</v>
      </c>
      <c r="C84">
        <v>7.5</v>
      </c>
      <c r="D84">
        <v>201</v>
      </c>
      <c r="E84">
        <v>0</v>
      </c>
      <c r="F84">
        <v>0</v>
      </c>
      <c r="G84">
        <v>0</v>
      </c>
      <c r="H84">
        <v>17.25</v>
      </c>
      <c r="I84">
        <v>190</v>
      </c>
      <c r="J84">
        <v>0</v>
      </c>
      <c r="K84">
        <v>0</v>
      </c>
      <c r="L84">
        <v>0</v>
      </c>
      <c r="M84">
        <v>24.75</v>
      </c>
      <c r="N84">
        <v>0</v>
      </c>
      <c r="O84">
        <v>0</v>
      </c>
      <c r="P84">
        <v>0</v>
      </c>
      <c r="U84" s="290">
        <v>39216</v>
      </c>
      <c r="V84">
        <v>1275.4166666666667</v>
      </c>
      <c r="W84">
        <v>12.25</v>
      </c>
      <c r="X84">
        <v>201</v>
      </c>
      <c r="Y84">
        <v>0</v>
      </c>
      <c r="Z84">
        <v>0</v>
      </c>
      <c r="AA84">
        <v>0</v>
      </c>
      <c r="AB84">
        <v>11</v>
      </c>
      <c r="AC84">
        <v>202</v>
      </c>
      <c r="AD84">
        <v>0</v>
      </c>
      <c r="AE84">
        <v>0</v>
      </c>
      <c r="AF84">
        <v>0</v>
      </c>
      <c r="AG84">
        <v>23.25</v>
      </c>
      <c r="AH84">
        <v>0</v>
      </c>
      <c r="AI84">
        <v>0</v>
      </c>
    </row>
    <row r="85" spans="1:35" x14ac:dyDescent="0.45">
      <c r="A85" s="291">
        <v>39218</v>
      </c>
      <c r="B85">
        <v>1481.0416666666667</v>
      </c>
      <c r="C85">
        <v>11</v>
      </c>
      <c r="D85">
        <v>165</v>
      </c>
      <c r="E85">
        <v>0</v>
      </c>
      <c r="F85">
        <v>0</v>
      </c>
      <c r="G85">
        <v>0</v>
      </c>
      <c r="H85">
        <v>11.5</v>
      </c>
      <c r="I85">
        <v>154</v>
      </c>
      <c r="J85">
        <v>0</v>
      </c>
      <c r="K85">
        <v>0</v>
      </c>
      <c r="L85">
        <v>0</v>
      </c>
      <c r="M85">
        <v>22.5</v>
      </c>
      <c r="N85">
        <v>0</v>
      </c>
      <c r="O85">
        <v>0</v>
      </c>
      <c r="P85">
        <v>0</v>
      </c>
      <c r="U85" s="290">
        <v>39217</v>
      </c>
      <c r="V85">
        <v>1228.75</v>
      </c>
      <c r="W85">
        <v>7.5</v>
      </c>
      <c r="X85">
        <v>201</v>
      </c>
      <c r="Y85">
        <v>0</v>
      </c>
      <c r="Z85">
        <v>0</v>
      </c>
      <c r="AA85">
        <v>0</v>
      </c>
      <c r="AB85">
        <v>17.25</v>
      </c>
      <c r="AC85">
        <v>190</v>
      </c>
      <c r="AD85">
        <v>0</v>
      </c>
      <c r="AE85">
        <v>0</v>
      </c>
      <c r="AF85">
        <v>0</v>
      </c>
      <c r="AG85">
        <v>24.75</v>
      </c>
      <c r="AH85">
        <v>0</v>
      </c>
      <c r="AI85">
        <v>0</v>
      </c>
    </row>
    <row r="86" spans="1:35" x14ac:dyDescent="0.45">
      <c r="A86" s="291">
        <v>39219</v>
      </c>
      <c r="B86">
        <v>1492.0833333333333</v>
      </c>
      <c r="C86">
        <v>12.5</v>
      </c>
      <c r="D86">
        <v>165</v>
      </c>
      <c r="E86">
        <v>0</v>
      </c>
      <c r="F86">
        <v>0</v>
      </c>
      <c r="G86">
        <v>0</v>
      </c>
      <c r="H86">
        <v>10.75</v>
      </c>
      <c r="I86">
        <v>165</v>
      </c>
      <c r="J86">
        <v>2</v>
      </c>
      <c r="K86">
        <v>0.18604651162790697</v>
      </c>
      <c r="L86">
        <v>100.80645161290323</v>
      </c>
      <c r="M86">
        <v>23.25</v>
      </c>
      <c r="N86">
        <v>2</v>
      </c>
      <c r="O86">
        <v>8.6021505376344093E-2</v>
      </c>
      <c r="P86">
        <v>100.80645161290323</v>
      </c>
      <c r="U86" s="290">
        <v>39218</v>
      </c>
      <c r="V86">
        <v>1481.0416666666667</v>
      </c>
      <c r="W86">
        <v>11</v>
      </c>
      <c r="X86">
        <v>165</v>
      </c>
      <c r="Y86">
        <v>0</v>
      </c>
      <c r="Z86">
        <v>0</v>
      </c>
      <c r="AA86">
        <v>0</v>
      </c>
      <c r="AB86">
        <v>11.5</v>
      </c>
      <c r="AC86">
        <v>154</v>
      </c>
      <c r="AD86">
        <v>0</v>
      </c>
      <c r="AE86">
        <v>0</v>
      </c>
      <c r="AF86">
        <v>0</v>
      </c>
      <c r="AG86">
        <v>22.5</v>
      </c>
      <c r="AH86">
        <v>0</v>
      </c>
      <c r="AI86">
        <v>0</v>
      </c>
    </row>
    <row r="87" spans="1:35" x14ac:dyDescent="0.45">
      <c r="A87" s="291">
        <v>39220</v>
      </c>
      <c r="B87">
        <v>1337.9166666666667</v>
      </c>
      <c r="C87">
        <v>12</v>
      </c>
      <c r="D87">
        <v>160</v>
      </c>
      <c r="E87">
        <v>0</v>
      </c>
      <c r="F87">
        <v>0</v>
      </c>
      <c r="G87">
        <v>0</v>
      </c>
      <c r="H87">
        <v>13.25</v>
      </c>
      <c r="I87">
        <v>200</v>
      </c>
      <c r="J87">
        <v>2</v>
      </c>
      <c r="K87">
        <v>0.15094339622641509</v>
      </c>
      <c r="L87">
        <v>100.80645161290323</v>
      </c>
      <c r="M87">
        <v>25.25</v>
      </c>
      <c r="N87">
        <v>2</v>
      </c>
      <c r="O87">
        <v>7.9207920792079209E-2</v>
      </c>
      <c r="P87">
        <v>100.80645161290323</v>
      </c>
      <c r="U87" s="290">
        <v>39219</v>
      </c>
      <c r="V87">
        <v>1492.0833333333333</v>
      </c>
      <c r="W87">
        <v>12.5</v>
      </c>
      <c r="X87">
        <v>165</v>
      </c>
      <c r="Y87">
        <v>0</v>
      </c>
      <c r="Z87">
        <v>0</v>
      </c>
      <c r="AA87">
        <v>0</v>
      </c>
      <c r="AB87">
        <v>10.75</v>
      </c>
      <c r="AC87">
        <v>165</v>
      </c>
      <c r="AD87">
        <v>0</v>
      </c>
      <c r="AE87">
        <v>0</v>
      </c>
      <c r="AF87">
        <v>0</v>
      </c>
      <c r="AG87">
        <v>23.25</v>
      </c>
      <c r="AH87">
        <v>0</v>
      </c>
      <c r="AI87">
        <v>0</v>
      </c>
    </row>
    <row r="88" spans="1:35" x14ac:dyDescent="0.45">
      <c r="A88" s="291">
        <v>39221</v>
      </c>
      <c r="B88">
        <v>1270</v>
      </c>
      <c r="C88" t="s">
        <v>14</v>
      </c>
      <c r="D88">
        <v>182</v>
      </c>
      <c r="E88" t="s">
        <v>14</v>
      </c>
      <c r="F88" t="s">
        <v>14</v>
      </c>
      <c r="G88">
        <v>0</v>
      </c>
      <c r="H88" t="s">
        <v>14</v>
      </c>
      <c r="I88">
        <v>181</v>
      </c>
      <c r="J88" t="s">
        <v>14</v>
      </c>
      <c r="K88" t="s">
        <v>14</v>
      </c>
      <c r="L88">
        <v>0</v>
      </c>
      <c r="M88">
        <v>23.5</v>
      </c>
      <c r="N88">
        <v>0</v>
      </c>
      <c r="O88">
        <v>0</v>
      </c>
      <c r="P88">
        <v>0</v>
      </c>
      <c r="U88" s="290">
        <v>39220</v>
      </c>
      <c r="V88">
        <v>1337.9166666666667</v>
      </c>
      <c r="W88">
        <v>12</v>
      </c>
      <c r="X88">
        <v>160</v>
      </c>
      <c r="Y88">
        <v>0</v>
      </c>
      <c r="Z88">
        <v>0</v>
      </c>
      <c r="AA88">
        <v>0</v>
      </c>
      <c r="AB88">
        <v>13.25</v>
      </c>
      <c r="AC88">
        <v>200</v>
      </c>
      <c r="AD88">
        <v>0</v>
      </c>
      <c r="AE88">
        <v>0</v>
      </c>
      <c r="AF88">
        <v>0</v>
      </c>
      <c r="AG88">
        <v>25.25</v>
      </c>
      <c r="AH88">
        <v>0</v>
      </c>
      <c r="AI88">
        <v>0</v>
      </c>
    </row>
    <row r="89" spans="1:35" x14ac:dyDescent="0.45">
      <c r="A89" s="291">
        <v>39222</v>
      </c>
      <c r="B89">
        <v>1270.3125</v>
      </c>
      <c r="C89">
        <v>10.75</v>
      </c>
      <c r="D89">
        <v>203</v>
      </c>
      <c r="E89">
        <v>0</v>
      </c>
      <c r="F89">
        <v>0</v>
      </c>
      <c r="G89">
        <v>0</v>
      </c>
      <c r="H89">
        <v>11.75</v>
      </c>
      <c r="I89">
        <v>161</v>
      </c>
      <c r="J89">
        <v>1</v>
      </c>
      <c r="K89">
        <v>8.5106382978723402E-2</v>
      </c>
      <c r="L89">
        <v>50.403225806451616</v>
      </c>
      <c r="M89">
        <v>22.5</v>
      </c>
      <c r="N89">
        <v>1</v>
      </c>
      <c r="O89">
        <v>4.4444444444444446E-2</v>
      </c>
      <c r="P89">
        <v>50.403225806451616</v>
      </c>
      <c r="U89" s="290">
        <v>39221</v>
      </c>
      <c r="V89">
        <v>1270</v>
      </c>
      <c r="W89" t="s">
        <v>14</v>
      </c>
      <c r="X89" t="s">
        <v>14</v>
      </c>
      <c r="Y89" t="s">
        <v>14</v>
      </c>
      <c r="Z89" t="s">
        <v>14</v>
      </c>
      <c r="AA89" t="s">
        <v>14</v>
      </c>
      <c r="AB89" t="s">
        <v>14</v>
      </c>
      <c r="AC89" t="s">
        <v>14</v>
      </c>
      <c r="AD89" t="s">
        <v>14</v>
      </c>
      <c r="AE89" t="s">
        <v>14</v>
      </c>
      <c r="AF89" t="s">
        <v>14</v>
      </c>
      <c r="AG89">
        <v>23.5</v>
      </c>
      <c r="AH89">
        <v>0</v>
      </c>
      <c r="AI89">
        <v>0</v>
      </c>
    </row>
    <row r="90" spans="1:35" x14ac:dyDescent="0.45">
      <c r="A90" s="291">
        <v>39223</v>
      </c>
      <c r="B90">
        <v>1551.5625</v>
      </c>
      <c r="C90">
        <v>12.5</v>
      </c>
      <c r="D90">
        <v>178</v>
      </c>
      <c r="E90">
        <v>5</v>
      </c>
      <c r="F90">
        <v>0.4</v>
      </c>
      <c r="G90">
        <v>797.44816586921843</v>
      </c>
      <c r="H90">
        <v>9</v>
      </c>
      <c r="I90">
        <v>182</v>
      </c>
      <c r="J90">
        <v>2</v>
      </c>
      <c r="K90">
        <v>0.22222222222222221</v>
      </c>
      <c r="L90">
        <v>100.80645161290323</v>
      </c>
      <c r="M90">
        <v>21.5</v>
      </c>
      <c r="N90">
        <v>7</v>
      </c>
      <c r="O90">
        <v>0.32558139534883723</v>
      </c>
      <c r="P90">
        <v>898.2546174821216</v>
      </c>
      <c r="U90" s="290">
        <v>39222</v>
      </c>
      <c r="V90">
        <v>1270.3125</v>
      </c>
      <c r="W90">
        <v>10.75</v>
      </c>
      <c r="X90">
        <v>203</v>
      </c>
      <c r="Y90">
        <v>0</v>
      </c>
      <c r="Z90">
        <v>0</v>
      </c>
      <c r="AA90">
        <v>0</v>
      </c>
      <c r="AB90">
        <v>11.75</v>
      </c>
      <c r="AC90">
        <v>161</v>
      </c>
      <c r="AD90">
        <v>0</v>
      </c>
      <c r="AE90">
        <v>0</v>
      </c>
      <c r="AF90">
        <v>0</v>
      </c>
      <c r="AG90">
        <v>22.5</v>
      </c>
      <c r="AH90">
        <v>0</v>
      </c>
      <c r="AI90">
        <v>0</v>
      </c>
    </row>
    <row r="91" spans="1:35" x14ac:dyDescent="0.45">
      <c r="A91" s="291">
        <v>39224</v>
      </c>
      <c r="B91">
        <v>1407.3958333333333</v>
      </c>
      <c r="C91">
        <v>9.5</v>
      </c>
      <c r="D91">
        <v>182</v>
      </c>
      <c r="E91">
        <v>0</v>
      </c>
      <c r="F91">
        <v>0</v>
      </c>
      <c r="G91">
        <v>0</v>
      </c>
      <c r="H91">
        <v>15</v>
      </c>
      <c r="I91">
        <v>187</v>
      </c>
      <c r="J91">
        <v>0</v>
      </c>
      <c r="K91">
        <v>0</v>
      </c>
      <c r="L91">
        <v>0</v>
      </c>
      <c r="M91">
        <v>24.5</v>
      </c>
      <c r="N91">
        <v>0</v>
      </c>
      <c r="O91">
        <v>0</v>
      </c>
      <c r="P91">
        <v>0</v>
      </c>
      <c r="U91" s="290">
        <v>39223</v>
      </c>
      <c r="V91">
        <v>1551.5625</v>
      </c>
      <c r="W91">
        <v>12.5</v>
      </c>
      <c r="X91">
        <v>178</v>
      </c>
      <c r="Y91">
        <v>0</v>
      </c>
      <c r="Z91">
        <v>0</v>
      </c>
      <c r="AA91">
        <v>0</v>
      </c>
      <c r="AB91">
        <v>9</v>
      </c>
      <c r="AC91">
        <v>182</v>
      </c>
      <c r="AD91">
        <v>0</v>
      </c>
      <c r="AE91">
        <v>0</v>
      </c>
      <c r="AF91">
        <v>0</v>
      </c>
      <c r="AG91">
        <v>21.5</v>
      </c>
      <c r="AH91">
        <v>0</v>
      </c>
      <c r="AI91">
        <v>0</v>
      </c>
    </row>
    <row r="92" spans="1:35" x14ac:dyDescent="0.45">
      <c r="A92" s="291">
        <v>39225</v>
      </c>
      <c r="B92">
        <v>1263.2291666666667</v>
      </c>
      <c r="C92">
        <v>6.5</v>
      </c>
      <c r="D92">
        <v>183</v>
      </c>
      <c r="E92">
        <v>0</v>
      </c>
      <c r="F92">
        <v>0</v>
      </c>
      <c r="G92">
        <v>0</v>
      </c>
      <c r="H92">
        <v>19.75</v>
      </c>
      <c r="I92">
        <v>186</v>
      </c>
      <c r="J92">
        <v>0</v>
      </c>
      <c r="K92">
        <v>0</v>
      </c>
      <c r="L92">
        <v>0</v>
      </c>
      <c r="M92">
        <v>26.25</v>
      </c>
      <c r="N92">
        <v>0</v>
      </c>
      <c r="O92">
        <v>0</v>
      </c>
      <c r="P92">
        <v>0</v>
      </c>
      <c r="U92" s="290">
        <v>39224</v>
      </c>
      <c r="V92">
        <v>1407.3958333333333</v>
      </c>
      <c r="W92">
        <v>9.5</v>
      </c>
      <c r="X92">
        <v>182</v>
      </c>
      <c r="Y92">
        <v>0</v>
      </c>
      <c r="Z92">
        <v>0</v>
      </c>
      <c r="AA92">
        <v>0</v>
      </c>
      <c r="AB92">
        <v>15</v>
      </c>
      <c r="AC92">
        <v>187</v>
      </c>
      <c r="AD92">
        <v>0</v>
      </c>
      <c r="AE92">
        <v>0</v>
      </c>
      <c r="AF92">
        <v>0</v>
      </c>
      <c r="AG92">
        <v>24.5</v>
      </c>
      <c r="AH92">
        <v>0</v>
      </c>
      <c r="AI92">
        <v>0</v>
      </c>
    </row>
    <row r="93" spans="1:35" x14ac:dyDescent="0.45">
      <c r="A93" s="291">
        <v>39226</v>
      </c>
      <c r="B93">
        <v>1179.0625</v>
      </c>
      <c r="C93">
        <v>7</v>
      </c>
      <c r="D93">
        <v>179.5</v>
      </c>
      <c r="E93">
        <v>0</v>
      </c>
      <c r="F93">
        <v>0</v>
      </c>
      <c r="G93">
        <v>0</v>
      </c>
      <c r="H93" t="s">
        <v>40</v>
      </c>
      <c r="I93">
        <v>186</v>
      </c>
      <c r="J93" t="s">
        <v>14</v>
      </c>
      <c r="K93" t="s">
        <v>14</v>
      </c>
      <c r="L93">
        <v>0</v>
      </c>
      <c r="M93" t="s">
        <v>14</v>
      </c>
      <c r="N93">
        <v>0</v>
      </c>
      <c r="O93" t="s">
        <v>14</v>
      </c>
      <c r="P93">
        <v>0</v>
      </c>
      <c r="U93" s="290">
        <v>39225</v>
      </c>
      <c r="V93">
        <v>1263.2291666666667</v>
      </c>
      <c r="W93">
        <v>6.5</v>
      </c>
      <c r="X93">
        <v>183</v>
      </c>
      <c r="Y93">
        <v>0</v>
      </c>
      <c r="Z93">
        <v>0</v>
      </c>
      <c r="AA93">
        <v>0</v>
      </c>
      <c r="AB93">
        <v>19.75</v>
      </c>
      <c r="AC93" t="s">
        <v>14</v>
      </c>
      <c r="AD93">
        <v>0</v>
      </c>
      <c r="AE93">
        <v>0</v>
      </c>
      <c r="AF93">
        <v>0</v>
      </c>
      <c r="AG93">
        <v>26.25</v>
      </c>
      <c r="AH93">
        <v>0</v>
      </c>
      <c r="AI93">
        <v>0</v>
      </c>
    </row>
    <row r="94" spans="1:35" x14ac:dyDescent="0.45">
      <c r="A94" s="291">
        <v>39227</v>
      </c>
      <c r="B94">
        <v>1208.5416666666667</v>
      </c>
      <c r="C94">
        <v>9.25</v>
      </c>
      <c r="D94">
        <v>176</v>
      </c>
      <c r="E94">
        <v>0</v>
      </c>
      <c r="F94">
        <v>0</v>
      </c>
      <c r="G94">
        <v>0</v>
      </c>
      <c r="H94" t="s">
        <v>40</v>
      </c>
      <c r="I94">
        <v>186</v>
      </c>
      <c r="J94" t="s">
        <v>14</v>
      </c>
      <c r="K94" t="s">
        <v>14</v>
      </c>
      <c r="L94">
        <v>0</v>
      </c>
      <c r="M94" t="s">
        <v>14</v>
      </c>
      <c r="N94">
        <v>0</v>
      </c>
      <c r="O94" t="s">
        <v>14</v>
      </c>
      <c r="P94">
        <v>0</v>
      </c>
      <c r="U94" s="290">
        <v>39226</v>
      </c>
      <c r="V94">
        <v>1179.0625</v>
      </c>
      <c r="W94">
        <v>7</v>
      </c>
      <c r="X94" t="s">
        <v>14</v>
      </c>
      <c r="Y94">
        <v>0</v>
      </c>
      <c r="Z94">
        <v>0</v>
      </c>
      <c r="AA94">
        <v>0</v>
      </c>
      <c r="AB94" t="s">
        <v>40</v>
      </c>
      <c r="AC94" t="s">
        <v>14</v>
      </c>
      <c r="AD94">
        <v>0</v>
      </c>
      <c r="AE94" t="s">
        <v>14</v>
      </c>
      <c r="AF94">
        <v>0</v>
      </c>
      <c r="AG94">
        <v>7</v>
      </c>
      <c r="AH94">
        <v>0</v>
      </c>
      <c r="AI94" t="s">
        <v>14</v>
      </c>
    </row>
    <row r="95" spans="1:35" x14ac:dyDescent="0.45">
      <c r="A95" s="291">
        <v>39228</v>
      </c>
      <c r="B95">
        <v>1271.3541666666667</v>
      </c>
      <c r="C95" t="s">
        <v>40</v>
      </c>
      <c r="D95">
        <v>161</v>
      </c>
      <c r="E95" t="s">
        <v>14</v>
      </c>
      <c r="F95" t="s">
        <v>14</v>
      </c>
      <c r="G95">
        <v>0</v>
      </c>
      <c r="H95" t="s">
        <v>40</v>
      </c>
      <c r="I95">
        <v>186</v>
      </c>
      <c r="J95" t="s">
        <v>14</v>
      </c>
      <c r="K95" t="s">
        <v>14</v>
      </c>
      <c r="L95">
        <v>0</v>
      </c>
      <c r="M95" t="s">
        <v>14</v>
      </c>
      <c r="N95">
        <v>0</v>
      </c>
      <c r="O95" t="s">
        <v>14</v>
      </c>
      <c r="P95">
        <v>0</v>
      </c>
      <c r="U95" s="290">
        <v>39227</v>
      </c>
      <c r="V95">
        <v>1208.5416666666667</v>
      </c>
      <c r="W95">
        <v>9.25</v>
      </c>
      <c r="X95">
        <v>176</v>
      </c>
      <c r="Y95">
        <v>0</v>
      </c>
      <c r="Z95">
        <v>0</v>
      </c>
      <c r="AA95">
        <v>0</v>
      </c>
      <c r="AB95" t="s">
        <v>40</v>
      </c>
      <c r="AC95" t="s">
        <v>14</v>
      </c>
      <c r="AD95">
        <v>0</v>
      </c>
      <c r="AE95" t="s">
        <v>14</v>
      </c>
      <c r="AF95">
        <v>0</v>
      </c>
      <c r="AG95">
        <v>9.25</v>
      </c>
      <c r="AH95">
        <v>0</v>
      </c>
      <c r="AI95" t="s">
        <v>14</v>
      </c>
    </row>
    <row r="96" spans="1:35" x14ac:dyDescent="0.45">
      <c r="A96" s="291">
        <v>39229</v>
      </c>
      <c r="B96">
        <v>1410.5208333333333</v>
      </c>
      <c r="C96" t="s">
        <v>40</v>
      </c>
      <c r="D96">
        <v>161</v>
      </c>
      <c r="E96" t="s">
        <v>14</v>
      </c>
      <c r="F96" t="s">
        <v>14</v>
      </c>
      <c r="G96">
        <v>0</v>
      </c>
      <c r="H96" t="s">
        <v>40</v>
      </c>
      <c r="I96">
        <v>186</v>
      </c>
      <c r="J96" t="s">
        <v>14</v>
      </c>
      <c r="K96" t="s">
        <v>14</v>
      </c>
      <c r="L96">
        <v>0</v>
      </c>
      <c r="M96" t="s">
        <v>14</v>
      </c>
      <c r="N96">
        <v>0</v>
      </c>
      <c r="O96" t="s">
        <v>14</v>
      </c>
      <c r="P96">
        <v>0</v>
      </c>
      <c r="U96" s="290">
        <v>39228</v>
      </c>
      <c r="V96">
        <v>1271.3541666666667</v>
      </c>
      <c r="W96" t="s">
        <v>40</v>
      </c>
      <c r="X96" t="s">
        <v>14</v>
      </c>
      <c r="Y96">
        <v>0</v>
      </c>
      <c r="Z96" t="s">
        <v>14</v>
      </c>
      <c r="AB96" t="s">
        <v>40</v>
      </c>
      <c r="AC96" t="s">
        <v>14</v>
      </c>
      <c r="AD96">
        <v>0</v>
      </c>
      <c r="AE96" t="s">
        <v>14</v>
      </c>
      <c r="AF96">
        <v>0</v>
      </c>
      <c r="AG96" t="s">
        <v>14</v>
      </c>
      <c r="AH96">
        <v>0</v>
      </c>
      <c r="AI96" t="s">
        <v>14</v>
      </c>
    </row>
    <row r="97" spans="1:36" x14ac:dyDescent="0.45">
      <c r="A97" s="291">
        <v>39230</v>
      </c>
      <c r="B97">
        <v>1343.125</v>
      </c>
      <c r="C97" t="s">
        <v>40</v>
      </c>
      <c r="D97">
        <v>161</v>
      </c>
      <c r="E97" t="s">
        <v>14</v>
      </c>
      <c r="F97" t="s">
        <v>14</v>
      </c>
      <c r="G97">
        <v>0</v>
      </c>
      <c r="H97" t="s">
        <v>40</v>
      </c>
      <c r="I97">
        <v>186</v>
      </c>
      <c r="J97" t="s">
        <v>14</v>
      </c>
      <c r="K97" t="s">
        <v>14</v>
      </c>
      <c r="L97">
        <v>0</v>
      </c>
      <c r="M97" t="s">
        <v>14</v>
      </c>
      <c r="N97">
        <v>0</v>
      </c>
      <c r="O97" t="s">
        <v>14</v>
      </c>
      <c r="P97">
        <v>0</v>
      </c>
      <c r="U97" s="290">
        <v>39229</v>
      </c>
      <c r="V97">
        <v>1410.5208333333333</v>
      </c>
      <c r="W97" t="s">
        <v>40</v>
      </c>
      <c r="X97" t="s">
        <v>14</v>
      </c>
      <c r="Y97">
        <v>0</v>
      </c>
      <c r="Z97" t="s">
        <v>14</v>
      </c>
      <c r="AB97" t="s">
        <v>40</v>
      </c>
      <c r="AC97" t="s">
        <v>14</v>
      </c>
      <c r="AD97">
        <v>0</v>
      </c>
      <c r="AE97" t="s">
        <v>14</v>
      </c>
      <c r="AF97">
        <v>0</v>
      </c>
      <c r="AG97" t="s">
        <v>14</v>
      </c>
      <c r="AH97">
        <v>0</v>
      </c>
      <c r="AI97" t="s">
        <v>14</v>
      </c>
    </row>
    <row r="98" spans="1:36" x14ac:dyDescent="0.45">
      <c r="A98" s="291">
        <v>39231</v>
      </c>
      <c r="B98">
        <v>1225.4166666666667</v>
      </c>
      <c r="C98">
        <v>9.5</v>
      </c>
      <c r="D98">
        <v>146</v>
      </c>
      <c r="E98">
        <v>0</v>
      </c>
      <c r="F98">
        <v>0</v>
      </c>
      <c r="G98">
        <v>0</v>
      </c>
      <c r="H98">
        <v>9.25</v>
      </c>
      <c r="I98">
        <v>186</v>
      </c>
      <c r="J98">
        <v>0</v>
      </c>
      <c r="K98">
        <v>0</v>
      </c>
      <c r="L98">
        <v>0</v>
      </c>
      <c r="M98">
        <v>18.75</v>
      </c>
      <c r="N98">
        <v>0</v>
      </c>
      <c r="O98">
        <v>0</v>
      </c>
      <c r="P98">
        <v>0</v>
      </c>
      <c r="U98" s="290">
        <v>39230</v>
      </c>
      <c r="V98">
        <v>1343.125</v>
      </c>
      <c r="W98" t="s">
        <v>40</v>
      </c>
      <c r="X98" t="s">
        <v>14</v>
      </c>
      <c r="Y98">
        <v>0</v>
      </c>
      <c r="Z98" t="s">
        <v>14</v>
      </c>
      <c r="AB98" t="s">
        <v>40</v>
      </c>
      <c r="AC98" t="s">
        <v>14</v>
      </c>
      <c r="AD98">
        <v>0</v>
      </c>
      <c r="AE98" t="s">
        <v>14</v>
      </c>
      <c r="AF98">
        <v>0</v>
      </c>
      <c r="AG98" t="s">
        <v>14</v>
      </c>
      <c r="AH98">
        <v>0</v>
      </c>
      <c r="AI98" t="s">
        <v>14</v>
      </c>
    </row>
    <row r="99" spans="1:36" x14ac:dyDescent="0.45">
      <c r="A99" s="291">
        <v>39232</v>
      </c>
      <c r="B99">
        <v>1316.875</v>
      </c>
      <c r="C99">
        <v>9</v>
      </c>
      <c r="D99">
        <v>120</v>
      </c>
      <c r="E99">
        <v>0</v>
      </c>
      <c r="F99">
        <v>0</v>
      </c>
      <c r="G99">
        <v>0</v>
      </c>
      <c r="H99">
        <v>14.75</v>
      </c>
      <c r="I99">
        <v>90</v>
      </c>
      <c r="J99">
        <v>0</v>
      </c>
      <c r="K99">
        <v>0</v>
      </c>
      <c r="L99">
        <v>0</v>
      </c>
      <c r="M99">
        <v>23.75</v>
      </c>
      <c r="N99">
        <v>0</v>
      </c>
      <c r="O99">
        <v>0</v>
      </c>
      <c r="P99">
        <v>0</v>
      </c>
      <c r="U99" s="290">
        <v>39231</v>
      </c>
      <c r="V99">
        <v>1225.4166666666667</v>
      </c>
      <c r="W99">
        <v>9.5</v>
      </c>
      <c r="X99">
        <v>146</v>
      </c>
      <c r="Y99">
        <v>0</v>
      </c>
      <c r="Z99">
        <v>0</v>
      </c>
      <c r="AA99">
        <v>0</v>
      </c>
      <c r="AB99">
        <v>9.25</v>
      </c>
      <c r="AC99">
        <v>186</v>
      </c>
      <c r="AD99">
        <v>0</v>
      </c>
      <c r="AE99">
        <v>0</v>
      </c>
      <c r="AF99">
        <v>0</v>
      </c>
      <c r="AG99">
        <v>18.75</v>
      </c>
      <c r="AH99">
        <v>0</v>
      </c>
      <c r="AI99">
        <v>0</v>
      </c>
    </row>
    <row r="100" spans="1:36" x14ac:dyDescent="0.45">
      <c r="A100" s="291">
        <v>39233</v>
      </c>
      <c r="B100">
        <v>1590.4166666666667</v>
      </c>
      <c r="C100">
        <v>13.75</v>
      </c>
      <c r="D100">
        <v>71</v>
      </c>
      <c r="E100">
        <v>1</v>
      </c>
      <c r="F100">
        <v>7.2727272727272724E-2</v>
      </c>
      <c r="G100">
        <v>159.48963317384369</v>
      </c>
      <c r="H100">
        <v>10.5</v>
      </c>
      <c r="I100">
        <v>56</v>
      </c>
      <c r="J100">
        <v>2</v>
      </c>
      <c r="K100">
        <v>0.19047619047619047</v>
      </c>
      <c r="L100">
        <v>100.80645161290323</v>
      </c>
      <c r="M100">
        <v>24.25</v>
      </c>
      <c r="N100">
        <v>3</v>
      </c>
      <c r="O100">
        <v>0.12371134020618557</v>
      </c>
      <c r="P100">
        <v>260.29608478674692</v>
      </c>
      <c r="U100" s="290">
        <v>39232</v>
      </c>
      <c r="V100">
        <v>1316.875</v>
      </c>
      <c r="W100">
        <v>9</v>
      </c>
      <c r="X100">
        <v>120</v>
      </c>
      <c r="Y100">
        <v>0</v>
      </c>
      <c r="Z100">
        <v>0</v>
      </c>
      <c r="AA100">
        <v>0</v>
      </c>
      <c r="AB100">
        <v>14.75</v>
      </c>
      <c r="AC100">
        <v>90</v>
      </c>
      <c r="AD100">
        <v>0</v>
      </c>
      <c r="AE100">
        <v>0</v>
      </c>
      <c r="AF100">
        <v>0</v>
      </c>
      <c r="AG100">
        <v>23.75</v>
      </c>
      <c r="AH100">
        <v>0</v>
      </c>
      <c r="AI100">
        <v>0</v>
      </c>
    </row>
    <row r="101" spans="1:36" x14ac:dyDescent="0.45">
      <c r="A101" s="291">
        <v>39234</v>
      </c>
      <c r="B101">
        <v>1720.5208333333333</v>
      </c>
      <c r="C101">
        <v>4.75</v>
      </c>
      <c r="D101">
        <v>61</v>
      </c>
      <c r="E101">
        <v>0</v>
      </c>
      <c r="F101" t="s">
        <v>14</v>
      </c>
      <c r="G101">
        <v>0</v>
      </c>
      <c r="H101" t="s">
        <v>40</v>
      </c>
      <c r="I101">
        <v>45</v>
      </c>
      <c r="J101">
        <v>11</v>
      </c>
      <c r="K101" t="s">
        <v>14</v>
      </c>
      <c r="L101">
        <v>231.82297154899896</v>
      </c>
      <c r="M101" t="s">
        <v>14</v>
      </c>
      <c r="N101">
        <v>11</v>
      </c>
      <c r="O101" t="s">
        <v>14</v>
      </c>
      <c r="P101">
        <v>231.82297154899896</v>
      </c>
      <c r="U101" s="290">
        <v>39233</v>
      </c>
      <c r="V101">
        <v>1590.4166666666667</v>
      </c>
      <c r="W101">
        <v>13.75</v>
      </c>
      <c r="X101">
        <v>71</v>
      </c>
      <c r="Y101">
        <v>0</v>
      </c>
      <c r="Z101">
        <v>0</v>
      </c>
      <c r="AA101">
        <v>0</v>
      </c>
      <c r="AB101">
        <v>10.5</v>
      </c>
      <c r="AC101">
        <v>56</v>
      </c>
      <c r="AD101">
        <v>0</v>
      </c>
      <c r="AE101">
        <v>0</v>
      </c>
      <c r="AF101">
        <v>0</v>
      </c>
      <c r="AG101">
        <v>24.25</v>
      </c>
      <c r="AH101">
        <v>0</v>
      </c>
      <c r="AI101">
        <v>0</v>
      </c>
    </row>
    <row r="102" spans="1:36" x14ac:dyDescent="0.45">
      <c r="A102" s="291">
        <v>39235</v>
      </c>
      <c r="B102">
        <v>1818.0208333333333</v>
      </c>
      <c r="C102" t="s">
        <v>40</v>
      </c>
      <c r="D102">
        <v>40</v>
      </c>
      <c r="E102">
        <v>1</v>
      </c>
      <c r="F102" t="s">
        <v>14</v>
      </c>
      <c r="G102">
        <v>50.403225806451616</v>
      </c>
      <c r="H102">
        <v>14.5</v>
      </c>
      <c r="I102">
        <v>33</v>
      </c>
      <c r="J102">
        <v>20</v>
      </c>
      <c r="K102">
        <v>1.3793103448275863</v>
      </c>
      <c r="L102">
        <v>421.49631190727081</v>
      </c>
      <c r="M102" t="s">
        <v>14</v>
      </c>
      <c r="N102">
        <v>21</v>
      </c>
      <c r="O102" t="s">
        <v>14</v>
      </c>
      <c r="P102">
        <v>471.89953771372245</v>
      </c>
      <c r="U102" s="290">
        <v>39234</v>
      </c>
      <c r="V102">
        <v>1720.5208333333333</v>
      </c>
      <c r="W102">
        <v>4.75</v>
      </c>
      <c r="X102">
        <v>61</v>
      </c>
      <c r="Y102">
        <v>0</v>
      </c>
      <c r="Z102" t="s">
        <v>14</v>
      </c>
      <c r="AA102">
        <v>0</v>
      </c>
      <c r="AB102" t="s">
        <v>40</v>
      </c>
      <c r="AC102" t="s">
        <v>14</v>
      </c>
      <c r="AD102">
        <v>0</v>
      </c>
      <c r="AE102" t="s">
        <v>14</v>
      </c>
      <c r="AF102">
        <v>0</v>
      </c>
      <c r="AG102">
        <v>4.75</v>
      </c>
      <c r="AH102">
        <v>0</v>
      </c>
      <c r="AI102" t="s">
        <v>14</v>
      </c>
    </row>
    <row r="103" spans="1:36" x14ac:dyDescent="0.45">
      <c r="A103" s="291">
        <v>39236</v>
      </c>
      <c r="B103">
        <v>2282.5773195876291</v>
      </c>
      <c r="C103" t="s">
        <v>40</v>
      </c>
      <c r="D103">
        <v>32</v>
      </c>
      <c r="E103">
        <v>1</v>
      </c>
      <c r="F103" t="s">
        <v>14</v>
      </c>
      <c r="G103">
        <v>50.403225806451616</v>
      </c>
      <c r="H103" t="s">
        <v>40</v>
      </c>
      <c r="I103">
        <v>28</v>
      </c>
      <c r="J103">
        <v>17</v>
      </c>
      <c r="K103" t="s">
        <v>14</v>
      </c>
      <c r="L103">
        <v>358.27186512118021</v>
      </c>
      <c r="M103" t="s">
        <v>14</v>
      </c>
      <c r="N103">
        <v>18</v>
      </c>
      <c r="O103" t="s">
        <v>14</v>
      </c>
      <c r="P103">
        <v>408.6750909276318</v>
      </c>
      <c r="U103" s="290">
        <v>39235</v>
      </c>
      <c r="V103">
        <v>1818.0208333333333</v>
      </c>
      <c r="W103" t="s">
        <v>40</v>
      </c>
      <c r="X103">
        <v>40</v>
      </c>
      <c r="Y103">
        <v>0</v>
      </c>
      <c r="Z103" t="s">
        <v>14</v>
      </c>
      <c r="AA103">
        <v>0</v>
      </c>
      <c r="AB103">
        <v>14.5</v>
      </c>
      <c r="AC103">
        <v>33</v>
      </c>
      <c r="AD103">
        <v>0</v>
      </c>
      <c r="AE103">
        <v>0</v>
      </c>
      <c r="AF103">
        <v>0</v>
      </c>
      <c r="AG103">
        <v>14.5</v>
      </c>
      <c r="AH103">
        <v>0</v>
      </c>
      <c r="AI103" t="s">
        <v>14</v>
      </c>
    </row>
    <row r="104" spans="1:36" x14ac:dyDescent="0.45">
      <c r="A104" s="291">
        <v>39237</v>
      </c>
      <c r="B104">
        <v>2603.75</v>
      </c>
      <c r="C104" t="s">
        <v>40</v>
      </c>
      <c r="D104">
        <v>23</v>
      </c>
      <c r="E104">
        <v>9</v>
      </c>
      <c r="F104" t="s">
        <v>14</v>
      </c>
      <c r="G104">
        <v>453.62903225806451</v>
      </c>
      <c r="H104">
        <v>12.5</v>
      </c>
      <c r="I104">
        <v>23</v>
      </c>
      <c r="J104">
        <v>14</v>
      </c>
      <c r="K104">
        <v>1.1200000000000001</v>
      </c>
      <c r="L104">
        <v>295.04741833508956</v>
      </c>
      <c r="M104">
        <v>12.5</v>
      </c>
      <c r="N104">
        <v>23</v>
      </c>
      <c r="O104">
        <v>1.84</v>
      </c>
      <c r="P104">
        <v>748.67645059315407</v>
      </c>
      <c r="U104" s="290">
        <v>39236</v>
      </c>
      <c r="V104">
        <v>2282.5773195876291</v>
      </c>
      <c r="W104" t="s">
        <v>40</v>
      </c>
      <c r="X104" t="s">
        <v>14</v>
      </c>
      <c r="Y104">
        <v>0</v>
      </c>
      <c r="Z104" t="s">
        <v>14</v>
      </c>
      <c r="AA104">
        <v>0</v>
      </c>
      <c r="AB104" t="s">
        <v>40</v>
      </c>
      <c r="AC104" t="s">
        <v>14</v>
      </c>
      <c r="AD104">
        <v>0</v>
      </c>
      <c r="AE104" t="s">
        <v>14</v>
      </c>
      <c r="AF104">
        <v>0</v>
      </c>
      <c r="AG104" t="s">
        <v>14</v>
      </c>
      <c r="AH104">
        <v>0</v>
      </c>
      <c r="AI104">
        <v>0</v>
      </c>
    </row>
    <row r="105" spans="1:36" x14ac:dyDescent="0.45">
      <c r="A105" s="291">
        <v>39238</v>
      </c>
      <c r="B105">
        <v>2396.875</v>
      </c>
      <c r="C105">
        <v>8.75</v>
      </c>
      <c r="D105">
        <v>25</v>
      </c>
      <c r="E105">
        <v>18</v>
      </c>
      <c r="F105">
        <v>2.0571428571428569</v>
      </c>
      <c r="G105">
        <v>907.25806451612902</v>
      </c>
      <c r="H105" t="s">
        <v>40</v>
      </c>
      <c r="I105">
        <v>33</v>
      </c>
      <c r="J105">
        <v>13</v>
      </c>
      <c r="K105" t="s">
        <v>14</v>
      </c>
      <c r="L105">
        <v>273.97260273972603</v>
      </c>
      <c r="M105">
        <v>10.5</v>
      </c>
      <c r="N105">
        <v>31</v>
      </c>
      <c r="O105">
        <v>2.9523809523809526</v>
      </c>
      <c r="P105">
        <v>1181.230667255855</v>
      </c>
      <c r="U105" s="290">
        <v>39237</v>
      </c>
      <c r="V105">
        <v>2603.75</v>
      </c>
      <c r="W105" t="s">
        <v>40</v>
      </c>
      <c r="X105">
        <v>23</v>
      </c>
      <c r="Y105">
        <v>0</v>
      </c>
      <c r="Z105" t="s">
        <v>14</v>
      </c>
      <c r="AA105">
        <v>0</v>
      </c>
      <c r="AB105">
        <v>12.5</v>
      </c>
      <c r="AC105">
        <v>23</v>
      </c>
      <c r="AD105">
        <v>0</v>
      </c>
      <c r="AE105">
        <v>0</v>
      </c>
      <c r="AF105">
        <v>0</v>
      </c>
      <c r="AG105">
        <v>12.5</v>
      </c>
      <c r="AH105">
        <v>0</v>
      </c>
      <c r="AI105">
        <v>0</v>
      </c>
      <c r="AJ105">
        <v>0</v>
      </c>
    </row>
    <row r="106" spans="1:36" x14ac:dyDescent="0.45">
      <c r="A106" s="291">
        <v>39239</v>
      </c>
      <c r="B106">
        <v>1678.8571428571429</v>
      </c>
      <c r="C106">
        <v>9.5</v>
      </c>
      <c r="D106">
        <v>43</v>
      </c>
      <c r="E106">
        <v>10</v>
      </c>
      <c r="F106">
        <v>1.0526315789473684</v>
      </c>
      <c r="G106">
        <v>504.03225806451616</v>
      </c>
      <c r="H106">
        <v>13.25</v>
      </c>
      <c r="I106">
        <v>43</v>
      </c>
      <c r="J106">
        <v>11</v>
      </c>
      <c r="K106">
        <v>0.83018867924528306</v>
      </c>
      <c r="L106">
        <v>231.82297154899896</v>
      </c>
      <c r="M106">
        <v>22.75</v>
      </c>
      <c r="N106">
        <v>21</v>
      </c>
      <c r="O106">
        <v>0.92307692307692313</v>
      </c>
      <c r="P106">
        <v>735.85522961351512</v>
      </c>
      <c r="U106" s="290">
        <v>39238</v>
      </c>
      <c r="V106">
        <v>2396.875</v>
      </c>
      <c r="W106">
        <v>10.5</v>
      </c>
      <c r="X106">
        <v>25</v>
      </c>
      <c r="Y106">
        <v>3</v>
      </c>
      <c r="Z106">
        <v>0.2857142857142857</v>
      </c>
      <c r="AA106">
        <v>151.20967741935485</v>
      </c>
      <c r="AB106" t="s">
        <v>40</v>
      </c>
      <c r="AC106">
        <v>33</v>
      </c>
      <c r="AD106">
        <v>19244</v>
      </c>
      <c r="AE106" t="s">
        <v>14</v>
      </c>
      <c r="AF106">
        <v>405563.75131717598</v>
      </c>
      <c r="AG106">
        <v>10.5</v>
      </c>
      <c r="AH106">
        <v>19247</v>
      </c>
      <c r="AI106">
        <v>1833.047619047619</v>
      </c>
      <c r="AJ106">
        <v>405714.96099459531</v>
      </c>
    </row>
    <row r="107" spans="1:36" x14ac:dyDescent="0.45">
      <c r="A107" s="291">
        <v>39240</v>
      </c>
      <c r="B107">
        <v>1386.9473684210527</v>
      </c>
      <c r="C107">
        <v>4.75</v>
      </c>
      <c r="D107">
        <v>55</v>
      </c>
      <c r="E107">
        <v>0</v>
      </c>
      <c r="F107">
        <v>0</v>
      </c>
      <c r="G107">
        <v>0</v>
      </c>
      <c r="H107">
        <v>11.75</v>
      </c>
      <c r="I107">
        <v>73</v>
      </c>
      <c r="J107">
        <v>3</v>
      </c>
      <c r="K107">
        <v>0.25531914893617019</v>
      </c>
      <c r="L107">
        <v>151.20967741935485</v>
      </c>
      <c r="M107">
        <v>16.5</v>
      </c>
      <c r="N107">
        <v>3</v>
      </c>
      <c r="O107">
        <v>0.18181818181818182</v>
      </c>
      <c r="P107">
        <v>151.20967741935485</v>
      </c>
      <c r="U107" s="290">
        <v>39239</v>
      </c>
      <c r="V107">
        <v>1678.8571428571429</v>
      </c>
      <c r="W107">
        <v>8.75</v>
      </c>
      <c r="X107">
        <v>43</v>
      </c>
      <c r="Y107">
        <v>417</v>
      </c>
      <c r="Z107">
        <v>47.657142857142858</v>
      </c>
      <c r="AA107">
        <v>21018.145161290322</v>
      </c>
      <c r="AB107">
        <v>13.25</v>
      </c>
      <c r="AC107">
        <v>43</v>
      </c>
      <c r="AD107">
        <v>1093</v>
      </c>
      <c r="AE107">
        <v>82.490566037735846</v>
      </c>
      <c r="AF107">
        <v>23034.77344573235</v>
      </c>
      <c r="AG107">
        <v>22.75</v>
      </c>
      <c r="AH107">
        <v>1510</v>
      </c>
      <c r="AI107">
        <v>66.373626373626379</v>
      </c>
      <c r="AJ107">
        <v>44052.918607022671</v>
      </c>
    </row>
    <row r="108" spans="1:36" x14ac:dyDescent="0.45">
      <c r="A108" s="291">
        <v>39241</v>
      </c>
      <c r="B108">
        <v>1220</v>
      </c>
      <c r="C108" t="s">
        <v>14</v>
      </c>
      <c r="D108">
        <v>81</v>
      </c>
      <c r="E108">
        <v>0</v>
      </c>
      <c r="F108" t="s">
        <v>14</v>
      </c>
      <c r="G108">
        <v>0</v>
      </c>
      <c r="H108" t="s">
        <v>14</v>
      </c>
      <c r="I108">
        <v>81</v>
      </c>
      <c r="J108">
        <v>1</v>
      </c>
      <c r="K108" t="s">
        <v>14</v>
      </c>
      <c r="L108">
        <v>50.403225806451616</v>
      </c>
      <c r="M108">
        <v>23.75</v>
      </c>
      <c r="N108">
        <v>1</v>
      </c>
      <c r="O108">
        <v>4.2105263157894736E-2</v>
      </c>
      <c r="P108">
        <v>50.403225806451616</v>
      </c>
      <c r="U108" s="290">
        <v>39240</v>
      </c>
      <c r="V108">
        <v>1386.9473684210527</v>
      </c>
      <c r="W108">
        <v>4.75</v>
      </c>
      <c r="X108">
        <v>55</v>
      </c>
      <c r="Y108">
        <v>2</v>
      </c>
      <c r="AA108">
        <v>318.97926634768737</v>
      </c>
      <c r="AB108">
        <v>11.75</v>
      </c>
      <c r="AC108">
        <v>73</v>
      </c>
      <c r="AD108">
        <v>47</v>
      </c>
      <c r="AE108">
        <v>4</v>
      </c>
      <c r="AF108">
        <v>2368.9516129032259</v>
      </c>
      <c r="AG108">
        <v>16.5</v>
      </c>
      <c r="AH108">
        <v>49</v>
      </c>
      <c r="AI108">
        <v>2.9696969696969697</v>
      </c>
      <c r="AJ108">
        <v>2687.9308792509132</v>
      </c>
    </row>
    <row r="109" spans="1:36" x14ac:dyDescent="0.45">
      <c r="A109" s="291">
        <v>39242</v>
      </c>
      <c r="B109">
        <v>1161.4583333333333</v>
      </c>
      <c r="C109" t="s">
        <v>40</v>
      </c>
      <c r="D109">
        <v>72</v>
      </c>
      <c r="E109">
        <v>2</v>
      </c>
      <c r="F109" t="s">
        <v>14</v>
      </c>
      <c r="G109">
        <v>318.97926634768737</v>
      </c>
      <c r="H109" t="s">
        <v>40</v>
      </c>
      <c r="I109">
        <v>60.5</v>
      </c>
      <c r="J109">
        <v>4</v>
      </c>
      <c r="K109" t="s">
        <v>14</v>
      </c>
      <c r="L109">
        <v>201.61290322580646</v>
      </c>
      <c r="M109" t="s">
        <v>14</v>
      </c>
      <c r="N109">
        <v>6</v>
      </c>
      <c r="O109" t="s">
        <v>14</v>
      </c>
      <c r="P109">
        <v>520.59216957349383</v>
      </c>
      <c r="U109" s="290">
        <v>39241</v>
      </c>
      <c r="V109">
        <v>1220</v>
      </c>
      <c r="W109" t="s">
        <v>14</v>
      </c>
      <c r="X109">
        <v>81</v>
      </c>
      <c r="Y109">
        <v>0</v>
      </c>
      <c r="Z109" t="s">
        <v>14</v>
      </c>
      <c r="AA109">
        <v>0</v>
      </c>
      <c r="AB109" t="s">
        <v>14</v>
      </c>
      <c r="AC109">
        <v>81</v>
      </c>
      <c r="AD109">
        <v>58</v>
      </c>
      <c r="AE109" t="s">
        <v>14</v>
      </c>
      <c r="AF109">
        <v>2923.3870967741937</v>
      </c>
      <c r="AG109">
        <v>23.75</v>
      </c>
      <c r="AH109">
        <v>58</v>
      </c>
      <c r="AI109">
        <v>2.4421052631578948</v>
      </c>
      <c r="AJ109">
        <v>2923.3870967741937</v>
      </c>
    </row>
    <row r="110" spans="1:36" x14ac:dyDescent="0.45">
      <c r="A110" s="291">
        <v>39243</v>
      </c>
      <c r="B110">
        <v>1410</v>
      </c>
      <c r="C110" t="s">
        <v>40</v>
      </c>
      <c r="D110">
        <v>72</v>
      </c>
      <c r="E110">
        <v>3</v>
      </c>
      <c r="F110" t="s">
        <v>14</v>
      </c>
      <c r="G110">
        <v>478.46889952153106</v>
      </c>
      <c r="H110">
        <v>10.75</v>
      </c>
      <c r="I110">
        <v>40</v>
      </c>
      <c r="J110">
        <v>7</v>
      </c>
      <c r="K110">
        <v>0.65116279069767447</v>
      </c>
      <c r="L110">
        <v>147.52370916754478</v>
      </c>
      <c r="M110">
        <v>10.75</v>
      </c>
      <c r="N110">
        <v>10</v>
      </c>
      <c r="O110" t="s">
        <v>14</v>
      </c>
      <c r="P110">
        <v>625.99260868907584</v>
      </c>
      <c r="U110" s="290">
        <v>39242</v>
      </c>
      <c r="V110">
        <v>1161.4583333333333</v>
      </c>
      <c r="W110" t="s">
        <v>40</v>
      </c>
      <c r="X110">
        <v>72</v>
      </c>
      <c r="Y110">
        <v>48</v>
      </c>
      <c r="Z110" t="s">
        <v>14</v>
      </c>
      <c r="AA110">
        <v>7655.5023923444969</v>
      </c>
      <c r="AB110" t="s">
        <v>40</v>
      </c>
      <c r="AC110">
        <v>60.5</v>
      </c>
      <c r="AD110">
        <v>147</v>
      </c>
      <c r="AE110" t="s">
        <v>14</v>
      </c>
      <c r="AF110">
        <v>7409.2741935483873</v>
      </c>
      <c r="AG110">
        <v>23.75</v>
      </c>
      <c r="AH110">
        <v>195</v>
      </c>
      <c r="AI110" t="s">
        <v>14</v>
      </c>
      <c r="AJ110">
        <v>15064.776585892883</v>
      </c>
    </row>
    <row r="111" spans="1:36" x14ac:dyDescent="0.45">
      <c r="A111" s="291">
        <v>39244</v>
      </c>
      <c r="B111">
        <v>1741.4583333333333</v>
      </c>
      <c r="C111">
        <v>13.25</v>
      </c>
      <c r="D111">
        <v>63</v>
      </c>
      <c r="E111">
        <v>4</v>
      </c>
      <c r="F111">
        <v>0.30188679245283018</v>
      </c>
      <c r="G111">
        <v>637.95853269537474</v>
      </c>
      <c r="H111">
        <v>10.5</v>
      </c>
      <c r="I111">
        <v>69</v>
      </c>
      <c r="J111">
        <v>1</v>
      </c>
      <c r="K111">
        <v>9.5238095238095233E-2</v>
      </c>
      <c r="L111">
        <v>50.403225806451616</v>
      </c>
      <c r="M111">
        <v>23.75</v>
      </c>
      <c r="N111">
        <v>5</v>
      </c>
      <c r="O111">
        <v>0.21052631578947367</v>
      </c>
      <c r="P111">
        <v>688.36175850182633</v>
      </c>
      <c r="U111" s="290">
        <v>39243</v>
      </c>
      <c r="V111">
        <v>1410</v>
      </c>
      <c r="W111" t="s">
        <v>40</v>
      </c>
      <c r="X111">
        <v>72</v>
      </c>
      <c r="Y111">
        <v>48</v>
      </c>
      <c r="Z111" t="s">
        <v>14</v>
      </c>
      <c r="AA111">
        <v>7655.5023923444969</v>
      </c>
      <c r="AB111">
        <v>10.75</v>
      </c>
      <c r="AC111">
        <v>40</v>
      </c>
      <c r="AD111">
        <v>235</v>
      </c>
      <c r="AE111">
        <v>21.86046511627907</v>
      </c>
      <c r="AF111">
        <v>4952.5816649104318</v>
      </c>
      <c r="AG111">
        <v>10.75</v>
      </c>
      <c r="AH111">
        <v>283</v>
      </c>
      <c r="AI111">
        <v>26.325581395348838</v>
      </c>
      <c r="AJ111">
        <v>12608.084057254928</v>
      </c>
    </row>
    <row r="112" spans="1:36" x14ac:dyDescent="0.45">
      <c r="A112" s="291">
        <v>39245</v>
      </c>
      <c r="B112">
        <v>1427.7083333333333</v>
      </c>
      <c r="C112" t="s">
        <v>14</v>
      </c>
      <c r="D112">
        <v>73</v>
      </c>
      <c r="E112">
        <v>0</v>
      </c>
      <c r="F112">
        <v>0</v>
      </c>
      <c r="G112">
        <v>0</v>
      </c>
      <c r="H112" t="s">
        <v>14</v>
      </c>
      <c r="I112">
        <v>77.5</v>
      </c>
      <c r="J112">
        <v>0</v>
      </c>
      <c r="K112" t="s">
        <v>14</v>
      </c>
      <c r="L112">
        <v>0</v>
      </c>
      <c r="M112">
        <v>24</v>
      </c>
      <c r="N112">
        <v>0</v>
      </c>
      <c r="O112">
        <v>0</v>
      </c>
      <c r="P112">
        <v>0</v>
      </c>
      <c r="U112" s="290">
        <v>39244</v>
      </c>
      <c r="V112">
        <v>1741.4583333333333</v>
      </c>
      <c r="W112">
        <v>13.25</v>
      </c>
      <c r="X112">
        <v>63</v>
      </c>
      <c r="Y112">
        <v>95</v>
      </c>
      <c r="Z112">
        <v>7.1698113207547172</v>
      </c>
      <c r="AA112">
        <v>15151.51515151515</v>
      </c>
      <c r="AB112">
        <v>10.5</v>
      </c>
      <c r="AC112">
        <v>69</v>
      </c>
      <c r="AD112">
        <v>55</v>
      </c>
      <c r="AE112">
        <v>5.2380952380952381</v>
      </c>
      <c r="AF112">
        <v>2772.1774193548385</v>
      </c>
      <c r="AG112">
        <v>23.75</v>
      </c>
      <c r="AH112">
        <v>150</v>
      </c>
      <c r="AI112">
        <v>6.3157894736842106</v>
      </c>
      <c r="AJ112">
        <v>17923.692570869989</v>
      </c>
    </row>
    <row r="113" spans="1:36" x14ac:dyDescent="0.45">
      <c r="A113" s="291">
        <v>39246</v>
      </c>
      <c r="B113">
        <v>1288.2291666666667</v>
      </c>
      <c r="C113" t="s">
        <v>14</v>
      </c>
      <c r="D113">
        <v>73</v>
      </c>
      <c r="E113">
        <v>1</v>
      </c>
      <c r="F113" t="s">
        <v>14</v>
      </c>
      <c r="G113">
        <v>159.48963317384369</v>
      </c>
      <c r="H113" t="s">
        <v>14</v>
      </c>
      <c r="I113">
        <v>77.5</v>
      </c>
      <c r="J113">
        <v>1</v>
      </c>
      <c r="K113" t="s">
        <v>14</v>
      </c>
      <c r="L113">
        <v>50.403225806451616</v>
      </c>
      <c r="M113">
        <v>24.5</v>
      </c>
      <c r="N113">
        <v>2</v>
      </c>
      <c r="O113">
        <v>8.1632653061224483E-2</v>
      </c>
      <c r="P113">
        <v>209.8928589802953</v>
      </c>
      <c r="U113" s="290">
        <v>39245</v>
      </c>
      <c r="V113">
        <v>1427.7083333333333</v>
      </c>
      <c r="W113" t="s">
        <v>14</v>
      </c>
      <c r="X113">
        <v>73</v>
      </c>
      <c r="Y113" t="s">
        <v>14</v>
      </c>
      <c r="Z113" t="s">
        <v>14</v>
      </c>
      <c r="AA113">
        <v>1650.7177033492821</v>
      </c>
      <c r="AB113" t="s">
        <v>14</v>
      </c>
      <c r="AC113">
        <v>77.5</v>
      </c>
      <c r="AD113" t="s">
        <v>14</v>
      </c>
      <c r="AE113" t="s">
        <v>14</v>
      </c>
      <c r="AF113">
        <v>637.60080645161293</v>
      </c>
      <c r="AG113">
        <v>24</v>
      </c>
      <c r="AH113">
        <v>23</v>
      </c>
      <c r="AI113">
        <v>0.95833333333333337</v>
      </c>
      <c r="AJ113">
        <v>2288.3185098008953</v>
      </c>
    </row>
    <row r="114" spans="1:36" x14ac:dyDescent="0.45">
      <c r="A114" s="291">
        <v>39247</v>
      </c>
      <c r="B114">
        <v>1637.8125</v>
      </c>
      <c r="C114" t="s">
        <v>40</v>
      </c>
      <c r="D114">
        <v>73</v>
      </c>
      <c r="E114">
        <v>1</v>
      </c>
      <c r="F114" t="s">
        <v>14</v>
      </c>
      <c r="G114">
        <v>159.48963317384369</v>
      </c>
      <c r="H114">
        <v>15.5</v>
      </c>
      <c r="I114">
        <v>86</v>
      </c>
      <c r="J114">
        <v>0</v>
      </c>
      <c r="K114">
        <v>0</v>
      </c>
      <c r="L114">
        <v>0</v>
      </c>
      <c r="M114">
        <v>15.5</v>
      </c>
      <c r="N114">
        <v>1</v>
      </c>
      <c r="O114">
        <v>6.4516129032258063E-2</v>
      </c>
      <c r="P114">
        <v>159.48963317384369</v>
      </c>
      <c r="U114" s="290">
        <v>39246</v>
      </c>
      <c r="V114">
        <v>1288.2291666666667</v>
      </c>
      <c r="W114" t="s">
        <v>14</v>
      </c>
      <c r="X114">
        <v>73</v>
      </c>
      <c r="Y114" t="s">
        <v>14</v>
      </c>
      <c r="Z114" t="s">
        <v>14</v>
      </c>
      <c r="AA114">
        <v>2009.5693779904304</v>
      </c>
      <c r="AB114" t="s">
        <v>14</v>
      </c>
      <c r="AC114">
        <v>77.5</v>
      </c>
      <c r="AD114" t="s">
        <v>14</v>
      </c>
      <c r="AE114" t="s">
        <v>14</v>
      </c>
      <c r="AF114">
        <v>776.20967741935499</v>
      </c>
      <c r="AG114">
        <v>24.5</v>
      </c>
      <c r="AH114">
        <v>28</v>
      </c>
      <c r="AI114">
        <v>1.1428571428571428</v>
      </c>
      <c r="AJ114">
        <v>2785.7790554097855</v>
      </c>
    </row>
    <row r="115" spans="1:36" x14ac:dyDescent="0.45">
      <c r="A115" s="291">
        <v>39248</v>
      </c>
      <c r="B115">
        <v>1796.5625</v>
      </c>
      <c r="C115">
        <v>7.75</v>
      </c>
      <c r="D115">
        <v>82</v>
      </c>
      <c r="E115">
        <v>0</v>
      </c>
      <c r="F115">
        <v>0</v>
      </c>
      <c r="G115">
        <v>0</v>
      </c>
      <c r="H115" t="s">
        <v>40</v>
      </c>
      <c r="I115">
        <v>119</v>
      </c>
      <c r="J115">
        <v>0</v>
      </c>
      <c r="K115" t="s">
        <v>14</v>
      </c>
      <c r="L115">
        <v>0</v>
      </c>
      <c r="M115" t="s">
        <v>14</v>
      </c>
      <c r="N115">
        <v>0</v>
      </c>
      <c r="O115">
        <v>0</v>
      </c>
      <c r="P115">
        <v>0</v>
      </c>
      <c r="U115" s="290">
        <v>39247</v>
      </c>
      <c r="V115">
        <v>1637.8125</v>
      </c>
      <c r="W115" t="s">
        <v>40</v>
      </c>
      <c r="X115">
        <v>73</v>
      </c>
      <c r="Y115" t="s">
        <v>14</v>
      </c>
      <c r="Z115" t="s">
        <v>14</v>
      </c>
      <c r="AA115">
        <v>0</v>
      </c>
      <c r="AB115">
        <v>15.5</v>
      </c>
      <c r="AC115">
        <v>86</v>
      </c>
      <c r="AD115">
        <v>23</v>
      </c>
      <c r="AE115">
        <v>1.4838709677419355</v>
      </c>
      <c r="AF115">
        <v>1159.2741935483871</v>
      </c>
      <c r="AG115">
        <v>15.5</v>
      </c>
      <c r="AH115">
        <v>23</v>
      </c>
      <c r="AI115">
        <v>1.4838709677419355</v>
      </c>
      <c r="AJ115">
        <v>1159.2741935483871</v>
      </c>
    </row>
    <row r="116" spans="1:36" x14ac:dyDescent="0.45">
      <c r="A116" s="291">
        <v>39249</v>
      </c>
      <c r="B116">
        <v>1767.1875</v>
      </c>
      <c r="C116" t="s">
        <v>40</v>
      </c>
      <c r="D116">
        <v>119</v>
      </c>
      <c r="E116">
        <v>0</v>
      </c>
      <c r="F116" t="s">
        <v>14</v>
      </c>
      <c r="G116">
        <v>0</v>
      </c>
      <c r="H116" t="s">
        <v>40</v>
      </c>
      <c r="I116">
        <v>119</v>
      </c>
      <c r="J116">
        <v>0</v>
      </c>
      <c r="K116" t="s">
        <v>14</v>
      </c>
      <c r="L116">
        <v>0</v>
      </c>
      <c r="M116" t="s">
        <v>14</v>
      </c>
      <c r="N116">
        <v>0</v>
      </c>
      <c r="O116" t="s">
        <v>14</v>
      </c>
      <c r="P116">
        <v>0</v>
      </c>
      <c r="U116" s="290">
        <v>39248</v>
      </c>
      <c r="V116">
        <v>1796.5625</v>
      </c>
      <c r="W116">
        <v>7.75</v>
      </c>
      <c r="X116">
        <v>82</v>
      </c>
      <c r="Y116">
        <v>2</v>
      </c>
      <c r="Z116">
        <v>0.25806451612903225</v>
      </c>
      <c r="AA116">
        <v>318.97926634768737</v>
      </c>
      <c r="AB116" t="s">
        <v>40</v>
      </c>
      <c r="AC116">
        <v>119</v>
      </c>
      <c r="AD116">
        <v>16</v>
      </c>
      <c r="AE116" t="s">
        <v>14</v>
      </c>
      <c r="AF116">
        <v>806.45161290322585</v>
      </c>
      <c r="AG116">
        <v>7.75</v>
      </c>
      <c r="AH116">
        <v>18</v>
      </c>
      <c r="AI116">
        <v>2.3225806451612905</v>
      </c>
      <c r="AJ116">
        <v>1125.4308792509132</v>
      </c>
    </row>
    <row r="117" spans="1:36" x14ac:dyDescent="0.45">
      <c r="A117" s="291">
        <v>39250</v>
      </c>
      <c r="B117">
        <v>1897.7083333333333</v>
      </c>
      <c r="C117" t="s">
        <v>40</v>
      </c>
      <c r="D117">
        <v>119</v>
      </c>
      <c r="E117">
        <v>0</v>
      </c>
      <c r="F117" t="s">
        <v>14</v>
      </c>
      <c r="G117">
        <v>0</v>
      </c>
      <c r="H117" t="s">
        <v>40</v>
      </c>
      <c r="I117">
        <v>119</v>
      </c>
      <c r="J117">
        <v>0</v>
      </c>
      <c r="K117" t="s">
        <v>14</v>
      </c>
      <c r="L117">
        <v>0</v>
      </c>
      <c r="M117" t="s">
        <v>14</v>
      </c>
      <c r="N117">
        <v>0</v>
      </c>
      <c r="O117" t="s">
        <v>14</v>
      </c>
      <c r="P117">
        <v>0</v>
      </c>
      <c r="U117" s="290">
        <v>39249</v>
      </c>
      <c r="V117">
        <v>1767.1875</v>
      </c>
      <c r="W117" t="s">
        <v>40</v>
      </c>
      <c r="X117">
        <v>119</v>
      </c>
      <c r="Y117">
        <v>1</v>
      </c>
      <c r="Z117" t="s">
        <v>14</v>
      </c>
      <c r="AA117">
        <v>159.48963317384369</v>
      </c>
      <c r="AB117" t="s">
        <v>40</v>
      </c>
      <c r="AC117">
        <v>119</v>
      </c>
      <c r="AD117">
        <v>16</v>
      </c>
      <c r="AE117" t="s">
        <v>14</v>
      </c>
      <c r="AF117">
        <v>806.45161290322585</v>
      </c>
      <c r="AG117" t="s">
        <v>14</v>
      </c>
      <c r="AH117">
        <v>17</v>
      </c>
      <c r="AI117" t="s">
        <v>14</v>
      </c>
      <c r="AJ117">
        <v>965.94124607706954</v>
      </c>
    </row>
    <row r="118" spans="1:36" x14ac:dyDescent="0.45">
      <c r="A118" s="291">
        <v>39251</v>
      </c>
      <c r="B118">
        <v>1804.0625</v>
      </c>
      <c r="C118" t="s">
        <v>40</v>
      </c>
      <c r="D118">
        <v>119</v>
      </c>
      <c r="E118">
        <v>0</v>
      </c>
      <c r="F118" t="s">
        <v>14</v>
      </c>
      <c r="G118">
        <v>0</v>
      </c>
      <c r="H118" t="s">
        <v>40</v>
      </c>
      <c r="I118">
        <v>119</v>
      </c>
      <c r="J118">
        <v>0</v>
      </c>
      <c r="K118" t="s">
        <v>14</v>
      </c>
      <c r="L118">
        <v>0</v>
      </c>
      <c r="M118" t="s">
        <v>14</v>
      </c>
      <c r="N118">
        <v>0</v>
      </c>
      <c r="O118" t="s">
        <v>14</v>
      </c>
      <c r="P118">
        <v>0</v>
      </c>
      <c r="U118" s="290">
        <v>39250</v>
      </c>
      <c r="V118">
        <v>1897.7083333333333</v>
      </c>
      <c r="W118" t="s">
        <v>40</v>
      </c>
      <c r="X118">
        <v>119</v>
      </c>
      <c r="Y118">
        <v>1</v>
      </c>
      <c r="Z118" t="s">
        <v>14</v>
      </c>
      <c r="AA118">
        <v>159.48963317384369</v>
      </c>
      <c r="AB118" t="s">
        <v>40</v>
      </c>
      <c r="AC118">
        <v>119</v>
      </c>
      <c r="AD118">
        <v>16</v>
      </c>
      <c r="AE118" t="s">
        <v>14</v>
      </c>
      <c r="AF118">
        <v>806.45161290322585</v>
      </c>
      <c r="AG118" t="s">
        <v>14</v>
      </c>
      <c r="AH118">
        <v>17</v>
      </c>
      <c r="AI118" t="s">
        <v>14</v>
      </c>
      <c r="AJ118">
        <v>965.94124607706954</v>
      </c>
    </row>
    <row r="119" spans="1:36" x14ac:dyDescent="0.45">
      <c r="A119" s="291">
        <v>39252</v>
      </c>
      <c r="B119">
        <v>1691.0416666666667</v>
      </c>
      <c r="C119">
        <v>13</v>
      </c>
      <c r="D119">
        <v>109</v>
      </c>
      <c r="E119">
        <v>0</v>
      </c>
      <c r="F119">
        <v>0</v>
      </c>
      <c r="G119">
        <v>0</v>
      </c>
      <c r="H119">
        <v>10.5</v>
      </c>
      <c r="I119">
        <v>81</v>
      </c>
      <c r="J119">
        <v>0</v>
      </c>
      <c r="K119">
        <v>0</v>
      </c>
      <c r="L119">
        <v>0</v>
      </c>
      <c r="M119">
        <v>23.5</v>
      </c>
      <c r="N119">
        <v>0</v>
      </c>
      <c r="O119">
        <v>0</v>
      </c>
      <c r="P119">
        <v>0</v>
      </c>
      <c r="U119" s="290">
        <v>39251</v>
      </c>
      <c r="V119">
        <v>1804.0625</v>
      </c>
      <c r="W119" t="s">
        <v>40</v>
      </c>
      <c r="X119">
        <v>119</v>
      </c>
      <c r="Y119">
        <v>1</v>
      </c>
      <c r="Z119" t="s">
        <v>14</v>
      </c>
      <c r="AA119">
        <v>159.48963317384369</v>
      </c>
      <c r="AB119" t="s">
        <v>40</v>
      </c>
      <c r="AC119">
        <v>119</v>
      </c>
      <c r="AD119">
        <v>16</v>
      </c>
      <c r="AE119" t="s">
        <v>14</v>
      </c>
      <c r="AF119">
        <v>806.45161290322585</v>
      </c>
      <c r="AG119" t="s">
        <v>14</v>
      </c>
      <c r="AH119">
        <v>17</v>
      </c>
      <c r="AI119" t="s">
        <v>14</v>
      </c>
      <c r="AJ119">
        <v>965.94124607706954</v>
      </c>
    </row>
    <row r="120" spans="1:36" x14ac:dyDescent="0.45">
      <c r="A120" s="291">
        <v>39253</v>
      </c>
      <c r="B120">
        <v>1864.8958333333333</v>
      </c>
      <c r="C120" t="s">
        <v>14</v>
      </c>
      <c r="D120">
        <v>43</v>
      </c>
      <c r="E120">
        <v>0</v>
      </c>
      <c r="F120" t="s">
        <v>14</v>
      </c>
      <c r="G120">
        <v>0</v>
      </c>
      <c r="H120" t="s">
        <v>14</v>
      </c>
      <c r="I120">
        <v>43</v>
      </c>
      <c r="J120">
        <v>1</v>
      </c>
      <c r="K120" t="s">
        <v>14</v>
      </c>
      <c r="L120">
        <v>21.074815595363543</v>
      </c>
      <c r="M120">
        <v>24</v>
      </c>
      <c r="N120">
        <v>1</v>
      </c>
      <c r="O120">
        <v>4.1666666666666664E-2</v>
      </c>
      <c r="P120">
        <v>21.074815595363543</v>
      </c>
      <c r="U120" s="290">
        <v>39252</v>
      </c>
      <c r="V120">
        <v>1691.0416666666667</v>
      </c>
      <c r="W120">
        <v>13</v>
      </c>
      <c r="X120">
        <v>109</v>
      </c>
      <c r="Y120">
        <v>0</v>
      </c>
      <c r="Z120">
        <v>0</v>
      </c>
      <c r="AA120">
        <v>0</v>
      </c>
      <c r="AB120">
        <v>10.5</v>
      </c>
      <c r="AC120">
        <v>81</v>
      </c>
      <c r="AD120">
        <v>8</v>
      </c>
      <c r="AE120">
        <v>0.76190476190476186</v>
      </c>
      <c r="AF120">
        <v>403.22580645161293</v>
      </c>
      <c r="AG120">
        <v>23.5</v>
      </c>
      <c r="AH120">
        <v>8</v>
      </c>
      <c r="AI120">
        <v>0.34042553191489361</v>
      </c>
      <c r="AJ120">
        <v>403.22580645161293</v>
      </c>
    </row>
    <row r="121" spans="1:36" x14ac:dyDescent="0.45">
      <c r="A121" s="291">
        <v>39254</v>
      </c>
      <c r="B121">
        <v>2040.2083333333333</v>
      </c>
      <c r="C121" t="s">
        <v>14</v>
      </c>
      <c r="D121">
        <v>43</v>
      </c>
      <c r="E121">
        <v>2</v>
      </c>
      <c r="F121" t="s">
        <v>14</v>
      </c>
      <c r="G121">
        <v>100.80645161290323</v>
      </c>
      <c r="H121" t="s">
        <v>14</v>
      </c>
      <c r="I121">
        <v>43</v>
      </c>
      <c r="J121">
        <v>2</v>
      </c>
      <c r="K121" t="s">
        <v>14</v>
      </c>
      <c r="L121">
        <v>42.149631190727085</v>
      </c>
      <c r="M121">
        <v>23.75</v>
      </c>
      <c r="N121">
        <v>4</v>
      </c>
      <c r="O121">
        <v>0.16842105263157894</v>
      </c>
      <c r="P121">
        <v>142.95608280363032</v>
      </c>
      <c r="U121" s="290">
        <v>39253</v>
      </c>
      <c r="V121">
        <v>1864.8958333333333</v>
      </c>
      <c r="W121" t="s">
        <v>14</v>
      </c>
      <c r="X121">
        <v>43</v>
      </c>
      <c r="Y121" t="s">
        <v>14</v>
      </c>
      <c r="Z121" t="s">
        <v>14</v>
      </c>
      <c r="AA121">
        <v>1156.7540322580644</v>
      </c>
      <c r="AB121" t="s">
        <v>14</v>
      </c>
      <c r="AC121">
        <v>43</v>
      </c>
      <c r="AD121" t="s">
        <v>14</v>
      </c>
      <c r="AE121" t="s">
        <v>14</v>
      </c>
      <c r="AF121">
        <v>591.14857744994731</v>
      </c>
      <c r="AG121">
        <v>24</v>
      </c>
      <c r="AH121">
        <v>51</v>
      </c>
      <c r="AI121">
        <v>2.125</v>
      </c>
      <c r="AJ121">
        <v>1747.9026097080118</v>
      </c>
    </row>
    <row r="122" spans="1:36" x14ac:dyDescent="0.45">
      <c r="A122" s="291">
        <v>39255</v>
      </c>
      <c r="B122">
        <v>1920.3125</v>
      </c>
      <c r="C122">
        <v>12.75</v>
      </c>
      <c r="D122">
        <v>43</v>
      </c>
      <c r="E122">
        <v>0</v>
      </c>
      <c r="F122">
        <v>0</v>
      </c>
      <c r="G122">
        <v>0</v>
      </c>
      <c r="H122">
        <v>11.75</v>
      </c>
      <c r="I122">
        <v>60</v>
      </c>
      <c r="J122">
        <v>0</v>
      </c>
      <c r="K122">
        <v>0</v>
      </c>
      <c r="L122">
        <v>0</v>
      </c>
      <c r="M122">
        <v>24.5</v>
      </c>
      <c r="N122">
        <v>0</v>
      </c>
      <c r="O122">
        <v>0</v>
      </c>
      <c r="P122">
        <v>0</v>
      </c>
      <c r="U122" s="290">
        <v>39254</v>
      </c>
      <c r="V122">
        <v>2040.2083333333333</v>
      </c>
      <c r="W122" t="s">
        <v>14</v>
      </c>
      <c r="X122">
        <v>43</v>
      </c>
      <c r="Y122" t="s">
        <v>14</v>
      </c>
      <c r="Z122" t="s">
        <v>14</v>
      </c>
      <c r="AA122">
        <v>1950.6048387096776</v>
      </c>
      <c r="AB122" t="s">
        <v>14</v>
      </c>
      <c r="AC122">
        <v>43</v>
      </c>
      <c r="AD122" t="s">
        <v>14</v>
      </c>
      <c r="AE122" t="s">
        <v>14</v>
      </c>
      <c r="AF122">
        <v>996.83877766069554</v>
      </c>
      <c r="AG122">
        <v>23.75</v>
      </c>
      <c r="AH122">
        <v>86</v>
      </c>
      <c r="AI122">
        <v>3.6210526315789475</v>
      </c>
      <c r="AJ122">
        <v>2947.4436163703731</v>
      </c>
    </row>
    <row r="123" spans="1:36" x14ac:dyDescent="0.45">
      <c r="A123" s="291">
        <v>39256</v>
      </c>
      <c r="B123">
        <v>1686.0416666666667</v>
      </c>
      <c r="C123" t="s">
        <v>40</v>
      </c>
      <c r="D123">
        <v>73</v>
      </c>
      <c r="E123">
        <v>0</v>
      </c>
      <c r="F123" t="s">
        <v>14</v>
      </c>
      <c r="G123">
        <v>0</v>
      </c>
      <c r="H123" t="s">
        <v>40</v>
      </c>
      <c r="I123">
        <v>73</v>
      </c>
      <c r="J123">
        <v>0</v>
      </c>
      <c r="K123" t="s">
        <v>14</v>
      </c>
      <c r="L123">
        <v>0</v>
      </c>
      <c r="M123" t="s">
        <v>14</v>
      </c>
      <c r="N123">
        <v>0</v>
      </c>
      <c r="O123" t="s">
        <v>14</v>
      </c>
      <c r="P123">
        <v>0</v>
      </c>
      <c r="U123" s="290">
        <v>39255</v>
      </c>
      <c r="V123">
        <v>1920.3125</v>
      </c>
      <c r="W123">
        <v>12.75</v>
      </c>
      <c r="X123">
        <v>43</v>
      </c>
      <c r="Y123">
        <v>7</v>
      </c>
      <c r="Z123">
        <v>0.5490196078431373</v>
      </c>
      <c r="AA123">
        <v>352.82258064516128</v>
      </c>
      <c r="AB123">
        <v>11.75</v>
      </c>
      <c r="AC123">
        <v>60</v>
      </c>
      <c r="AD123">
        <v>13</v>
      </c>
      <c r="AE123">
        <v>1.1063829787234043</v>
      </c>
      <c r="AF123">
        <v>655.24193548387098</v>
      </c>
      <c r="AG123">
        <v>24.5</v>
      </c>
      <c r="AH123">
        <v>20</v>
      </c>
      <c r="AI123">
        <v>0.81632653061224492</v>
      </c>
      <c r="AJ123">
        <v>1008.0645161290322</v>
      </c>
    </row>
    <row r="124" spans="1:36" x14ac:dyDescent="0.45">
      <c r="A124" s="291">
        <v>39257</v>
      </c>
      <c r="B124">
        <v>1626.875</v>
      </c>
      <c r="C124" t="s">
        <v>40</v>
      </c>
      <c r="D124">
        <v>73</v>
      </c>
      <c r="E124">
        <v>0</v>
      </c>
      <c r="F124" t="s">
        <v>14</v>
      </c>
      <c r="G124">
        <v>0</v>
      </c>
      <c r="H124" t="s">
        <v>40</v>
      </c>
      <c r="I124">
        <v>73</v>
      </c>
      <c r="J124">
        <v>0</v>
      </c>
      <c r="K124" t="s">
        <v>14</v>
      </c>
      <c r="L124">
        <v>0</v>
      </c>
      <c r="M124" t="s">
        <v>14</v>
      </c>
      <c r="N124">
        <v>0</v>
      </c>
      <c r="O124" t="s">
        <v>14</v>
      </c>
      <c r="P124">
        <v>0</v>
      </c>
      <c r="U124" s="290">
        <v>39256</v>
      </c>
      <c r="V124">
        <v>1686.0416666666667</v>
      </c>
      <c r="W124" t="s">
        <v>40</v>
      </c>
      <c r="X124">
        <v>73</v>
      </c>
      <c r="Y124">
        <v>4</v>
      </c>
      <c r="Z124" t="s">
        <v>14</v>
      </c>
      <c r="AA124">
        <v>637.95853269537474</v>
      </c>
      <c r="AB124" t="s">
        <v>40</v>
      </c>
      <c r="AC124">
        <v>73</v>
      </c>
      <c r="AD124">
        <v>11</v>
      </c>
      <c r="AE124" t="s">
        <v>14</v>
      </c>
      <c r="AF124">
        <v>554.43548387096769</v>
      </c>
      <c r="AG124" t="s">
        <v>14</v>
      </c>
      <c r="AH124">
        <v>15</v>
      </c>
      <c r="AI124" t="s">
        <v>14</v>
      </c>
      <c r="AJ124">
        <v>1192.3940165663425</v>
      </c>
    </row>
    <row r="125" spans="1:36" x14ac:dyDescent="0.45">
      <c r="A125" s="291">
        <v>39258</v>
      </c>
      <c r="B125">
        <v>1815</v>
      </c>
      <c r="C125">
        <v>12.75</v>
      </c>
      <c r="D125">
        <v>83</v>
      </c>
      <c r="E125">
        <v>0</v>
      </c>
      <c r="F125">
        <v>0</v>
      </c>
      <c r="G125">
        <v>0</v>
      </c>
      <c r="H125">
        <v>10.5</v>
      </c>
      <c r="I125">
        <v>97</v>
      </c>
      <c r="J125">
        <v>0</v>
      </c>
      <c r="K125">
        <v>0</v>
      </c>
      <c r="L125">
        <v>0</v>
      </c>
      <c r="M125">
        <v>23.25</v>
      </c>
      <c r="N125">
        <v>0</v>
      </c>
      <c r="O125">
        <v>0</v>
      </c>
      <c r="P125">
        <v>0</v>
      </c>
      <c r="U125" s="290">
        <v>39257</v>
      </c>
      <c r="V125">
        <v>1626.875</v>
      </c>
      <c r="W125" t="s">
        <v>40</v>
      </c>
      <c r="X125">
        <v>73</v>
      </c>
      <c r="Y125">
        <v>4</v>
      </c>
      <c r="Z125" t="s">
        <v>14</v>
      </c>
      <c r="AA125">
        <v>637.95853269537474</v>
      </c>
      <c r="AB125" t="s">
        <v>40</v>
      </c>
      <c r="AC125">
        <v>73</v>
      </c>
      <c r="AD125">
        <v>11</v>
      </c>
      <c r="AE125" t="s">
        <v>14</v>
      </c>
      <c r="AF125">
        <v>554.43548387096769</v>
      </c>
      <c r="AG125" t="s">
        <v>14</v>
      </c>
      <c r="AH125">
        <v>15</v>
      </c>
      <c r="AI125" t="s">
        <v>14</v>
      </c>
      <c r="AJ125">
        <v>1192.3940165663425</v>
      </c>
    </row>
    <row r="126" spans="1:36" x14ac:dyDescent="0.45">
      <c r="A126" s="291">
        <v>39259</v>
      </c>
      <c r="B126">
        <v>1563.0208333333333</v>
      </c>
      <c r="C126" t="s">
        <v>14</v>
      </c>
      <c r="D126">
        <v>107</v>
      </c>
      <c r="E126">
        <v>0</v>
      </c>
      <c r="F126" t="s">
        <v>14</v>
      </c>
      <c r="G126">
        <v>0</v>
      </c>
      <c r="H126" t="s">
        <v>14</v>
      </c>
      <c r="I126">
        <v>107</v>
      </c>
      <c r="J126">
        <v>0</v>
      </c>
      <c r="K126" t="s">
        <v>14</v>
      </c>
      <c r="L126">
        <v>0</v>
      </c>
      <c r="M126">
        <v>24</v>
      </c>
      <c r="N126">
        <v>0</v>
      </c>
      <c r="O126">
        <v>0</v>
      </c>
      <c r="P126">
        <v>0</v>
      </c>
      <c r="U126" s="290">
        <v>39258</v>
      </c>
      <c r="V126">
        <v>1815</v>
      </c>
      <c r="W126">
        <v>12.75</v>
      </c>
      <c r="X126">
        <v>83</v>
      </c>
      <c r="Y126">
        <v>1</v>
      </c>
      <c r="Z126">
        <v>7.8431372549019607E-2</v>
      </c>
      <c r="AA126">
        <v>159.48963317384369</v>
      </c>
      <c r="AB126">
        <v>10.5</v>
      </c>
      <c r="AC126">
        <v>97</v>
      </c>
      <c r="AD126">
        <v>8</v>
      </c>
      <c r="AE126">
        <v>0.76190476190476186</v>
      </c>
      <c r="AF126">
        <v>403.22580645161293</v>
      </c>
      <c r="AG126">
        <v>23.25</v>
      </c>
      <c r="AH126">
        <v>9</v>
      </c>
      <c r="AI126">
        <v>0.38709677419354838</v>
      </c>
      <c r="AJ126">
        <v>562.71543962545661</v>
      </c>
    </row>
    <row r="127" spans="1:36" x14ac:dyDescent="0.45">
      <c r="A127" s="291">
        <v>39260</v>
      </c>
      <c r="B127">
        <v>1516.0416666666667</v>
      </c>
      <c r="C127" t="s">
        <v>14</v>
      </c>
      <c r="D127">
        <v>103</v>
      </c>
      <c r="E127">
        <v>0</v>
      </c>
      <c r="F127" t="s">
        <v>14</v>
      </c>
      <c r="G127">
        <v>0</v>
      </c>
      <c r="H127" t="s">
        <v>14</v>
      </c>
      <c r="I127">
        <v>103</v>
      </c>
      <c r="J127">
        <v>0</v>
      </c>
      <c r="K127" t="s">
        <v>14</v>
      </c>
      <c r="L127">
        <v>0</v>
      </c>
      <c r="M127">
        <v>23.75</v>
      </c>
      <c r="N127">
        <v>0</v>
      </c>
      <c r="O127">
        <v>0</v>
      </c>
      <c r="P127">
        <v>0</v>
      </c>
      <c r="U127" s="290">
        <v>39259</v>
      </c>
      <c r="V127">
        <v>1563.0208333333333</v>
      </c>
      <c r="W127" t="s">
        <v>14</v>
      </c>
      <c r="X127">
        <v>107</v>
      </c>
      <c r="Y127" t="s">
        <v>14</v>
      </c>
      <c r="Z127" t="s">
        <v>14</v>
      </c>
      <c r="AA127">
        <v>0</v>
      </c>
      <c r="AB127" t="s">
        <v>14</v>
      </c>
      <c r="AC127">
        <v>107</v>
      </c>
      <c r="AD127" t="s">
        <v>14</v>
      </c>
      <c r="AE127" t="s">
        <v>14</v>
      </c>
      <c r="AF127">
        <v>252.01612903225808</v>
      </c>
      <c r="AG127">
        <v>24</v>
      </c>
      <c r="AH127">
        <v>5</v>
      </c>
      <c r="AI127">
        <v>0.20833333333333334</v>
      </c>
      <c r="AJ127">
        <v>252.01612903225808</v>
      </c>
    </row>
    <row r="128" spans="1:36" x14ac:dyDescent="0.45">
      <c r="A128" s="291">
        <v>39261</v>
      </c>
      <c r="B128">
        <v>1619.1666666666667</v>
      </c>
      <c r="C128">
        <v>11.75</v>
      </c>
      <c r="D128">
        <v>85</v>
      </c>
      <c r="E128">
        <v>0</v>
      </c>
      <c r="F128">
        <v>0</v>
      </c>
      <c r="G128">
        <v>0</v>
      </c>
      <c r="H128">
        <v>12</v>
      </c>
      <c r="I128">
        <v>51</v>
      </c>
      <c r="J128">
        <v>0</v>
      </c>
      <c r="K128">
        <v>0</v>
      </c>
      <c r="L128">
        <v>0</v>
      </c>
      <c r="M128">
        <v>23.75</v>
      </c>
      <c r="N128">
        <v>0</v>
      </c>
      <c r="O128">
        <v>0</v>
      </c>
      <c r="P128">
        <v>0</v>
      </c>
      <c r="U128" s="290">
        <v>39260</v>
      </c>
      <c r="V128">
        <v>1516.0416666666667</v>
      </c>
      <c r="W128" t="s">
        <v>14</v>
      </c>
      <c r="X128">
        <v>103</v>
      </c>
      <c r="Y128" t="s">
        <v>14</v>
      </c>
      <c r="Z128" t="s">
        <v>14</v>
      </c>
      <c r="AA128">
        <v>0</v>
      </c>
      <c r="AB128" t="s">
        <v>14</v>
      </c>
      <c r="AC128">
        <v>103</v>
      </c>
      <c r="AD128" t="s">
        <v>14</v>
      </c>
      <c r="AE128" t="s">
        <v>14</v>
      </c>
      <c r="AF128">
        <v>100.80645161290323</v>
      </c>
      <c r="AG128">
        <v>23.75</v>
      </c>
      <c r="AH128">
        <v>2</v>
      </c>
      <c r="AI128">
        <v>8.4210526315789472E-2</v>
      </c>
      <c r="AJ128">
        <v>100.80645161290323</v>
      </c>
    </row>
    <row r="129" spans="1:36" x14ac:dyDescent="0.45">
      <c r="A129" s="291">
        <v>39262</v>
      </c>
      <c r="B129">
        <v>2102.6041666666665</v>
      </c>
      <c r="C129" t="s">
        <v>14</v>
      </c>
      <c r="D129">
        <v>26</v>
      </c>
      <c r="E129" t="s">
        <v>14</v>
      </c>
      <c r="F129" t="s">
        <v>14</v>
      </c>
      <c r="G129">
        <v>0</v>
      </c>
      <c r="H129" t="s">
        <v>14</v>
      </c>
      <c r="I129">
        <v>26</v>
      </c>
      <c r="J129">
        <v>5</v>
      </c>
      <c r="K129" t="s">
        <v>14</v>
      </c>
      <c r="L129">
        <v>105.3740779768177</v>
      </c>
      <c r="M129">
        <v>25.75</v>
      </c>
      <c r="N129">
        <v>5</v>
      </c>
      <c r="O129">
        <v>0.1941747572815534</v>
      </c>
      <c r="P129">
        <v>105.3740779768177</v>
      </c>
      <c r="U129" s="290">
        <v>39261</v>
      </c>
      <c r="V129">
        <v>1619.1666666666667</v>
      </c>
      <c r="W129">
        <v>11.75</v>
      </c>
      <c r="X129">
        <v>85</v>
      </c>
      <c r="Y129">
        <v>1</v>
      </c>
      <c r="Z129">
        <v>8.5106382978723402E-2</v>
      </c>
      <c r="AA129">
        <v>159.48963317384369</v>
      </c>
      <c r="AB129">
        <v>12</v>
      </c>
      <c r="AC129">
        <v>51</v>
      </c>
      <c r="AD129">
        <v>8</v>
      </c>
      <c r="AE129">
        <v>0.66666666666666663</v>
      </c>
      <c r="AF129">
        <v>403.22580645161293</v>
      </c>
      <c r="AG129">
        <v>23.75</v>
      </c>
      <c r="AH129">
        <v>9</v>
      </c>
      <c r="AI129">
        <v>0.37894736842105264</v>
      </c>
      <c r="AJ129">
        <v>562.71543962545661</v>
      </c>
    </row>
    <row r="130" spans="1:36" x14ac:dyDescent="0.45">
      <c r="A130" s="291">
        <v>39263</v>
      </c>
      <c r="B130">
        <v>2051.7021276595747</v>
      </c>
      <c r="C130" t="s">
        <v>40</v>
      </c>
      <c r="D130">
        <v>37</v>
      </c>
      <c r="E130" t="s">
        <v>14</v>
      </c>
      <c r="F130" t="s">
        <v>14</v>
      </c>
      <c r="G130">
        <v>0</v>
      </c>
      <c r="H130" t="s">
        <v>40</v>
      </c>
      <c r="I130">
        <v>37</v>
      </c>
      <c r="J130">
        <v>3</v>
      </c>
      <c r="K130" t="s">
        <v>14</v>
      </c>
      <c r="L130">
        <v>63.224446786090624</v>
      </c>
      <c r="M130" t="s">
        <v>14</v>
      </c>
      <c r="N130">
        <v>3</v>
      </c>
      <c r="O130" t="s">
        <v>14</v>
      </c>
      <c r="P130">
        <v>63.224446786090624</v>
      </c>
      <c r="U130" s="290">
        <v>39262</v>
      </c>
      <c r="V130">
        <v>2102.6041666666665</v>
      </c>
      <c r="W130" t="s">
        <v>14</v>
      </c>
      <c r="X130">
        <v>26</v>
      </c>
      <c r="Z130" t="s">
        <v>14</v>
      </c>
      <c r="AA130">
        <v>3379.5362903225805</v>
      </c>
      <c r="AB130" t="s">
        <v>14</v>
      </c>
      <c r="AC130">
        <v>26</v>
      </c>
      <c r="AD130" t="s">
        <v>14</v>
      </c>
      <c r="AE130" t="s">
        <v>14</v>
      </c>
      <c r="AF130">
        <v>1727.0811380400423</v>
      </c>
      <c r="AG130">
        <v>25.75</v>
      </c>
      <c r="AH130">
        <v>149</v>
      </c>
      <c r="AI130">
        <v>5.7864077669902914</v>
      </c>
      <c r="AJ130">
        <v>5106.6174283626224</v>
      </c>
    </row>
    <row r="131" spans="1:36" x14ac:dyDescent="0.45">
      <c r="A131" s="291">
        <v>39264</v>
      </c>
      <c r="B131">
        <v>1760.8333333333333</v>
      </c>
      <c r="C131" t="s">
        <v>40</v>
      </c>
      <c r="D131">
        <v>37</v>
      </c>
      <c r="E131" t="s">
        <v>14</v>
      </c>
      <c r="F131" t="s">
        <v>14</v>
      </c>
      <c r="G131">
        <v>0</v>
      </c>
      <c r="H131">
        <v>11.5</v>
      </c>
      <c r="I131">
        <v>50</v>
      </c>
      <c r="J131">
        <v>0</v>
      </c>
      <c r="K131">
        <v>0</v>
      </c>
      <c r="L131">
        <v>0</v>
      </c>
      <c r="M131">
        <v>11.5</v>
      </c>
      <c r="N131">
        <v>0</v>
      </c>
      <c r="O131">
        <v>0</v>
      </c>
      <c r="P131">
        <v>0</v>
      </c>
      <c r="U131" s="290">
        <v>39263</v>
      </c>
      <c r="V131">
        <v>2051.7021276595747</v>
      </c>
      <c r="W131" t="s">
        <v>40</v>
      </c>
      <c r="X131">
        <v>37</v>
      </c>
      <c r="Y131">
        <v>1</v>
      </c>
      <c r="Z131" t="s">
        <v>14</v>
      </c>
      <c r="AA131">
        <v>50.403225806451616</v>
      </c>
      <c r="AB131" t="s">
        <v>40</v>
      </c>
      <c r="AC131">
        <v>37</v>
      </c>
      <c r="AD131">
        <v>7</v>
      </c>
      <c r="AE131" t="s">
        <v>14</v>
      </c>
      <c r="AF131">
        <v>147.52370916754478</v>
      </c>
      <c r="AG131" t="s">
        <v>14</v>
      </c>
      <c r="AH131">
        <v>8</v>
      </c>
      <c r="AI131" t="s">
        <v>14</v>
      </c>
      <c r="AJ131">
        <v>197.9269349739964</v>
      </c>
    </row>
    <row r="132" spans="1:36" x14ac:dyDescent="0.45">
      <c r="A132" s="291">
        <v>39265</v>
      </c>
      <c r="B132">
        <v>1624.0625</v>
      </c>
      <c r="C132">
        <v>10</v>
      </c>
      <c r="D132">
        <v>45</v>
      </c>
      <c r="E132">
        <v>0</v>
      </c>
      <c r="F132">
        <v>0</v>
      </c>
      <c r="G132">
        <v>0</v>
      </c>
      <c r="H132">
        <v>13.5</v>
      </c>
      <c r="I132">
        <v>41</v>
      </c>
      <c r="J132">
        <v>0</v>
      </c>
      <c r="K132">
        <v>0</v>
      </c>
      <c r="L132">
        <v>0</v>
      </c>
      <c r="M132">
        <v>23.5</v>
      </c>
      <c r="N132">
        <v>0</v>
      </c>
      <c r="O132">
        <v>0</v>
      </c>
      <c r="P132">
        <v>0</v>
      </c>
      <c r="U132" s="290">
        <v>39264</v>
      </c>
      <c r="V132">
        <v>1760.8333333333333</v>
      </c>
      <c r="W132" t="s">
        <v>40</v>
      </c>
      <c r="X132">
        <v>37</v>
      </c>
      <c r="Y132">
        <v>1</v>
      </c>
      <c r="Z132" t="s">
        <v>14</v>
      </c>
      <c r="AA132">
        <v>50.403225806451616</v>
      </c>
      <c r="AB132">
        <v>11.5</v>
      </c>
      <c r="AC132">
        <v>50</v>
      </c>
      <c r="AD132">
        <v>5</v>
      </c>
      <c r="AE132">
        <v>0.43478260869565216</v>
      </c>
      <c r="AF132">
        <v>105.3740779768177</v>
      </c>
      <c r="AG132">
        <v>11.5</v>
      </c>
      <c r="AH132">
        <v>6</v>
      </c>
      <c r="AI132">
        <v>0.52173913043478259</v>
      </c>
      <c r="AJ132">
        <v>155.7773037832693</v>
      </c>
    </row>
    <row r="133" spans="1:36" x14ac:dyDescent="0.45">
      <c r="A133" s="291">
        <v>39266</v>
      </c>
      <c r="B133">
        <v>1721.0416666666667</v>
      </c>
      <c r="C133" t="s">
        <v>40</v>
      </c>
      <c r="D133">
        <v>22</v>
      </c>
      <c r="E133">
        <v>0</v>
      </c>
      <c r="F133" t="s">
        <v>14</v>
      </c>
      <c r="G133">
        <v>0</v>
      </c>
      <c r="H133" t="s">
        <v>40</v>
      </c>
      <c r="I133">
        <v>22</v>
      </c>
      <c r="J133" t="s">
        <v>14</v>
      </c>
      <c r="K133" t="s">
        <v>14</v>
      </c>
      <c r="L133">
        <v>0</v>
      </c>
      <c r="M133" t="s">
        <v>14</v>
      </c>
      <c r="N133">
        <v>0</v>
      </c>
      <c r="O133" t="s">
        <v>14</v>
      </c>
      <c r="P133">
        <v>0</v>
      </c>
      <c r="U133" s="290">
        <v>39265</v>
      </c>
      <c r="V133">
        <v>1624.0625</v>
      </c>
      <c r="W133">
        <v>10</v>
      </c>
      <c r="X133">
        <v>45</v>
      </c>
      <c r="Y133">
        <v>0</v>
      </c>
      <c r="Z133">
        <v>0</v>
      </c>
      <c r="AA133">
        <v>0</v>
      </c>
      <c r="AB133">
        <v>13.5</v>
      </c>
      <c r="AC133">
        <v>41</v>
      </c>
      <c r="AD133">
        <v>6</v>
      </c>
      <c r="AE133">
        <v>0.44444444444444442</v>
      </c>
      <c r="AF133">
        <v>126.44889357218125</v>
      </c>
      <c r="AG133">
        <v>23.5</v>
      </c>
      <c r="AH133">
        <v>6</v>
      </c>
      <c r="AI133">
        <v>0.25531914893617019</v>
      </c>
      <c r="AJ133">
        <v>126.44889357218125</v>
      </c>
    </row>
    <row r="134" spans="1:36" x14ac:dyDescent="0.45">
      <c r="A134" s="291">
        <v>39267</v>
      </c>
      <c r="B134">
        <v>1719.47329001048</v>
      </c>
      <c r="C134" t="s">
        <v>40</v>
      </c>
      <c r="D134">
        <v>22</v>
      </c>
      <c r="E134">
        <v>0</v>
      </c>
      <c r="F134" t="s">
        <v>14</v>
      </c>
      <c r="G134">
        <v>0</v>
      </c>
      <c r="H134" t="s">
        <v>40</v>
      </c>
      <c r="I134">
        <v>22</v>
      </c>
      <c r="J134">
        <v>1</v>
      </c>
      <c r="K134" t="s">
        <v>14</v>
      </c>
      <c r="L134">
        <v>21.074815595363543</v>
      </c>
      <c r="M134" t="s">
        <v>14</v>
      </c>
      <c r="N134">
        <v>1</v>
      </c>
      <c r="O134" t="s">
        <v>14</v>
      </c>
      <c r="P134">
        <v>21.074815595363543</v>
      </c>
      <c r="U134" s="290">
        <v>39266</v>
      </c>
      <c r="V134">
        <v>1721.0416666666667</v>
      </c>
      <c r="W134" t="s">
        <v>40</v>
      </c>
      <c r="X134">
        <v>22</v>
      </c>
      <c r="Y134">
        <v>3</v>
      </c>
      <c r="Z134" t="s">
        <v>14</v>
      </c>
      <c r="AA134">
        <v>151.20967741935485</v>
      </c>
      <c r="AB134" t="s">
        <v>40</v>
      </c>
      <c r="AC134">
        <v>22</v>
      </c>
      <c r="AD134">
        <v>17</v>
      </c>
      <c r="AE134" t="s">
        <v>14</v>
      </c>
      <c r="AF134">
        <v>358.27186512118021</v>
      </c>
      <c r="AG134" t="s">
        <v>14</v>
      </c>
      <c r="AH134">
        <v>20</v>
      </c>
      <c r="AI134" t="s">
        <v>14</v>
      </c>
      <c r="AJ134">
        <v>509.48154254053509</v>
      </c>
    </row>
    <row r="135" spans="1:36" x14ac:dyDescent="0.45">
      <c r="A135" s="291">
        <v>39268</v>
      </c>
      <c r="B135">
        <v>2137.2916666666665</v>
      </c>
      <c r="C135" t="s">
        <v>40</v>
      </c>
      <c r="D135">
        <v>22</v>
      </c>
      <c r="E135">
        <v>0</v>
      </c>
      <c r="F135" t="s">
        <v>14</v>
      </c>
      <c r="G135">
        <v>0</v>
      </c>
      <c r="H135" t="s">
        <v>40</v>
      </c>
      <c r="I135">
        <v>22</v>
      </c>
      <c r="J135">
        <v>1</v>
      </c>
      <c r="K135" t="s">
        <v>14</v>
      </c>
      <c r="L135">
        <v>21.074815595363543</v>
      </c>
      <c r="M135" t="s">
        <v>14</v>
      </c>
      <c r="N135">
        <v>1</v>
      </c>
      <c r="O135" t="s">
        <v>14</v>
      </c>
      <c r="P135">
        <v>21.074815595363543</v>
      </c>
      <c r="U135" s="290">
        <v>39267</v>
      </c>
      <c r="V135">
        <v>1719.47329001048</v>
      </c>
      <c r="W135" t="s">
        <v>40</v>
      </c>
      <c r="X135">
        <v>22</v>
      </c>
      <c r="Y135">
        <v>3</v>
      </c>
      <c r="Z135" t="s">
        <v>14</v>
      </c>
      <c r="AA135">
        <v>151.20967741935485</v>
      </c>
      <c r="AB135" t="s">
        <v>40</v>
      </c>
      <c r="AC135">
        <v>22</v>
      </c>
      <c r="AD135">
        <v>17</v>
      </c>
      <c r="AE135" t="s">
        <v>14</v>
      </c>
      <c r="AF135">
        <v>358.27186512118021</v>
      </c>
      <c r="AG135" t="s">
        <v>14</v>
      </c>
      <c r="AH135">
        <v>20</v>
      </c>
      <c r="AI135" t="s">
        <v>14</v>
      </c>
      <c r="AJ135">
        <v>509.48154254053509</v>
      </c>
    </row>
    <row r="136" spans="1:36" x14ac:dyDescent="0.45">
      <c r="A136" s="291">
        <v>39269</v>
      </c>
      <c r="B136">
        <v>2351.1458333333335</v>
      </c>
      <c r="C136" t="s">
        <v>40</v>
      </c>
      <c r="D136">
        <v>22</v>
      </c>
      <c r="E136">
        <v>0</v>
      </c>
      <c r="F136" t="s">
        <v>14</v>
      </c>
      <c r="G136">
        <v>0</v>
      </c>
      <c r="H136" t="s">
        <v>40</v>
      </c>
      <c r="I136">
        <v>22</v>
      </c>
      <c r="J136">
        <v>1</v>
      </c>
      <c r="K136" t="s">
        <v>14</v>
      </c>
      <c r="L136">
        <v>21.074815595363543</v>
      </c>
      <c r="M136" t="s">
        <v>14</v>
      </c>
      <c r="N136">
        <v>1</v>
      </c>
      <c r="O136" t="s">
        <v>14</v>
      </c>
      <c r="P136">
        <v>21.074815595363543</v>
      </c>
      <c r="U136" s="290">
        <v>39268</v>
      </c>
      <c r="V136">
        <v>2137.2916666666665</v>
      </c>
      <c r="W136" t="s">
        <v>40</v>
      </c>
      <c r="X136">
        <v>22</v>
      </c>
      <c r="Y136">
        <v>3</v>
      </c>
      <c r="Z136" t="s">
        <v>14</v>
      </c>
      <c r="AA136">
        <v>151.20967741935485</v>
      </c>
      <c r="AB136" t="s">
        <v>40</v>
      </c>
      <c r="AC136">
        <v>22</v>
      </c>
      <c r="AD136">
        <v>17</v>
      </c>
      <c r="AE136" t="s">
        <v>14</v>
      </c>
      <c r="AF136">
        <v>358.27186512118021</v>
      </c>
      <c r="AG136" t="s">
        <v>14</v>
      </c>
      <c r="AH136">
        <v>20</v>
      </c>
      <c r="AI136" t="s">
        <v>14</v>
      </c>
      <c r="AJ136">
        <v>509.48154254053509</v>
      </c>
    </row>
    <row r="137" spans="1:36" x14ac:dyDescent="0.45">
      <c r="A137" s="291">
        <v>39270</v>
      </c>
      <c r="B137">
        <v>2123.3333333333335</v>
      </c>
      <c r="C137" t="s">
        <v>40</v>
      </c>
      <c r="D137">
        <v>22</v>
      </c>
      <c r="E137">
        <v>0</v>
      </c>
      <c r="F137" t="s">
        <v>14</v>
      </c>
      <c r="G137">
        <v>0</v>
      </c>
      <c r="H137" t="s">
        <v>40</v>
      </c>
      <c r="I137">
        <v>22</v>
      </c>
      <c r="J137" t="s">
        <v>14</v>
      </c>
      <c r="K137" t="s">
        <v>14</v>
      </c>
      <c r="L137">
        <v>0</v>
      </c>
      <c r="M137" t="s">
        <v>14</v>
      </c>
      <c r="N137">
        <v>0</v>
      </c>
      <c r="O137" t="s">
        <v>14</v>
      </c>
      <c r="P137">
        <v>0</v>
      </c>
      <c r="U137" s="290">
        <v>39269</v>
      </c>
      <c r="V137">
        <v>2351.1458333333335</v>
      </c>
      <c r="W137" t="s">
        <v>40</v>
      </c>
      <c r="X137">
        <v>22</v>
      </c>
      <c r="Y137">
        <v>3</v>
      </c>
      <c r="Z137" t="s">
        <v>14</v>
      </c>
      <c r="AA137">
        <v>151.20967741935485</v>
      </c>
      <c r="AB137" t="s">
        <v>40</v>
      </c>
      <c r="AC137">
        <v>22</v>
      </c>
      <c r="AD137">
        <v>17</v>
      </c>
      <c r="AE137" t="s">
        <v>14</v>
      </c>
      <c r="AF137">
        <v>358.27186512118021</v>
      </c>
      <c r="AG137" t="s">
        <v>14</v>
      </c>
      <c r="AH137">
        <v>20</v>
      </c>
      <c r="AI137" t="s">
        <v>14</v>
      </c>
      <c r="AJ137">
        <v>509.48154254053509</v>
      </c>
    </row>
    <row r="138" spans="1:36" x14ac:dyDescent="0.45">
      <c r="A138" s="291">
        <v>39271</v>
      </c>
      <c r="B138">
        <v>1878.1914893617022</v>
      </c>
      <c r="C138" t="s">
        <v>40</v>
      </c>
      <c r="D138">
        <v>22</v>
      </c>
      <c r="E138">
        <v>0</v>
      </c>
      <c r="F138" t="s">
        <v>14</v>
      </c>
      <c r="G138">
        <v>0</v>
      </c>
      <c r="H138" t="s">
        <v>40</v>
      </c>
      <c r="I138">
        <v>22</v>
      </c>
      <c r="J138" t="s">
        <v>14</v>
      </c>
      <c r="K138" t="s">
        <v>14</v>
      </c>
      <c r="L138">
        <v>0</v>
      </c>
      <c r="M138" t="s">
        <v>14</v>
      </c>
      <c r="N138">
        <v>0</v>
      </c>
      <c r="O138" t="s">
        <v>14</v>
      </c>
      <c r="P138">
        <v>0</v>
      </c>
      <c r="U138" s="290">
        <v>39270</v>
      </c>
      <c r="V138">
        <v>2123.3333333333335</v>
      </c>
      <c r="W138" t="s">
        <v>40</v>
      </c>
      <c r="X138">
        <v>22</v>
      </c>
      <c r="Y138">
        <v>3</v>
      </c>
      <c r="Z138" t="s">
        <v>14</v>
      </c>
      <c r="AA138">
        <v>151.20967741935485</v>
      </c>
      <c r="AB138" t="s">
        <v>40</v>
      </c>
      <c r="AC138">
        <v>22</v>
      </c>
      <c r="AD138">
        <v>17</v>
      </c>
      <c r="AE138" t="s">
        <v>14</v>
      </c>
      <c r="AF138">
        <v>358.27186512118021</v>
      </c>
      <c r="AG138" t="s">
        <v>14</v>
      </c>
      <c r="AH138">
        <v>20</v>
      </c>
      <c r="AI138" t="s">
        <v>14</v>
      </c>
      <c r="AJ138">
        <v>509.48154254053509</v>
      </c>
    </row>
    <row r="139" spans="1:36" x14ac:dyDescent="0.45">
      <c r="A139" s="291">
        <v>39272</v>
      </c>
      <c r="B139">
        <v>1880.2083333333333</v>
      </c>
      <c r="C139">
        <v>10.75</v>
      </c>
      <c r="D139">
        <v>18</v>
      </c>
      <c r="E139">
        <v>0</v>
      </c>
      <c r="F139">
        <v>0</v>
      </c>
      <c r="G139">
        <v>0</v>
      </c>
      <c r="H139">
        <v>11.75</v>
      </c>
      <c r="I139">
        <v>19</v>
      </c>
      <c r="J139">
        <v>3</v>
      </c>
      <c r="K139">
        <v>0.25531914893617019</v>
      </c>
      <c r="L139">
        <v>63.224446786090624</v>
      </c>
      <c r="M139">
        <v>22.5</v>
      </c>
      <c r="N139">
        <v>3</v>
      </c>
      <c r="O139">
        <v>0.13333333333333333</v>
      </c>
      <c r="P139">
        <v>63.224446786090624</v>
      </c>
      <c r="U139" s="290">
        <v>39271</v>
      </c>
      <c r="V139">
        <v>1878.1914893617022</v>
      </c>
      <c r="W139" t="s">
        <v>40</v>
      </c>
      <c r="X139">
        <v>22</v>
      </c>
      <c r="Y139">
        <v>3</v>
      </c>
      <c r="Z139" t="s">
        <v>14</v>
      </c>
      <c r="AA139">
        <v>151.20967741935485</v>
      </c>
      <c r="AB139" t="s">
        <v>40</v>
      </c>
      <c r="AC139">
        <v>22</v>
      </c>
      <c r="AD139">
        <v>17</v>
      </c>
      <c r="AE139" t="s">
        <v>14</v>
      </c>
      <c r="AF139">
        <v>358.27186512118021</v>
      </c>
      <c r="AG139" t="s">
        <v>14</v>
      </c>
      <c r="AH139">
        <v>20</v>
      </c>
      <c r="AI139" t="s">
        <v>14</v>
      </c>
      <c r="AJ139">
        <v>509.48154254053509</v>
      </c>
    </row>
    <row r="140" spans="1:36" x14ac:dyDescent="0.45">
      <c r="A140" s="291">
        <v>39273</v>
      </c>
      <c r="B140">
        <v>1918.2291666666667</v>
      </c>
      <c r="C140">
        <v>13.5</v>
      </c>
      <c r="D140">
        <v>23</v>
      </c>
      <c r="E140">
        <v>0</v>
      </c>
      <c r="F140">
        <v>0</v>
      </c>
      <c r="G140">
        <v>0</v>
      </c>
      <c r="H140">
        <v>10.25</v>
      </c>
      <c r="I140">
        <v>15</v>
      </c>
      <c r="J140">
        <v>0</v>
      </c>
      <c r="K140">
        <v>0</v>
      </c>
      <c r="L140">
        <v>0</v>
      </c>
      <c r="M140">
        <v>23.75</v>
      </c>
      <c r="N140">
        <v>0</v>
      </c>
      <c r="O140">
        <v>0</v>
      </c>
      <c r="P140">
        <v>0</v>
      </c>
      <c r="U140" s="290">
        <v>39272</v>
      </c>
      <c r="V140">
        <v>1880.2083333333333</v>
      </c>
      <c r="W140">
        <v>10.75</v>
      </c>
      <c r="X140">
        <v>18</v>
      </c>
      <c r="Y140">
        <v>5</v>
      </c>
      <c r="Z140">
        <v>0.46511627906976744</v>
      </c>
      <c r="AA140">
        <v>252.01612903225808</v>
      </c>
      <c r="AB140">
        <v>11.75</v>
      </c>
      <c r="AC140">
        <v>19</v>
      </c>
      <c r="AD140">
        <v>28</v>
      </c>
      <c r="AE140">
        <v>2.3829787234042552</v>
      </c>
      <c r="AF140">
        <v>590.09483667017912</v>
      </c>
      <c r="AG140">
        <v>22.5</v>
      </c>
      <c r="AH140">
        <v>33</v>
      </c>
      <c r="AI140">
        <v>1.4666666666666666</v>
      </c>
      <c r="AJ140">
        <v>842.11096570243717</v>
      </c>
    </row>
    <row r="141" spans="1:36" x14ac:dyDescent="0.45">
      <c r="A141" s="291">
        <v>39274</v>
      </c>
      <c r="B141">
        <v>2056.7708333333335</v>
      </c>
      <c r="C141">
        <v>9.5</v>
      </c>
      <c r="D141">
        <v>16</v>
      </c>
      <c r="E141">
        <v>0</v>
      </c>
      <c r="F141">
        <v>0</v>
      </c>
      <c r="G141">
        <v>0</v>
      </c>
      <c r="H141">
        <v>13.75</v>
      </c>
      <c r="I141">
        <v>15</v>
      </c>
      <c r="J141">
        <v>0</v>
      </c>
      <c r="K141">
        <v>0</v>
      </c>
      <c r="L141">
        <v>0</v>
      </c>
      <c r="M141">
        <v>23.25</v>
      </c>
      <c r="N141">
        <v>0</v>
      </c>
      <c r="O141">
        <v>0</v>
      </c>
      <c r="P141">
        <v>0</v>
      </c>
      <c r="U141" s="290">
        <v>39273</v>
      </c>
      <c r="V141">
        <v>1918.2291666666667</v>
      </c>
      <c r="W141">
        <v>13.5</v>
      </c>
      <c r="X141">
        <v>23</v>
      </c>
      <c r="Y141">
        <v>2</v>
      </c>
      <c r="Z141">
        <v>0.14814814814814814</v>
      </c>
      <c r="AA141">
        <v>100.80645161290323</v>
      </c>
      <c r="AB141">
        <v>10.25</v>
      </c>
      <c r="AC141">
        <v>15</v>
      </c>
      <c r="AD141">
        <v>7</v>
      </c>
      <c r="AE141">
        <v>0.68292682926829273</v>
      </c>
      <c r="AF141">
        <v>147.52370916754478</v>
      </c>
      <c r="AG141">
        <v>23.75</v>
      </c>
      <c r="AH141">
        <v>9</v>
      </c>
      <c r="AI141">
        <v>0.37894736842105264</v>
      </c>
      <c r="AJ141">
        <v>248.33016078044801</v>
      </c>
    </row>
    <row r="142" spans="1:36" x14ac:dyDescent="0.45">
      <c r="A142" s="291">
        <v>39275</v>
      </c>
      <c r="B142">
        <v>2113.125</v>
      </c>
      <c r="C142">
        <v>12</v>
      </c>
      <c r="D142">
        <v>17</v>
      </c>
      <c r="E142">
        <v>0</v>
      </c>
      <c r="F142">
        <v>0</v>
      </c>
      <c r="G142">
        <v>0</v>
      </c>
      <c r="H142">
        <v>12</v>
      </c>
      <c r="I142">
        <v>11</v>
      </c>
      <c r="J142">
        <v>1</v>
      </c>
      <c r="K142">
        <v>8.3333333333333329E-2</v>
      </c>
      <c r="L142">
        <v>21.074815595363543</v>
      </c>
      <c r="M142">
        <v>24</v>
      </c>
      <c r="N142">
        <v>1</v>
      </c>
      <c r="O142">
        <v>4.1666666666666664E-2</v>
      </c>
      <c r="P142">
        <v>21.074815595363543</v>
      </c>
      <c r="U142" s="290">
        <v>39274</v>
      </c>
      <c r="V142">
        <v>2056.7708333333335</v>
      </c>
      <c r="W142">
        <v>9.5</v>
      </c>
      <c r="X142">
        <v>16</v>
      </c>
      <c r="Y142">
        <v>5</v>
      </c>
      <c r="Z142">
        <v>0.52631578947368418</v>
      </c>
      <c r="AA142">
        <v>252.01612903225808</v>
      </c>
      <c r="AB142">
        <v>13.75</v>
      </c>
      <c r="AC142">
        <v>15</v>
      </c>
      <c r="AD142">
        <v>6</v>
      </c>
      <c r="AE142">
        <v>0.43636363636363634</v>
      </c>
      <c r="AF142">
        <v>126.44889357218125</v>
      </c>
      <c r="AG142">
        <v>23.25</v>
      </c>
      <c r="AH142">
        <v>11</v>
      </c>
      <c r="AI142">
        <v>0.4731182795698925</v>
      </c>
      <c r="AJ142">
        <v>378.46502260443935</v>
      </c>
    </row>
    <row r="143" spans="1:36" x14ac:dyDescent="0.45">
      <c r="A143" s="291">
        <v>39276</v>
      </c>
      <c r="B143">
        <v>2332.7083333333335</v>
      </c>
      <c r="C143">
        <v>8</v>
      </c>
      <c r="D143">
        <v>11</v>
      </c>
      <c r="E143">
        <v>0</v>
      </c>
      <c r="F143">
        <v>0</v>
      </c>
      <c r="G143">
        <v>0</v>
      </c>
      <c r="H143">
        <v>16</v>
      </c>
      <c r="I143">
        <v>12</v>
      </c>
      <c r="J143">
        <v>0</v>
      </c>
      <c r="K143">
        <v>0</v>
      </c>
      <c r="L143">
        <v>0</v>
      </c>
      <c r="M143">
        <v>24</v>
      </c>
      <c r="N143">
        <v>0</v>
      </c>
      <c r="O143">
        <v>0</v>
      </c>
      <c r="P143">
        <v>0</v>
      </c>
      <c r="U143" s="290">
        <v>39275</v>
      </c>
      <c r="V143">
        <v>2113.125</v>
      </c>
      <c r="W143">
        <v>12</v>
      </c>
      <c r="X143">
        <v>17</v>
      </c>
      <c r="Y143">
        <v>7</v>
      </c>
      <c r="Z143">
        <v>0.58333333333333337</v>
      </c>
      <c r="AA143">
        <v>352.82258064516128</v>
      </c>
      <c r="AB143">
        <v>12</v>
      </c>
      <c r="AC143">
        <v>11</v>
      </c>
      <c r="AD143">
        <v>14</v>
      </c>
      <c r="AE143">
        <v>1.1666666666666667</v>
      </c>
      <c r="AF143">
        <v>295.04741833508956</v>
      </c>
      <c r="AG143">
        <v>24</v>
      </c>
      <c r="AH143">
        <v>21</v>
      </c>
      <c r="AI143">
        <v>0.875</v>
      </c>
      <c r="AJ143">
        <v>647.86999898025078</v>
      </c>
    </row>
    <row r="144" spans="1:36" x14ac:dyDescent="0.45">
      <c r="A144" s="291">
        <v>39277</v>
      </c>
      <c r="B144">
        <v>2236.0416666666665</v>
      </c>
      <c r="C144">
        <v>10.25</v>
      </c>
      <c r="D144">
        <v>15</v>
      </c>
      <c r="E144">
        <v>0</v>
      </c>
      <c r="F144">
        <v>0</v>
      </c>
      <c r="G144">
        <v>0</v>
      </c>
      <c r="H144">
        <v>14.25</v>
      </c>
      <c r="I144">
        <v>11</v>
      </c>
      <c r="J144">
        <v>0</v>
      </c>
      <c r="K144">
        <v>0</v>
      </c>
      <c r="L144">
        <v>0</v>
      </c>
      <c r="M144">
        <v>24.5</v>
      </c>
      <c r="N144">
        <v>0</v>
      </c>
      <c r="O144">
        <v>0</v>
      </c>
      <c r="P144">
        <v>0</v>
      </c>
      <c r="U144" s="290">
        <v>39276</v>
      </c>
      <c r="V144">
        <v>2332.7083333333335</v>
      </c>
      <c r="W144">
        <v>8</v>
      </c>
      <c r="X144">
        <v>11</v>
      </c>
      <c r="Y144">
        <v>3</v>
      </c>
      <c r="Z144">
        <v>0.375</v>
      </c>
      <c r="AA144">
        <v>151.20967741935485</v>
      </c>
      <c r="AB144">
        <v>16</v>
      </c>
      <c r="AC144">
        <v>12</v>
      </c>
      <c r="AD144">
        <v>8</v>
      </c>
      <c r="AE144">
        <v>0.5</v>
      </c>
      <c r="AF144">
        <v>168.59852476290834</v>
      </c>
      <c r="AG144">
        <v>24</v>
      </c>
      <c r="AH144">
        <v>11</v>
      </c>
      <c r="AI144">
        <v>0.45833333333333331</v>
      </c>
      <c r="AJ144">
        <v>319.80820218226319</v>
      </c>
    </row>
    <row r="145" spans="1:36" x14ac:dyDescent="0.45">
      <c r="A145" s="291">
        <v>39278</v>
      </c>
      <c r="B145">
        <v>2118.125</v>
      </c>
      <c r="C145" t="s">
        <v>14</v>
      </c>
      <c r="D145">
        <v>10</v>
      </c>
      <c r="E145" t="s">
        <v>14</v>
      </c>
      <c r="F145" t="s">
        <v>14</v>
      </c>
      <c r="G145">
        <v>0</v>
      </c>
      <c r="H145" t="s">
        <v>14</v>
      </c>
      <c r="I145">
        <v>10</v>
      </c>
      <c r="J145" t="s">
        <v>14</v>
      </c>
      <c r="K145" t="s">
        <v>14</v>
      </c>
      <c r="L145">
        <v>0</v>
      </c>
      <c r="M145">
        <v>21.5</v>
      </c>
      <c r="N145">
        <v>0</v>
      </c>
      <c r="O145">
        <v>0</v>
      </c>
      <c r="P145">
        <v>0</v>
      </c>
      <c r="U145" s="290">
        <v>39277</v>
      </c>
      <c r="V145">
        <v>2236.0416666666665</v>
      </c>
      <c r="W145">
        <v>10.25</v>
      </c>
      <c r="X145">
        <v>15</v>
      </c>
      <c r="Y145">
        <v>3</v>
      </c>
      <c r="Z145">
        <v>0.29268292682926828</v>
      </c>
      <c r="AA145">
        <v>151.20967741935485</v>
      </c>
      <c r="AB145">
        <v>14.25</v>
      </c>
      <c r="AC145">
        <v>11</v>
      </c>
      <c r="AD145">
        <v>3</v>
      </c>
      <c r="AE145">
        <v>0.21052631578947367</v>
      </c>
      <c r="AF145">
        <v>63.224446786090624</v>
      </c>
      <c r="AG145">
        <v>24.5</v>
      </c>
      <c r="AH145">
        <v>6</v>
      </c>
      <c r="AI145">
        <v>0.24489795918367346</v>
      </c>
      <c r="AJ145">
        <v>214.43412420544547</v>
      </c>
    </row>
    <row r="146" spans="1:36" x14ac:dyDescent="0.45">
      <c r="A146" s="291">
        <v>39279</v>
      </c>
      <c r="B146">
        <v>1851.875</v>
      </c>
      <c r="C146">
        <v>11.25</v>
      </c>
      <c r="D146">
        <v>11</v>
      </c>
      <c r="E146">
        <v>0</v>
      </c>
      <c r="F146">
        <v>0</v>
      </c>
      <c r="G146">
        <v>0</v>
      </c>
      <c r="H146">
        <v>12.25</v>
      </c>
      <c r="I146">
        <v>21</v>
      </c>
      <c r="J146">
        <v>0</v>
      </c>
      <c r="K146">
        <v>0</v>
      </c>
      <c r="L146">
        <v>0</v>
      </c>
      <c r="M146">
        <v>23.5</v>
      </c>
      <c r="N146">
        <v>0</v>
      </c>
      <c r="O146">
        <v>0</v>
      </c>
      <c r="P146">
        <v>0</v>
      </c>
      <c r="U146" s="290">
        <v>39278</v>
      </c>
      <c r="V146">
        <v>2118.125</v>
      </c>
      <c r="W146" t="s">
        <v>14</v>
      </c>
      <c r="X146">
        <v>10</v>
      </c>
      <c r="Y146" t="s">
        <v>14</v>
      </c>
      <c r="Z146" t="s">
        <v>14</v>
      </c>
      <c r="AA146" t="s">
        <v>14</v>
      </c>
      <c r="AB146" t="s">
        <v>14</v>
      </c>
      <c r="AC146">
        <v>10</v>
      </c>
      <c r="AD146" t="s">
        <v>14</v>
      </c>
      <c r="AE146" t="s">
        <v>14</v>
      </c>
      <c r="AF146">
        <v>42.149631190727085</v>
      </c>
      <c r="AG146">
        <v>21.5</v>
      </c>
      <c r="AH146">
        <v>2</v>
      </c>
      <c r="AI146">
        <v>9.3023255813953487E-2</v>
      </c>
      <c r="AJ146">
        <v>42.149631190727085</v>
      </c>
    </row>
    <row r="147" spans="1:36" x14ac:dyDescent="0.45">
      <c r="A147" s="291">
        <v>39280</v>
      </c>
      <c r="B147">
        <v>1665.9375</v>
      </c>
      <c r="C147">
        <v>10.25</v>
      </c>
      <c r="D147">
        <v>16</v>
      </c>
      <c r="E147">
        <v>1</v>
      </c>
      <c r="F147">
        <v>0</v>
      </c>
      <c r="G147">
        <v>50.403225806451616</v>
      </c>
      <c r="H147">
        <v>13</v>
      </c>
      <c r="I147">
        <v>26</v>
      </c>
      <c r="J147">
        <v>0</v>
      </c>
      <c r="K147">
        <v>0</v>
      </c>
      <c r="L147">
        <v>0</v>
      </c>
      <c r="M147">
        <v>23.25</v>
      </c>
      <c r="N147">
        <v>1</v>
      </c>
      <c r="O147">
        <v>4.3010752688172046E-2</v>
      </c>
      <c r="P147">
        <v>50.403225806451616</v>
      </c>
      <c r="U147" s="290">
        <v>39279</v>
      </c>
      <c r="V147">
        <v>1851.875</v>
      </c>
      <c r="W147">
        <v>11.25</v>
      </c>
      <c r="X147">
        <v>11</v>
      </c>
      <c r="Y147">
        <v>0</v>
      </c>
      <c r="Z147">
        <v>0</v>
      </c>
      <c r="AA147">
        <v>0</v>
      </c>
      <c r="AB147">
        <v>12.25</v>
      </c>
      <c r="AC147">
        <v>21</v>
      </c>
      <c r="AD147">
        <v>0</v>
      </c>
      <c r="AE147">
        <v>0</v>
      </c>
      <c r="AF147">
        <v>0</v>
      </c>
      <c r="AG147">
        <v>23.5</v>
      </c>
      <c r="AH147">
        <v>0</v>
      </c>
      <c r="AI147">
        <v>0</v>
      </c>
      <c r="AJ147">
        <v>0</v>
      </c>
    </row>
    <row r="148" spans="1:36" x14ac:dyDescent="0.45">
      <c r="A148" s="291">
        <v>39281</v>
      </c>
      <c r="B148">
        <v>1847.7083333333333</v>
      </c>
      <c r="C148">
        <v>13.5</v>
      </c>
      <c r="D148">
        <v>13</v>
      </c>
      <c r="E148">
        <v>0</v>
      </c>
      <c r="F148">
        <v>0</v>
      </c>
      <c r="G148">
        <v>0</v>
      </c>
      <c r="H148">
        <v>10</v>
      </c>
      <c r="I148">
        <v>10</v>
      </c>
      <c r="J148">
        <v>0</v>
      </c>
      <c r="K148">
        <v>0</v>
      </c>
      <c r="L148">
        <v>0</v>
      </c>
      <c r="M148">
        <v>23.5</v>
      </c>
      <c r="N148">
        <v>0</v>
      </c>
      <c r="O148">
        <v>0</v>
      </c>
      <c r="P148">
        <v>0</v>
      </c>
      <c r="U148" s="290">
        <v>39280</v>
      </c>
      <c r="V148">
        <v>1665.9375</v>
      </c>
      <c r="W148">
        <v>10.25</v>
      </c>
      <c r="X148">
        <v>16</v>
      </c>
      <c r="Y148">
        <v>0</v>
      </c>
      <c r="Z148">
        <v>0</v>
      </c>
      <c r="AA148">
        <v>0</v>
      </c>
      <c r="AB148">
        <v>13</v>
      </c>
      <c r="AC148">
        <v>26</v>
      </c>
      <c r="AD148">
        <v>0</v>
      </c>
      <c r="AE148">
        <v>0</v>
      </c>
      <c r="AF148">
        <v>0</v>
      </c>
      <c r="AG148">
        <v>23.25</v>
      </c>
      <c r="AH148">
        <v>0</v>
      </c>
      <c r="AI148">
        <v>0</v>
      </c>
      <c r="AJ148">
        <v>0</v>
      </c>
    </row>
    <row r="149" spans="1:36" x14ac:dyDescent="0.45">
      <c r="A149" s="291">
        <v>39282</v>
      </c>
      <c r="B149">
        <v>2065.625</v>
      </c>
      <c r="C149">
        <v>12.5</v>
      </c>
      <c r="D149">
        <v>14</v>
      </c>
      <c r="E149">
        <v>0</v>
      </c>
      <c r="F149">
        <v>0</v>
      </c>
      <c r="G149">
        <v>0</v>
      </c>
      <c r="H149">
        <v>11</v>
      </c>
      <c r="I149">
        <v>17</v>
      </c>
      <c r="J149">
        <v>0</v>
      </c>
      <c r="K149">
        <v>0</v>
      </c>
      <c r="L149">
        <v>0</v>
      </c>
      <c r="M149">
        <v>23.5</v>
      </c>
      <c r="N149">
        <v>0</v>
      </c>
      <c r="O149">
        <v>0</v>
      </c>
      <c r="P149">
        <v>0</v>
      </c>
      <c r="U149" s="290">
        <v>39281</v>
      </c>
      <c r="V149">
        <v>1847.7083333333333</v>
      </c>
      <c r="W149">
        <v>13.5</v>
      </c>
      <c r="X149">
        <v>13</v>
      </c>
      <c r="Y149">
        <v>0</v>
      </c>
      <c r="Z149">
        <v>0</v>
      </c>
      <c r="AA149">
        <v>0</v>
      </c>
      <c r="AB149">
        <v>10</v>
      </c>
      <c r="AC149">
        <v>10</v>
      </c>
      <c r="AD149">
        <v>1</v>
      </c>
      <c r="AE149">
        <v>0.1</v>
      </c>
      <c r="AF149">
        <v>21.074815595363543</v>
      </c>
      <c r="AG149">
        <v>23.5</v>
      </c>
      <c r="AH149">
        <v>1</v>
      </c>
      <c r="AI149">
        <v>4.2553191489361701E-2</v>
      </c>
      <c r="AJ149">
        <v>21.074815595363543</v>
      </c>
    </row>
    <row r="150" spans="1:36" x14ac:dyDescent="0.45">
      <c r="A150" s="291">
        <v>39283</v>
      </c>
      <c r="B150">
        <v>1672.5</v>
      </c>
      <c r="C150">
        <v>2.75</v>
      </c>
      <c r="D150">
        <v>26</v>
      </c>
      <c r="E150">
        <v>0</v>
      </c>
      <c r="F150">
        <v>0</v>
      </c>
      <c r="G150">
        <v>0</v>
      </c>
      <c r="H150">
        <v>22.25</v>
      </c>
      <c r="I150">
        <v>25</v>
      </c>
      <c r="J150">
        <v>0</v>
      </c>
      <c r="K150">
        <v>0</v>
      </c>
      <c r="L150">
        <v>0</v>
      </c>
      <c r="M150">
        <v>25</v>
      </c>
      <c r="N150">
        <v>0</v>
      </c>
      <c r="O150">
        <v>0</v>
      </c>
      <c r="P150">
        <v>0</v>
      </c>
      <c r="U150" s="290">
        <v>39282</v>
      </c>
      <c r="V150">
        <v>2065.625</v>
      </c>
      <c r="W150">
        <v>12.5</v>
      </c>
      <c r="X150">
        <v>14</v>
      </c>
      <c r="Y150">
        <v>0</v>
      </c>
      <c r="Z150">
        <v>0</v>
      </c>
      <c r="AA150">
        <v>0</v>
      </c>
      <c r="AB150">
        <v>11</v>
      </c>
      <c r="AC150">
        <v>17</v>
      </c>
      <c r="AD150">
        <v>0</v>
      </c>
      <c r="AE150">
        <v>0</v>
      </c>
      <c r="AF150">
        <v>0</v>
      </c>
      <c r="AG150">
        <v>23.5</v>
      </c>
      <c r="AH150">
        <v>0</v>
      </c>
      <c r="AI150">
        <v>0</v>
      </c>
      <c r="AJ150">
        <v>0</v>
      </c>
    </row>
    <row r="151" spans="1:36" x14ac:dyDescent="0.45">
      <c r="A151" s="291">
        <v>39284</v>
      </c>
      <c r="B151">
        <v>1795.5208333333333</v>
      </c>
      <c r="C151" t="s">
        <v>14</v>
      </c>
      <c r="D151">
        <v>17</v>
      </c>
      <c r="E151">
        <v>0</v>
      </c>
      <c r="F151" t="s">
        <v>14</v>
      </c>
      <c r="G151">
        <v>0</v>
      </c>
      <c r="H151" t="s">
        <v>14</v>
      </c>
      <c r="I151">
        <v>17</v>
      </c>
      <c r="J151">
        <v>0</v>
      </c>
      <c r="K151" t="s">
        <v>14</v>
      </c>
      <c r="L151">
        <v>0</v>
      </c>
      <c r="M151">
        <v>22</v>
      </c>
      <c r="N151">
        <v>0</v>
      </c>
      <c r="O151">
        <v>0</v>
      </c>
      <c r="P151">
        <v>0</v>
      </c>
      <c r="U151" s="290">
        <v>39283</v>
      </c>
      <c r="V151">
        <v>1672.5</v>
      </c>
      <c r="W151">
        <v>2.75</v>
      </c>
      <c r="X151">
        <v>26</v>
      </c>
      <c r="Y151">
        <v>1</v>
      </c>
      <c r="Z151">
        <v>0.36363636363636365</v>
      </c>
      <c r="AA151">
        <v>50.403225806451616</v>
      </c>
      <c r="AB151">
        <v>22.25</v>
      </c>
      <c r="AC151">
        <v>25</v>
      </c>
      <c r="AD151">
        <v>0</v>
      </c>
      <c r="AE151">
        <v>0</v>
      </c>
      <c r="AF151">
        <v>0</v>
      </c>
      <c r="AG151">
        <v>25</v>
      </c>
      <c r="AH151">
        <v>1</v>
      </c>
      <c r="AI151">
        <v>0.04</v>
      </c>
      <c r="AJ151">
        <v>50.403225806451616</v>
      </c>
    </row>
    <row r="152" spans="1:36" x14ac:dyDescent="0.45">
      <c r="A152" s="291">
        <v>39285</v>
      </c>
      <c r="B152">
        <v>2018.6458333333333</v>
      </c>
      <c r="C152">
        <v>11.5</v>
      </c>
      <c r="D152">
        <v>13</v>
      </c>
      <c r="E152">
        <v>0</v>
      </c>
      <c r="F152">
        <v>0</v>
      </c>
      <c r="G152">
        <v>0</v>
      </c>
      <c r="H152">
        <v>11.5</v>
      </c>
      <c r="I152">
        <v>11</v>
      </c>
      <c r="J152">
        <v>1</v>
      </c>
      <c r="K152">
        <v>8.6956521739130432E-2</v>
      </c>
      <c r="L152">
        <v>21.074815595363543</v>
      </c>
      <c r="M152">
        <v>23</v>
      </c>
      <c r="N152">
        <v>1</v>
      </c>
      <c r="O152">
        <v>4.3478260869565216E-2</v>
      </c>
      <c r="P152">
        <v>21.074815595363543</v>
      </c>
      <c r="U152" s="290">
        <v>39284</v>
      </c>
      <c r="V152">
        <v>1795.5208333333333</v>
      </c>
      <c r="W152" t="s">
        <v>14</v>
      </c>
      <c r="X152">
        <v>17</v>
      </c>
      <c r="Y152">
        <v>0</v>
      </c>
      <c r="AA152">
        <v>0</v>
      </c>
      <c r="AB152" t="s">
        <v>14</v>
      </c>
      <c r="AC152">
        <v>17</v>
      </c>
      <c r="AD152">
        <v>1</v>
      </c>
      <c r="AE152" t="s">
        <v>14</v>
      </c>
      <c r="AF152">
        <v>21.074815595363543</v>
      </c>
      <c r="AG152">
        <v>22</v>
      </c>
      <c r="AH152">
        <v>1</v>
      </c>
      <c r="AI152">
        <v>4.5454545454545456E-2</v>
      </c>
      <c r="AJ152">
        <v>21.074815595363543</v>
      </c>
    </row>
    <row r="153" spans="1:36" x14ac:dyDescent="0.45">
      <c r="A153" s="291">
        <v>39286</v>
      </c>
      <c r="B153">
        <v>2239.0625</v>
      </c>
      <c r="C153">
        <v>12</v>
      </c>
      <c r="D153">
        <v>14</v>
      </c>
      <c r="E153">
        <v>0</v>
      </c>
      <c r="F153">
        <v>0</v>
      </c>
      <c r="G153">
        <v>0</v>
      </c>
      <c r="H153">
        <v>11.25</v>
      </c>
      <c r="I153">
        <v>12</v>
      </c>
      <c r="J153">
        <v>0</v>
      </c>
      <c r="K153">
        <v>0</v>
      </c>
      <c r="L153">
        <v>0</v>
      </c>
      <c r="M153">
        <v>23.25</v>
      </c>
      <c r="N153">
        <v>0</v>
      </c>
      <c r="O153">
        <v>0</v>
      </c>
      <c r="P153">
        <v>0</v>
      </c>
      <c r="U153" s="290">
        <v>39285</v>
      </c>
      <c r="V153">
        <v>2018.6458333333333</v>
      </c>
      <c r="W153">
        <v>11.5</v>
      </c>
      <c r="X153">
        <v>13</v>
      </c>
      <c r="Y153">
        <v>1</v>
      </c>
      <c r="Z153">
        <v>8.6956521739130432E-2</v>
      </c>
      <c r="AA153">
        <v>50.403225806451616</v>
      </c>
      <c r="AB153">
        <v>11.5</v>
      </c>
      <c r="AC153">
        <v>11</v>
      </c>
      <c r="AD153">
        <v>0</v>
      </c>
      <c r="AE153">
        <v>0</v>
      </c>
      <c r="AF153">
        <v>0</v>
      </c>
      <c r="AG153">
        <v>23</v>
      </c>
      <c r="AH153">
        <v>1</v>
      </c>
      <c r="AI153">
        <v>4.3478260869565216E-2</v>
      </c>
      <c r="AJ153">
        <v>50.403225806451616</v>
      </c>
    </row>
    <row r="154" spans="1:36" x14ac:dyDescent="0.45">
      <c r="A154" s="291">
        <v>39287</v>
      </c>
      <c r="B154">
        <v>2283.9583333333335</v>
      </c>
      <c r="C154">
        <v>4</v>
      </c>
      <c r="D154">
        <v>11</v>
      </c>
      <c r="E154">
        <v>0</v>
      </c>
      <c r="F154">
        <v>0</v>
      </c>
      <c r="G154">
        <v>0</v>
      </c>
      <c r="H154">
        <v>19.5</v>
      </c>
      <c r="I154">
        <v>14</v>
      </c>
      <c r="J154">
        <v>0</v>
      </c>
      <c r="K154">
        <v>0</v>
      </c>
      <c r="L154">
        <v>0</v>
      </c>
      <c r="M154">
        <v>23.5</v>
      </c>
      <c r="N154">
        <v>0</v>
      </c>
      <c r="O154">
        <v>0</v>
      </c>
      <c r="P154">
        <v>0</v>
      </c>
      <c r="U154" s="290">
        <v>39286</v>
      </c>
      <c r="V154">
        <v>2239.0625</v>
      </c>
      <c r="W154">
        <v>12</v>
      </c>
      <c r="X154">
        <v>14</v>
      </c>
      <c r="Y154">
        <v>1</v>
      </c>
      <c r="Z154">
        <v>8.3333333333333329E-2</v>
      </c>
      <c r="AA154">
        <v>50.403225806451616</v>
      </c>
      <c r="AB154">
        <v>11.25</v>
      </c>
      <c r="AC154">
        <v>12</v>
      </c>
      <c r="AD154">
        <v>3</v>
      </c>
      <c r="AE154">
        <v>0.26666666666666666</v>
      </c>
      <c r="AF154">
        <v>63.224446786090624</v>
      </c>
      <c r="AG154">
        <v>23.25</v>
      </c>
      <c r="AH154">
        <v>4</v>
      </c>
      <c r="AI154">
        <v>0.17204301075268819</v>
      </c>
      <c r="AJ154">
        <v>113.62767259254224</v>
      </c>
    </row>
    <row r="155" spans="1:36" x14ac:dyDescent="0.45">
      <c r="A155" s="291">
        <v>39288</v>
      </c>
      <c r="B155">
        <v>1754.1666666666667</v>
      </c>
      <c r="C155" t="s">
        <v>14</v>
      </c>
      <c r="D155">
        <v>16</v>
      </c>
      <c r="E155">
        <v>0</v>
      </c>
      <c r="F155">
        <v>0</v>
      </c>
      <c r="G155">
        <v>0</v>
      </c>
      <c r="H155" t="s">
        <v>14</v>
      </c>
      <c r="I155">
        <v>16</v>
      </c>
      <c r="J155">
        <v>1</v>
      </c>
      <c r="K155" t="s">
        <v>14</v>
      </c>
      <c r="L155">
        <v>21.074815595363543</v>
      </c>
      <c r="M155">
        <v>23.5</v>
      </c>
      <c r="N155">
        <v>1</v>
      </c>
      <c r="O155">
        <v>4.2553191489361701E-2</v>
      </c>
      <c r="P155">
        <v>21.074815595363543</v>
      </c>
      <c r="U155" s="290">
        <v>39287</v>
      </c>
      <c r="V155">
        <v>2283.9583333333335</v>
      </c>
      <c r="W155">
        <v>4</v>
      </c>
      <c r="X155">
        <v>11</v>
      </c>
      <c r="Y155">
        <v>0</v>
      </c>
      <c r="Z155">
        <v>0</v>
      </c>
      <c r="AA155">
        <v>0</v>
      </c>
      <c r="AB155">
        <v>19.5</v>
      </c>
      <c r="AC155">
        <v>14</v>
      </c>
      <c r="AD155">
        <v>2</v>
      </c>
      <c r="AE155">
        <v>0.10256410256410256</v>
      </c>
      <c r="AF155">
        <v>42.149631190727085</v>
      </c>
      <c r="AG155">
        <v>23.5</v>
      </c>
      <c r="AH155">
        <v>2</v>
      </c>
      <c r="AI155">
        <v>8.5106382978723402E-2</v>
      </c>
      <c r="AJ155">
        <v>42.149631190727085</v>
      </c>
    </row>
    <row r="156" spans="1:36" x14ac:dyDescent="0.45">
      <c r="A156" s="291">
        <v>39289</v>
      </c>
      <c r="B156">
        <v>1621.5625</v>
      </c>
      <c r="C156">
        <v>12</v>
      </c>
      <c r="D156">
        <v>11</v>
      </c>
      <c r="E156">
        <v>0</v>
      </c>
      <c r="F156">
        <v>0</v>
      </c>
      <c r="G156">
        <v>0</v>
      </c>
      <c r="H156">
        <v>11.5</v>
      </c>
      <c r="I156">
        <v>15</v>
      </c>
      <c r="J156">
        <v>0</v>
      </c>
      <c r="K156">
        <v>0</v>
      </c>
      <c r="L156">
        <v>0</v>
      </c>
      <c r="M156">
        <v>23.5</v>
      </c>
      <c r="N156">
        <v>0</v>
      </c>
      <c r="O156">
        <v>0</v>
      </c>
      <c r="P156">
        <v>0</v>
      </c>
      <c r="U156" s="290">
        <v>39288</v>
      </c>
      <c r="V156">
        <v>1754.1666666666667</v>
      </c>
      <c r="W156" t="s">
        <v>14</v>
      </c>
      <c r="X156">
        <v>16</v>
      </c>
      <c r="Y156">
        <v>0</v>
      </c>
      <c r="Z156" t="s">
        <v>14</v>
      </c>
      <c r="AA156">
        <v>0</v>
      </c>
      <c r="AB156" t="s">
        <v>14</v>
      </c>
      <c r="AC156">
        <v>16</v>
      </c>
      <c r="AD156">
        <v>0</v>
      </c>
      <c r="AE156" t="s">
        <v>14</v>
      </c>
      <c r="AF156">
        <v>0</v>
      </c>
      <c r="AG156">
        <v>23.5</v>
      </c>
      <c r="AH156">
        <v>0</v>
      </c>
      <c r="AI156">
        <v>0</v>
      </c>
      <c r="AJ156">
        <v>0</v>
      </c>
    </row>
    <row r="157" spans="1:36" x14ac:dyDescent="0.45">
      <c r="A157" s="291">
        <v>39290</v>
      </c>
      <c r="B157">
        <v>1667.3958333333333</v>
      </c>
      <c r="C157" t="s">
        <v>14</v>
      </c>
      <c r="D157">
        <v>15</v>
      </c>
      <c r="E157" t="s">
        <v>14</v>
      </c>
      <c r="F157">
        <v>0</v>
      </c>
      <c r="G157">
        <v>0</v>
      </c>
      <c r="H157" t="s">
        <v>14</v>
      </c>
      <c r="I157">
        <v>14</v>
      </c>
      <c r="J157" t="s">
        <v>14</v>
      </c>
      <c r="K157">
        <v>0</v>
      </c>
      <c r="L157">
        <v>0</v>
      </c>
      <c r="M157">
        <v>24</v>
      </c>
      <c r="N157">
        <v>0</v>
      </c>
      <c r="O157">
        <v>0</v>
      </c>
      <c r="P157">
        <v>0</v>
      </c>
      <c r="U157" s="290">
        <v>39289</v>
      </c>
      <c r="V157">
        <v>1621.5625</v>
      </c>
      <c r="W157">
        <v>12</v>
      </c>
      <c r="X157">
        <v>11</v>
      </c>
      <c r="Y157">
        <v>0</v>
      </c>
      <c r="Z157">
        <v>0</v>
      </c>
      <c r="AA157">
        <v>0</v>
      </c>
      <c r="AB157">
        <v>11.5</v>
      </c>
      <c r="AC157">
        <v>15</v>
      </c>
      <c r="AD157">
        <v>0</v>
      </c>
      <c r="AE157">
        <v>0</v>
      </c>
      <c r="AF157">
        <v>0</v>
      </c>
      <c r="AG157">
        <v>23.5</v>
      </c>
      <c r="AH157">
        <v>0</v>
      </c>
      <c r="AI157">
        <v>0</v>
      </c>
      <c r="AJ157">
        <v>0</v>
      </c>
    </row>
    <row r="158" spans="1:36" x14ac:dyDescent="0.45">
      <c r="A158" s="291">
        <v>39291</v>
      </c>
      <c r="B158">
        <v>1555.7291666666667</v>
      </c>
      <c r="C158" t="s">
        <v>14</v>
      </c>
      <c r="D158">
        <v>13</v>
      </c>
      <c r="E158" t="s">
        <v>14</v>
      </c>
      <c r="F158">
        <v>0</v>
      </c>
      <c r="G158">
        <v>0</v>
      </c>
      <c r="H158" t="s">
        <v>14</v>
      </c>
      <c r="I158">
        <v>13</v>
      </c>
      <c r="J158">
        <v>1</v>
      </c>
      <c r="K158">
        <v>0</v>
      </c>
      <c r="L158">
        <v>21.074815595363543</v>
      </c>
      <c r="M158">
        <v>24</v>
      </c>
      <c r="N158">
        <v>1</v>
      </c>
      <c r="O158">
        <v>4.1666666666666664E-2</v>
      </c>
      <c r="P158">
        <v>21.074815595363543</v>
      </c>
      <c r="U158" s="290">
        <v>39290</v>
      </c>
      <c r="V158">
        <v>1667.3958333333333</v>
      </c>
      <c r="W158" t="s">
        <v>14</v>
      </c>
      <c r="X158">
        <v>15</v>
      </c>
      <c r="Y158" t="s">
        <v>14</v>
      </c>
      <c r="Z158" t="s">
        <v>14</v>
      </c>
      <c r="AA158" t="s">
        <v>14</v>
      </c>
      <c r="AB158" t="s">
        <v>14</v>
      </c>
      <c r="AC158">
        <v>14</v>
      </c>
      <c r="AD158" t="s">
        <v>14</v>
      </c>
      <c r="AE158" t="s">
        <v>14</v>
      </c>
      <c r="AF158" t="s">
        <v>14</v>
      </c>
      <c r="AG158">
        <v>24</v>
      </c>
      <c r="AH158">
        <v>0</v>
      </c>
      <c r="AI158">
        <v>0</v>
      </c>
      <c r="AJ158">
        <v>0</v>
      </c>
    </row>
    <row r="159" spans="1:36" x14ac:dyDescent="0.45">
      <c r="A159" s="291">
        <v>39292</v>
      </c>
      <c r="B159">
        <v>1598.0208333333333</v>
      </c>
      <c r="C159">
        <v>11.75</v>
      </c>
      <c r="D159">
        <v>13</v>
      </c>
      <c r="E159">
        <v>0</v>
      </c>
      <c r="F159">
        <v>0</v>
      </c>
      <c r="G159">
        <v>0</v>
      </c>
      <c r="H159">
        <v>10</v>
      </c>
      <c r="I159">
        <v>13</v>
      </c>
      <c r="J159">
        <v>0</v>
      </c>
      <c r="K159">
        <v>0</v>
      </c>
      <c r="L159">
        <v>0</v>
      </c>
      <c r="M159">
        <v>21.75</v>
      </c>
      <c r="N159">
        <v>0</v>
      </c>
      <c r="O159">
        <v>0</v>
      </c>
      <c r="P159">
        <v>0</v>
      </c>
      <c r="U159" s="290">
        <v>39291</v>
      </c>
      <c r="V159">
        <v>1555.7291666666667</v>
      </c>
      <c r="W159" t="s">
        <v>14</v>
      </c>
      <c r="X159">
        <v>13</v>
      </c>
      <c r="Y159" t="s">
        <v>14</v>
      </c>
      <c r="Z159" t="s">
        <v>14</v>
      </c>
      <c r="AA159" t="s">
        <v>14</v>
      </c>
      <c r="AB159" t="s">
        <v>14</v>
      </c>
      <c r="AC159">
        <v>13</v>
      </c>
      <c r="AD159" t="s">
        <v>14</v>
      </c>
      <c r="AE159" t="s">
        <v>14</v>
      </c>
      <c r="AF159" t="s">
        <v>14</v>
      </c>
      <c r="AG159">
        <v>24</v>
      </c>
      <c r="AH159">
        <v>0</v>
      </c>
      <c r="AI159">
        <v>0</v>
      </c>
      <c r="AJ159">
        <v>0</v>
      </c>
    </row>
    <row r="160" spans="1:36" x14ac:dyDescent="0.45">
      <c r="A160" s="291">
        <v>39293</v>
      </c>
      <c r="B160">
        <v>1502.6041666666667</v>
      </c>
      <c r="C160">
        <v>12.25</v>
      </c>
      <c r="D160">
        <v>15</v>
      </c>
      <c r="E160">
        <v>0</v>
      </c>
      <c r="F160">
        <v>0</v>
      </c>
      <c r="G160">
        <v>0</v>
      </c>
      <c r="H160">
        <v>12</v>
      </c>
      <c r="I160">
        <v>17</v>
      </c>
      <c r="J160">
        <v>0</v>
      </c>
      <c r="K160">
        <v>0</v>
      </c>
      <c r="L160">
        <v>0</v>
      </c>
      <c r="M160">
        <v>24.25</v>
      </c>
      <c r="N160">
        <v>0</v>
      </c>
      <c r="O160">
        <v>0</v>
      </c>
      <c r="P160">
        <v>0</v>
      </c>
      <c r="U160" s="290">
        <v>39292</v>
      </c>
      <c r="V160">
        <v>1598.0208333333333</v>
      </c>
      <c r="W160">
        <v>11.75</v>
      </c>
      <c r="X160">
        <v>13</v>
      </c>
      <c r="Y160">
        <v>0</v>
      </c>
      <c r="Z160">
        <v>0</v>
      </c>
      <c r="AA160">
        <v>0</v>
      </c>
      <c r="AB160">
        <v>10</v>
      </c>
      <c r="AC160">
        <v>13</v>
      </c>
      <c r="AD160">
        <v>0</v>
      </c>
      <c r="AE160">
        <v>0</v>
      </c>
      <c r="AF160">
        <v>0</v>
      </c>
      <c r="AG160">
        <v>21.75</v>
      </c>
      <c r="AH160">
        <v>0</v>
      </c>
      <c r="AI160">
        <v>0</v>
      </c>
      <c r="AJ160">
        <v>0</v>
      </c>
    </row>
    <row r="161" spans="1:36" x14ac:dyDescent="0.45">
      <c r="A161" s="291">
        <v>39294</v>
      </c>
      <c r="B161">
        <v>1371.7708333333333</v>
      </c>
      <c r="C161">
        <v>11</v>
      </c>
      <c r="D161">
        <v>20</v>
      </c>
      <c r="E161">
        <v>0</v>
      </c>
      <c r="F161">
        <v>0</v>
      </c>
      <c r="G161">
        <v>0</v>
      </c>
      <c r="H161">
        <v>13</v>
      </c>
      <c r="I161">
        <v>17</v>
      </c>
      <c r="J161">
        <v>0</v>
      </c>
      <c r="K161">
        <v>0</v>
      </c>
      <c r="L161">
        <v>0</v>
      </c>
      <c r="M161">
        <v>24</v>
      </c>
      <c r="N161">
        <v>0</v>
      </c>
      <c r="O161">
        <v>0</v>
      </c>
      <c r="P161">
        <v>0</v>
      </c>
      <c r="U161" s="290">
        <v>39293</v>
      </c>
      <c r="V161">
        <v>1502.6041666666667</v>
      </c>
      <c r="W161">
        <v>12.25</v>
      </c>
      <c r="X161">
        <v>15</v>
      </c>
      <c r="Y161">
        <v>0</v>
      </c>
      <c r="Z161">
        <v>0</v>
      </c>
      <c r="AA161">
        <v>0</v>
      </c>
      <c r="AB161">
        <v>12</v>
      </c>
      <c r="AC161">
        <v>17</v>
      </c>
      <c r="AD161">
        <v>0</v>
      </c>
      <c r="AE161">
        <v>0</v>
      </c>
      <c r="AF161">
        <v>0</v>
      </c>
      <c r="AG161">
        <v>24.25</v>
      </c>
      <c r="AH161">
        <v>0</v>
      </c>
      <c r="AI161">
        <v>0</v>
      </c>
      <c r="AJ161">
        <v>0</v>
      </c>
    </row>
    <row r="162" spans="1:36" x14ac:dyDescent="0.45">
      <c r="A162" s="291">
        <v>39295</v>
      </c>
      <c r="B162">
        <v>1408.75</v>
      </c>
      <c r="C162" t="s">
        <v>14</v>
      </c>
      <c r="D162">
        <v>16</v>
      </c>
      <c r="E162" t="s">
        <v>14</v>
      </c>
      <c r="F162" t="s">
        <v>14</v>
      </c>
      <c r="G162">
        <v>0</v>
      </c>
      <c r="H162" t="s">
        <v>14</v>
      </c>
      <c r="I162">
        <v>16</v>
      </c>
      <c r="J162" t="s">
        <v>14</v>
      </c>
      <c r="K162" t="s">
        <v>14</v>
      </c>
      <c r="L162">
        <v>0</v>
      </c>
      <c r="M162">
        <v>24</v>
      </c>
      <c r="N162">
        <v>0</v>
      </c>
      <c r="O162">
        <v>0</v>
      </c>
      <c r="P162">
        <v>0</v>
      </c>
      <c r="U162" s="290">
        <v>39294</v>
      </c>
      <c r="V162">
        <v>1371.7708333333333</v>
      </c>
      <c r="W162">
        <v>11</v>
      </c>
      <c r="X162">
        <v>20</v>
      </c>
      <c r="Y162">
        <v>0</v>
      </c>
      <c r="Z162">
        <v>0</v>
      </c>
      <c r="AA162">
        <v>0</v>
      </c>
      <c r="AB162">
        <v>13</v>
      </c>
      <c r="AC162">
        <v>17</v>
      </c>
      <c r="AD162">
        <v>0</v>
      </c>
      <c r="AE162">
        <v>0</v>
      </c>
      <c r="AF162">
        <v>0</v>
      </c>
      <c r="AG162">
        <v>24</v>
      </c>
      <c r="AH162">
        <v>0</v>
      </c>
      <c r="AI162">
        <v>0</v>
      </c>
      <c r="AJ162">
        <v>0</v>
      </c>
    </row>
    <row r="163" spans="1:36" x14ac:dyDescent="0.45">
      <c r="A163" s="291">
        <v>39296</v>
      </c>
      <c r="B163">
        <v>1532.2916666666667</v>
      </c>
      <c r="C163" t="s">
        <v>14</v>
      </c>
      <c r="D163">
        <v>14</v>
      </c>
      <c r="E163" t="s">
        <v>14</v>
      </c>
      <c r="F163" t="s">
        <v>14</v>
      </c>
      <c r="G163">
        <v>0</v>
      </c>
      <c r="H163" t="s">
        <v>14</v>
      </c>
      <c r="I163">
        <v>14</v>
      </c>
      <c r="J163">
        <v>1</v>
      </c>
      <c r="K163" t="s">
        <v>14</v>
      </c>
      <c r="L163">
        <v>21.074815595363543</v>
      </c>
      <c r="M163">
        <v>26</v>
      </c>
      <c r="N163">
        <v>1</v>
      </c>
      <c r="O163">
        <v>3.8461538461538464E-2</v>
      </c>
      <c r="P163">
        <v>21.074815595363543</v>
      </c>
      <c r="U163" s="290">
        <v>39295</v>
      </c>
      <c r="V163">
        <v>1408.75</v>
      </c>
      <c r="W163" t="s">
        <v>14</v>
      </c>
      <c r="X163">
        <v>16</v>
      </c>
      <c r="Y163" t="s">
        <v>14</v>
      </c>
      <c r="Z163" t="s">
        <v>14</v>
      </c>
      <c r="AA163" t="s">
        <v>14</v>
      </c>
      <c r="AB163" t="s">
        <v>14</v>
      </c>
      <c r="AC163">
        <v>16</v>
      </c>
      <c r="AD163" t="s">
        <v>14</v>
      </c>
      <c r="AE163" t="s">
        <v>14</v>
      </c>
      <c r="AF163" t="s">
        <v>14</v>
      </c>
      <c r="AG163">
        <v>24</v>
      </c>
      <c r="AH163">
        <v>0</v>
      </c>
      <c r="AI163">
        <v>0</v>
      </c>
      <c r="AJ163">
        <v>0</v>
      </c>
    </row>
    <row r="164" spans="1:36" x14ac:dyDescent="0.45">
      <c r="A164" s="291">
        <v>39297</v>
      </c>
      <c r="B164">
        <v>1476.9791666666667</v>
      </c>
      <c r="C164" t="s">
        <v>14</v>
      </c>
      <c r="D164">
        <v>14</v>
      </c>
      <c r="E164" t="s">
        <v>14</v>
      </c>
      <c r="F164" t="s">
        <v>14</v>
      </c>
      <c r="G164">
        <v>0</v>
      </c>
      <c r="H164" t="s">
        <v>14</v>
      </c>
      <c r="I164">
        <v>20</v>
      </c>
      <c r="J164" t="s">
        <v>14</v>
      </c>
      <c r="K164" t="s">
        <v>14</v>
      </c>
      <c r="L164">
        <v>0</v>
      </c>
      <c r="M164">
        <v>24.5</v>
      </c>
      <c r="N164">
        <v>0</v>
      </c>
      <c r="O164">
        <v>0</v>
      </c>
      <c r="P164">
        <v>0</v>
      </c>
      <c r="U164" s="290">
        <v>39296</v>
      </c>
      <c r="V164">
        <v>1532.2916666666667</v>
      </c>
      <c r="W164" t="s">
        <v>14</v>
      </c>
      <c r="X164">
        <v>14</v>
      </c>
      <c r="Y164" t="s">
        <v>14</v>
      </c>
      <c r="Z164" t="s">
        <v>14</v>
      </c>
      <c r="AA164" t="s">
        <v>14</v>
      </c>
      <c r="AB164" t="s">
        <v>14</v>
      </c>
      <c r="AC164">
        <v>14</v>
      </c>
      <c r="AD164" t="s">
        <v>14</v>
      </c>
      <c r="AE164" t="s">
        <v>14</v>
      </c>
      <c r="AF164" t="s">
        <v>14</v>
      </c>
      <c r="AG164">
        <v>26</v>
      </c>
      <c r="AH164">
        <v>0</v>
      </c>
      <c r="AI164">
        <v>0</v>
      </c>
      <c r="AJ164">
        <v>0</v>
      </c>
    </row>
    <row r="165" spans="1:36" x14ac:dyDescent="0.45">
      <c r="A165" s="291">
        <v>39298</v>
      </c>
      <c r="B165">
        <v>1288.125</v>
      </c>
      <c r="C165" t="s">
        <v>14</v>
      </c>
      <c r="D165">
        <v>20</v>
      </c>
      <c r="E165" t="s">
        <v>14</v>
      </c>
      <c r="F165" t="s">
        <v>14</v>
      </c>
      <c r="G165">
        <v>0</v>
      </c>
      <c r="H165" t="s">
        <v>14</v>
      </c>
      <c r="I165">
        <v>21</v>
      </c>
      <c r="J165" t="s">
        <v>14</v>
      </c>
      <c r="K165" t="s">
        <v>14</v>
      </c>
      <c r="L165">
        <v>0</v>
      </c>
      <c r="M165">
        <v>24</v>
      </c>
      <c r="N165">
        <v>0</v>
      </c>
      <c r="O165">
        <v>0</v>
      </c>
      <c r="P165">
        <v>0</v>
      </c>
      <c r="U165" s="290">
        <v>39297</v>
      </c>
      <c r="V165">
        <v>1476.9791666666667</v>
      </c>
      <c r="W165" t="s">
        <v>14</v>
      </c>
      <c r="X165">
        <v>14</v>
      </c>
      <c r="Y165" t="s">
        <v>14</v>
      </c>
      <c r="Z165" t="s">
        <v>14</v>
      </c>
      <c r="AA165" t="s">
        <v>14</v>
      </c>
      <c r="AB165" t="s">
        <v>14</v>
      </c>
      <c r="AC165">
        <v>20</v>
      </c>
      <c r="AD165" t="s">
        <v>14</v>
      </c>
      <c r="AE165" t="s">
        <v>14</v>
      </c>
      <c r="AF165" t="s">
        <v>14</v>
      </c>
      <c r="AG165">
        <v>24.5</v>
      </c>
      <c r="AH165">
        <v>0</v>
      </c>
      <c r="AI165">
        <v>0</v>
      </c>
      <c r="AJ165">
        <v>0</v>
      </c>
    </row>
    <row r="166" spans="1:36" x14ac:dyDescent="0.45">
      <c r="A166" s="291">
        <v>39299</v>
      </c>
      <c r="B166">
        <v>1195.8333333333333</v>
      </c>
      <c r="C166">
        <v>8</v>
      </c>
      <c r="D166">
        <v>21</v>
      </c>
      <c r="E166">
        <v>0</v>
      </c>
      <c r="F166">
        <v>0</v>
      </c>
      <c r="G166">
        <v>0</v>
      </c>
      <c r="H166">
        <v>24.75</v>
      </c>
      <c r="I166">
        <v>16</v>
      </c>
      <c r="J166">
        <v>0</v>
      </c>
      <c r="K166">
        <v>0</v>
      </c>
      <c r="L166">
        <v>0</v>
      </c>
      <c r="M166">
        <v>32.75</v>
      </c>
      <c r="N166">
        <v>0</v>
      </c>
      <c r="O166">
        <v>0</v>
      </c>
      <c r="P166">
        <v>0</v>
      </c>
      <c r="U166" s="290">
        <v>39298</v>
      </c>
      <c r="V166">
        <v>1288.125</v>
      </c>
      <c r="W166" t="s">
        <v>14</v>
      </c>
      <c r="X166">
        <v>20</v>
      </c>
      <c r="Y166" t="s">
        <v>14</v>
      </c>
      <c r="Z166" t="s">
        <v>14</v>
      </c>
      <c r="AA166" t="s">
        <v>14</v>
      </c>
      <c r="AB166" t="s">
        <v>14</v>
      </c>
      <c r="AC166">
        <v>21</v>
      </c>
      <c r="AD166" t="s">
        <v>14</v>
      </c>
      <c r="AE166" t="s">
        <v>14</v>
      </c>
      <c r="AF166" t="s">
        <v>14</v>
      </c>
      <c r="AG166">
        <v>24</v>
      </c>
      <c r="AH166">
        <v>0</v>
      </c>
      <c r="AI166">
        <v>0</v>
      </c>
      <c r="AJ166">
        <v>0</v>
      </c>
    </row>
    <row r="167" spans="1:36" x14ac:dyDescent="0.45">
      <c r="A167" s="291">
        <v>39300</v>
      </c>
      <c r="B167">
        <v>1266.0416666666667</v>
      </c>
      <c r="C167" t="s">
        <v>14</v>
      </c>
      <c r="D167">
        <v>14</v>
      </c>
      <c r="E167" t="s">
        <v>14</v>
      </c>
      <c r="F167" t="s">
        <v>14</v>
      </c>
      <c r="G167">
        <v>0</v>
      </c>
      <c r="H167" t="s">
        <v>14</v>
      </c>
      <c r="I167" t="s">
        <v>14</v>
      </c>
      <c r="J167" t="s">
        <v>14</v>
      </c>
      <c r="K167" t="s">
        <v>14</v>
      </c>
      <c r="L167">
        <v>0</v>
      </c>
      <c r="M167">
        <v>24</v>
      </c>
      <c r="N167">
        <v>0</v>
      </c>
      <c r="O167">
        <v>0</v>
      </c>
      <c r="P167">
        <v>0</v>
      </c>
      <c r="U167" s="290">
        <v>39299</v>
      </c>
      <c r="V167">
        <v>1195.8333333333333</v>
      </c>
      <c r="W167">
        <v>8</v>
      </c>
      <c r="X167">
        <v>21</v>
      </c>
      <c r="Y167">
        <v>0</v>
      </c>
      <c r="Z167">
        <v>0</v>
      </c>
      <c r="AA167">
        <v>0</v>
      </c>
      <c r="AB167">
        <v>24.75</v>
      </c>
      <c r="AC167">
        <v>16</v>
      </c>
      <c r="AD167">
        <v>0</v>
      </c>
      <c r="AE167">
        <v>0</v>
      </c>
      <c r="AF167">
        <v>0</v>
      </c>
      <c r="AG167">
        <v>32.75</v>
      </c>
      <c r="AH167">
        <v>0</v>
      </c>
      <c r="AI167">
        <v>0</v>
      </c>
      <c r="AJ167">
        <v>0</v>
      </c>
    </row>
    <row r="168" spans="1:36" x14ac:dyDescent="0.45">
      <c r="A168" s="291">
        <v>39301</v>
      </c>
      <c r="B168">
        <v>1324.375</v>
      </c>
      <c r="C168" t="s">
        <v>14</v>
      </c>
      <c r="D168">
        <v>15</v>
      </c>
      <c r="E168" t="s">
        <v>14</v>
      </c>
      <c r="F168" t="s">
        <v>14</v>
      </c>
      <c r="G168">
        <v>0</v>
      </c>
      <c r="H168" t="s">
        <v>14</v>
      </c>
      <c r="I168" t="s">
        <v>14</v>
      </c>
      <c r="J168" t="s">
        <v>14</v>
      </c>
      <c r="K168" t="s">
        <v>14</v>
      </c>
      <c r="L168">
        <v>0</v>
      </c>
      <c r="M168">
        <v>24</v>
      </c>
      <c r="N168">
        <v>0</v>
      </c>
      <c r="O168">
        <v>0</v>
      </c>
      <c r="P168">
        <v>0</v>
      </c>
      <c r="U168" s="290">
        <v>39300</v>
      </c>
      <c r="V168">
        <v>1266.0416666666667</v>
      </c>
      <c r="W168" t="s">
        <v>14</v>
      </c>
      <c r="X168">
        <v>14</v>
      </c>
      <c r="Y168" t="s">
        <v>14</v>
      </c>
      <c r="Z168" t="s">
        <v>14</v>
      </c>
      <c r="AA168" t="s">
        <v>14</v>
      </c>
      <c r="AB168" t="s">
        <v>14</v>
      </c>
      <c r="AC168" t="s">
        <v>14</v>
      </c>
      <c r="AD168" t="s">
        <v>14</v>
      </c>
      <c r="AE168" t="s">
        <v>14</v>
      </c>
      <c r="AF168" t="s">
        <v>14</v>
      </c>
      <c r="AG168">
        <v>24</v>
      </c>
      <c r="AH168">
        <v>0</v>
      </c>
      <c r="AI168">
        <v>0</v>
      </c>
      <c r="AJ168">
        <v>0</v>
      </c>
    </row>
    <row r="169" spans="1:36" x14ac:dyDescent="0.45">
      <c r="A169" s="291">
        <v>39302</v>
      </c>
      <c r="B169">
        <v>1381.3541666666667</v>
      </c>
      <c r="C169" t="s">
        <v>14</v>
      </c>
      <c r="D169">
        <v>20</v>
      </c>
      <c r="E169" t="s">
        <v>14</v>
      </c>
      <c r="F169" t="s">
        <v>14</v>
      </c>
      <c r="G169">
        <v>0</v>
      </c>
      <c r="H169" t="s">
        <v>14</v>
      </c>
      <c r="I169" t="s">
        <v>14</v>
      </c>
      <c r="J169" t="s">
        <v>14</v>
      </c>
      <c r="K169" t="s">
        <v>14</v>
      </c>
      <c r="L169">
        <v>0</v>
      </c>
      <c r="M169">
        <v>24.25</v>
      </c>
      <c r="N169">
        <v>0</v>
      </c>
      <c r="O169">
        <v>0</v>
      </c>
      <c r="P169">
        <v>0</v>
      </c>
      <c r="U169" s="290">
        <v>39301</v>
      </c>
      <c r="W169" t="s">
        <v>14</v>
      </c>
      <c r="X169">
        <v>15</v>
      </c>
      <c r="Y169" t="s">
        <v>14</v>
      </c>
      <c r="Z169" t="s">
        <v>14</v>
      </c>
      <c r="AA169" t="s">
        <v>14</v>
      </c>
      <c r="AB169" t="s">
        <v>14</v>
      </c>
      <c r="AC169" t="s">
        <v>14</v>
      </c>
      <c r="AD169" t="s">
        <v>14</v>
      </c>
      <c r="AE169" t="s">
        <v>14</v>
      </c>
      <c r="AF169" t="s">
        <v>14</v>
      </c>
      <c r="AG169">
        <v>24</v>
      </c>
      <c r="AH169">
        <v>0</v>
      </c>
      <c r="AI169">
        <v>0</v>
      </c>
      <c r="AJ169">
        <v>0</v>
      </c>
    </row>
    <row r="170" spans="1:36" x14ac:dyDescent="0.45">
      <c r="A170" s="291">
        <v>39303</v>
      </c>
      <c r="B170">
        <v>1288.8541666666667</v>
      </c>
      <c r="C170" t="s">
        <v>14</v>
      </c>
      <c r="D170">
        <v>20</v>
      </c>
      <c r="E170" t="s">
        <v>14</v>
      </c>
      <c r="F170" t="s">
        <v>14</v>
      </c>
      <c r="G170">
        <v>0</v>
      </c>
      <c r="H170" t="s">
        <v>14</v>
      </c>
      <c r="I170" t="s">
        <v>14</v>
      </c>
      <c r="J170" t="s">
        <v>14</v>
      </c>
      <c r="K170" t="s">
        <v>14</v>
      </c>
      <c r="L170">
        <v>0</v>
      </c>
      <c r="M170">
        <v>24</v>
      </c>
      <c r="N170">
        <v>0</v>
      </c>
      <c r="O170">
        <v>0</v>
      </c>
      <c r="P170">
        <v>0</v>
      </c>
      <c r="U170" s="290">
        <v>39302</v>
      </c>
      <c r="W170" t="s">
        <v>14</v>
      </c>
      <c r="X170">
        <v>20</v>
      </c>
      <c r="Y170" t="s">
        <v>14</v>
      </c>
      <c r="Z170" t="s">
        <v>14</v>
      </c>
      <c r="AA170" t="s">
        <v>14</v>
      </c>
      <c r="AB170" t="s">
        <v>14</v>
      </c>
      <c r="AC170" t="s">
        <v>14</v>
      </c>
      <c r="AD170" t="s">
        <v>14</v>
      </c>
      <c r="AE170" t="s">
        <v>14</v>
      </c>
      <c r="AF170" t="s">
        <v>14</v>
      </c>
      <c r="AG170">
        <v>24.25</v>
      </c>
      <c r="AH170">
        <v>0</v>
      </c>
      <c r="AI170">
        <v>0</v>
      </c>
      <c r="AJ170">
        <v>0</v>
      </c>
    </row>
    <row r="171" spans="1:36" x14ac:dyDescent="0.45">
      <c r="A171" s="291">
        <v>39304</v>
      </c>
      <c r="B171">
        <v>1115.4166666666667</v>
      </c>
      <c r="C171">
        <v>7.25</v>
      </c>
      <c r="D171">
        <v>23</v>
      </c>
      <c r="E171">
        <v>0</v>
      </c>
      <c r="G171">
        <v>0</v>
      </c>
      <c r="H171">
        <v>20</v>
      </c>
      <c r="I171">
        <v>18</v>
      </c>
      <c r="J171">
        <v>0</v>
      </c>
      <c r="K171">
        <v>0</v>
      </c>
      <c r="L171">
        <v>0</v>
      </c>
      <c r="M171">
        <v>27.25</v>
      </c>
      <c r="N171">
        <v>0</v>
      </c>
      <c r="O171">
        <v>0</v>
      </c>
      <c r="P171">
        <v>0</v>
      </c>
      <c r="U171" s="290">
        <v>39303</v>
      </c>
      <c r="W171" t="s">
        <v>14</v>
      </c>
      <c r="X171">
        <v>20</v>
      </c>
      <c r="Y171" t="s">
        <v>14</v>
      </c>
      <c r="Z171" t="s">
        <v>14</v>
      </c>
      <c r="AA171" t="s">
        <v>14</v>
      </c>
      <c r="AB171" t="s">
        <v>14</v>
      </c>
      <c r="AC171" t="s">
        <v>14</v>
      </c>
      <c r="AD171" t="s">
        <v>14</v>
      </c>
      <c r="AE171" t="s">
        <v>14</v>
      </c>
      <c r="AF171" t="s">
        <v>14</v>
      </c>
      <c r="AG171">
        <v>24</v>
      </c>
      <c r="AH171">
        <v>0</v>
      </c>
      <c r="AI171">
        <v>0</v>
      </c>
      <c r="AJ171">
        <v>0</v>
      </c>
    </row>
    <row r="172" spans="1:36" x14ac:dyDescent="0.45">
      <c r="A172" s="291">
        <v>39305</v>
      </c>
      <c r="B172">
        <v>1071.9895833333333</v>
      </c>
      <c r="C172">
        <v>10</v>
      </c>
      <c r="D172">
        <v>20</v>
      </c>
      <c r="E172">
        <v>0</v>
      </c>
      <c r="F172">
        <v>0</v>
      </c>
      <c r="G172">
        <v>0</v>
      </c>
      <c r="H172">
        <v>12.25</v>
      </c>
      <c r="I172">
        <v>20</v>
      </c>
      <c r="J172">
        <v>0</v>
      </c>
      <c r="K172">
        <v>0</v>
      </c>
      <c r="L172">
        <v>0</v>
      </c>
      <c r="M172">
        <v>22.25</v>
      </c>
      <c r="N172">
        <v>0</v>
      </c>
      <c r="O172">
        <v>0</v>
      </c>
      <c r="P172">
        <v>0</v>
      </c>
      <c r="U172" s="290">
        <v>39304</v>
      </c>
      <c r="W172">
        <v>7.25</v>
      </c>
      <c r="X172">
        <v>23</v>
      </c>
      <c r="Y172">
        <v>0</v>
      </c>
      <c r="AA172">
        <v>0</v>
      </c>
      <c r="AB172">
        <v>20</v>
      </c>
      <c r="AC172">
        <v>18</v>
      </c>
      <c r="AD172">
        <v>0</v>
      </c>
      <c r="AE172">
        <v>0</v>
      </c>
      <c r="AF172">
        <v>0</v>
      </c>
      <c r="AG172">
        <v>27.25</v>
      </c>
      <c r="AH172">
        <v>0</v>
      </c>
      <c r="AI172">
        <v>0</v>
      </c>
      <c r="AJ172">
        <v>0</v>
      </c>
    </row>
    <row r="173" spans="1:36" x14ac:dyDescent="0.45">
      <c r="A173" s="291">
        <v>39306</v>
      </c>
      <c r="B173">
        <v>1062.0729166666667</v>
      </c>
      <c r="C173">
        <v>12.25</v>
      </c>
      <c r="D173">
        <v>20</v>
      </c>
      <c r="E173">
        <v>0</v>
      </c>
      <c r="F173">
        <v>0</v>
      </c>
      <c r="G173">
        <v>0</v>
      </c>
      <c r="H173">
        <v>12</v>
      </c>
      <c r="I173">
        <v>20</v>
      </c>
      <c r="J173">
        <v>0</v>
      </c>
      <c r="K173">
        <v>0</v>
      </c>
      <c r="L173">
        <v>0</v>
      </c>
      <c r="M173">
        <v>24.25</v>
      </c>
      <c r="N173">
        <v>0</v>
      </c>
      <c r="O173">
        <v>0</v>
      </c>
      <c r="P173">
        <v>0</v>
      </c>
      <c r="U173" s="290">
        <v>39305</v>
      </c>
      <c r="W173">
        <v>10</v>
      </c>
      <c r="X173">
        <v>20</v>
      </c>
      <c r="Y173">
        <v>0</v>
      </c>
      <c r="Z173">
        <v>0</v>
      </c>
      <c r="AA173">
        <v>0</v>
      </c>
      <c r="AB173">
        <v>12.25</v>
      </c>
      <c r="AC173">
        <v>20</v>
      </c>
      <c r="AD173">
        <v>0</v>
      </c>
      <c r="AE173">
        <v>0</v>
      </c>
      <c r="AF173">
        <v>0</v>
      </c>
      <c r="AG173">
        <v>22.25</v>
      </c>
      <c r="AH173">
        <v>0</v>
      </c>
      <c r="AI173">
        <v>0</v>
      </c>
      <c r="AJ173">
        <v>0</v>
      </c>
    </row>
    <row r="174" spans="1:36" x14ac:dyDescent="0.45">
      <c r="A174" s="291">
        <v>39307</v>
      </c>
      <c r="B174">
        <v>964.91666666666663</v>
      </c>
      <c r="C174" t="s">
        <v>14</v>
      </c>
      <c r="D174">
        <v>20</v>
      </c>
      <c r="E174" t="s">
        <v>14</v>
      </c>
      <c r="F174" t="s">
        <v>14</v>
      </c>
      <c r="G174">
        <v>0</v>
      </c>
      <c r="H174" t="s">
        <v>14</v>
      </c>
      <c r="I174" t="s">
        <v>14</v>
      </c>
      <c r="J174" t="s">
        <v>14</v>
      </c>
      <c r="K174" t="s">
        <v>14</v>
      </c>
      <c r="L174">
        <v>0</v>
      </c>
      <c r="M174">
        <v>24</v>
      </c>
      <c r="N174">
        <v>0</v>
      </c>
      <c r="O174">
        <v>0</v>
      </c>
      <c r="P174">
        <v>0</v>
      </c>
      <c r="U174" s="290">
        <v>39306</v>
      </c>
      <c r="W174">
        <v>12.25</v>
      </c>
      <c r="X174">
        <v>20</v>
      </c>
      <c r="Y174">
        <v>0</v>
      </c>
      <c r="Z174">
        <v>0</v>
      </c>
      <c r="AA174">
        <v>0</v>
      </c>
      <c r="AB174">
        <v>12</v>
      </c>
      <c r="AC174">
        <v>20</v>
      </c>
      <c r="AD174">
        <v>0</v>
      </c>
      <c r="AE174">
        <v>0</v>
      </c>
      <c r="AF174">
        <v>0</v>
      </c>
      <c r="AG174">
        <v>24.25</v>
      </c>
      <c r="AH174">
        <v>0</v>
      </c>
      <c r="AI174">
        <v>0</v>
      </c>
      <c r="AJ174">
        <v>0</v>
      </c>
    </row>
    <row r="175" spans="1:36" x14ac:dyDescent="0.45">
      <c r="A175" s="291">
        <v>39308</v>
      </c>
      <c r="B175">
        <v>1087.34375</v>
      </c>
      <c r="C175" t="s">
        <v>14</v>
      </c>
      <c r="D175">
        <v>23</v>
      </c>
      <c r="E175" t="s">
        <v>14</v>
      </c>
      <c r="F175" t="s">
        <v>14</v>
      </c>
      <c r="G175">
        <v>0</v>
      </c>
      <c r="H175" t="s">
        <v>14</v>
      </c>
      <c r="I175" t="s">
        <v>14</v>
      </c>
      <c r="J175" t="s">
        <v>14</v>
      </c>
      <c r="K175" t="s">
        <v>14</v>
      </c>
      <c r="L175">
        <v>0</v>
      </c>
      <c r="M175">
        <v>24</v>
      </c>
      <c r="N175">
        <v>0</v>
      </c>
      <c r="O175">
        <v>0</v>
      </c>
      <c r="P175">
        <v>0</v>
      </c>
      <c r="U175" s="290">
        <v>39307</v>
      </c>
      <c r="W175" t="s">
        <v>14</v>
      </c>
      <c r="X175">
        <v>20</v>
      </c>
      <c r="Y175" t="s">
        <v>14</v>
      </c>
      <c r="Z175" t="s">
        <v>14</v>
      </c>
      <c r="AA175" t="s">
        <v>14</v>
      </c>
      <c r="AB175" t="s">
        <v>14</v>
      </c>
      <c r="AC175" t="s">
        <v>14</v>
      </c>
      <c r="AD175" t="s">
        <v>14</v>
      </c>
      <c r="AE175" t="s">
        <v>14</v>
      </c>
      <c r="AF175" t="s">
        <v>14</v>
      </c>
      <c r="AG175">
        <v>24</v>
      </c>
      <c r="AH175">
        <v>0</v>
      </c>
      <c r="AI175">
        <v>0</v>
      </c>
      <c r="AJ175">
        <v>0</v>
      </c>
    </row>
    <row r="176" spans="1:36" x14ac:dyDescent="0.45">
      <c r="A176" s="291">
        <v>39309</v>
      </c>
      <c r="B176">
        <v>1300.4166666666667</v>
      </c>
      <c r="C176" t="s">
        <v>14</v>
      </c>
      <c r="D176">
        <v>14</v>
      </c>
      <c r="E176" t="s">
        <v>14</v>
      </c>
      <c r="F176" t="s">
        <v>14</v>
      </c>
      <c r="G176">
        <v>0</v>
      </c>
      <c r="H176" t="s">
        <v>14</v>
      </c>
      <c r="I176" t="s">
        <v>14</v>
      </c>
      <c r="J176" t="s">
        <v>14</v>
      </c>
      <c r="K176" t="s">
        <v>14</v>
      </c>
      <c r="L176">
        <v>0</v>
      </c>
      <c r="M176">
        <v>24</v>
      </c>
      <c r="N176">
        <v>0</v>
      </c>
      <c r="O176">
        <v>0</v>
      </c>
      <c r="P176">
        <v>0</v>
      </c>
      <c r="U176" s="290">
        <v>39308</v>
      </c>
      <c r="W176" t="s">
        <v>14</v>
      </c>
      <c r="X176">
        <v>23</v>
      </c>
      <c r="Y176" t="s">
        <v>14</v>
      </c>
      <c r="Z176" t="s">
        <v>14</v>
      </c>
      <c r="AA176" t="s">
        <v>14</v>
      </c>
      <c r="AB176" t="s">
        <v>14</v>
      </c>
      <c r="AC176" t="s">
        <v>14</v>
      </c>
      <c r="AD176" t="s">
        <v>14</v>
      </c>
      <c r="AE176" t="s">
        <v>14</v>
      </c>
      <c r="AF176" t="s">
        <v>14</v>
      </c>
      <c r="AG176">
        <v>24</v>
      </c>
      <c r="AH176">
        <v>0</v>
      </c>
      <c r="AI176">
        <v>0</v>
      </c>
      <c r="AJ176">
        <v>0</v>
      </c>
    </row>
    <row r="177" spans="1:36" x14ac:dyDescent="0.45">
      <c r="A177" s="291">
        <v>39310</v>
      </c>
      <c r="B177">
        <v>1371.4583333333333</v>
      </c>
      <c r="C177" t="s">
        <v>14</v>
      </c>
      <c r="D177">
        <v>11</v>
      </c>
      <c r="E177" t="s">
        <v>14</v>
      </c>
      <c r="F177" t="s">
        <v>14</v>
      </c>
      <c r="G177">
        <v>0</v>
      </c>
      <c r="H177" t="s">
        <v>14</v>
      </c>
      <c r="I177" t="s">
        <v>14</v>
      </c>
      <c r="J177" t="s">
        <v>14</v>
      </c>
      <c r="K177" t="s">
        <v>14</v>
      </c>
      <c r="L177">
        <v>0</v>
      </c>
      <c r="M177">
        <v>23.75</v>
      </c>
      <c r="N177">
        <v>0</v>
      </c>
      <c r="O177">
        <v>0</v>
      </c>
      <c r="P177">
        <v>0</v>
      </c>
      <c r="U177" s="290">
        <v>39309</v>
      </c>
      <c r="W177" t="s">
        <v>14</v>
      </c>
      <c r="X177">
        <v>14</v>
      </c>
      <c r="Y177" t="s">
        <v>14</v>
      </c>
      <c r="Z177" t="s">
        <v>14</v>
      </c>
      <c r="AA177" t="s">
        <v>14</v>
      </c>
      <c r="AB177" t="s">
        <v>14</v>
      </c>
      <c r="AC177" t="s">
        <v>14</v>
      </c>
      <c r="AD177" t="s">
        <v>14</v>
      </c>
      <c r="AE177" t="s">
        <v>14</v>
      </c>
      <c r="AF177" t="s">
        <v>14</v>
      </c>
      <c r="AG177">
        <v>24</v>
      </c>
      <c r="AH177">
        <v>0</v>
      </c>
      <c r="AI177">
        <v>0</v>
      </c>
      <c r="AJ177">
        <v>0</v>
      </c>
    </row>
    <row r="178" spans="1:36" x14ac:dyDescent="0.45">
      <c r="A178" s="291">
        <v>39311</v>
      </c>
      <c r="B178">
        <v>1149.4166666666667</v>
      </c>
      <c r="C178" t="s">
        <v>14</v>
      </c>
      <c r="D178">
        <v>14</v>
      </c>
      <c r="E178" t="s">
        <v>14</v>
      </c>
      <c r="F178" t="s">
        <v>14</v>
      </c>
      <c r="G178">
        <v>0</v>
      </c>
      <c r="H178" t="s">
        <v>14</v>
      </c>
      <c r="I178" t="s">
        <v>14</v>
      </c>
      <c r="J178" t="s">
        <v>14</v>
      </c>
      <c r="K178" t="s">
        <v>14</v>
      </c>
      <c r="L178">
        <v>0</v>
      </c>
      <c r="M178">
        <v>26</v>
      </c>
      <c r="N178">
        <v>0</v>
      </c>
      <c r="O178">
        <v>0</v>
      </c>
      <c r="P178">
        <v>0</v>
      </c>
      <c r="U178" s="290">
        <v>39310</v>
      </c>
      <c r="W178" t="s">
        <v>14</v>
      </c>
      <c r="X178">
        <v>11</v>
      </c>
      <c r="Y178" t="s">
        <v>14</v>
      </c>
      <c r="Z178" t="s">
        <v>14</v>
      </c>
      <c r="AA178" t="s">
        <v>14</v>
      </c>
      <c r="AB178" t="s">
        <v>14</v>
      </c>
      <c r="AC178" t="s">
        <v>14</v>
      </c>
      <c r="AD178" t="s">
        <v>14</v>
      </c>
      <c r="AE178" t="s">
        <v>14</v>
      </c>
      <c r="AF178" t="s">
        <v>14</v>
      </c>
      <c r="AG178">
        <v>23.75</v>
      </c>
      <c r="AH178">
        <v>0</v>
      </c>
      <c r="AI178">
        <v>0</v>
      </c>
      <c r="AJ178">
        <v>0</v>
      </c>
    </row>
    <row r="179" spans="1:36" x14ac:dyDescent="0.45">
      <c r="A179" s="291">
        <v>39312</v>
      </c>
      <c r="B179">
        <v>1007.53125</v>
      </c>
      <c r="C179" t="s">
        <v>14</v>
      </c>
      <c r="D179">
        <v>21</v>
      </c>
      <c r="E179" t="s">
        <v>14</v>
      </c>
      <c r="F179" t="s">
        <v>14</v>
      </c>
      <c r="G179">
        <v>0</v>
      </c>
      <c r="H179" t="s">
        <v>14</v>
      </c>
      <c r="I179" t="s">
        <v>14</v>
      </c>
      <c r="J179" t="s">
        <v>14</v>
      </c>
      <c r="K179" t="s">
        <v>14</v>
      </c>
      <c r="L179">
        <v>0</v>
      </c>
      <c r="M179">
        <v>25</v>
      </c>
      <c r="N179">
        <v>0</v>
      </c>
      <c r="O179">
        <v>0</v>
      </c>
      <c r="P179">
        <v>0</v>
      </c>
      <c r="U179" s="290">
        <v>39311</v>
      </c>
      <c r="W179" t="s">
        <v>14</v>
      </c>
      <c r="X179">
        <v>14</v>
      </c>
      <c r="Y179" t="s">
        <v>14</v>
      </c>
      <c r="Z179" t="s">
        <v>14</v>
      </c>
      <c r="AA179" t="s">
        <v>14</v>
      </c>
      <c r="AB179" t="s">
        <v>14</v>
      </c>
      <c r="AC179" t="s">
        <v>14</v>
      </c>
      <c r="AD179" t="s">
        <v>14</v>
      </c>
      <c r="AE179" t="s">
        <v>14</v>
      </c>
      <c r="AF179" t="s">
        <v>14</v>
      </c>
      <c r="AG179">
        <v>26</v>
      </c>
      <c r="AH179">
        <v>0</v>
      </c>
      <c r="AI179">
        <v>0</v>
      </c>
      <c r="AJ179">
        <v>0</v>
      </c>
    </row>
    <row r="180" spans="1:36" x14ac:dyDescent="0.45">
      <c r="A180" s="291">
        <v>39313</v>
      </c>
      <c r="B180">
        <v>1129.2708333333333</v>
      </c>
      <c r="C180" t="s">
        <v>14</v>
      </c>
      <c r="D180">
        <v>21</v>
      </c>
      <c r="E180" t="s">
        <v>14</v>
      </c>
      <c r="F180" t="s">
        <v>14</v>
      </c>
      <c r="G180">
        <v>0</v>
      </c>
      <c r="H180" t="s">
        <v>14</v>
      </c>
      <c r="I180" t="s">
        <v>14</v>
      </c>
      <c r="J180" t="s">
        <v>14</v>
      </c>
      <c r="K180" t="s">
        <v>14</v>
      </c>
      <c r="L180">
        <v>0</v>
      </c>
      <c r="M180">
        <v>22</v>
      </c>
      <c r="N180">
        <v>0</v>
      </c>
      <c r="O180">
        <v>0</v>
      </c>
      <c r="P180">
        <v>0</v>
      </c>
      <c r="U180" s="290">
        <v>39312</v>
      </c>
      <c r="W180" t="s">
        <v>14</v>
      </c>
      <c r="X180">
        <v>21</v>
      </c>
      <c r="Y180" t="s">
        <v>14</v>
      </c>
      <c r="Z180" t="s">
        <v>14</v>
      </c>
      <c r="AA180" t="s">
        <v>14</v>
      </c>
      <c r="AB180" t="s">
        <v>14</v>
      </c>
      <c r="AC180" t="s">
        <v>14</v>
      </c>
      <c r="AD180" t="s">
        <v>14</v>
      </c>
      <c r="AE180" t="s">
        <v>14</v>
      </c>
      <c r="AF180" t="s">
        <v>14</v>
      </c>
      <c r="AG180">
        <v>25</v>
      </c>
      <c r="AH180">
        <v>0</v>
      </c>
      <c r="AI180">
        <v>0</v>
      </c>
      <c r="AJ180">
        <v>0</v>
      </c>
    </row>
    <row r="181" spans="1:36" x14ac:dyDescent="0.45">
      <c r="A181" s="291">
        <v>39314</v>
      </c>
      <c r="B181">
        <v>1016.7708333333334</v>
      </c>
      <c r="C181">
        <v>12.5</v>
      </c>
      <c r="D181">
        <v>18</v>
      </c>
      <c r="E181">
        <v>0</v>
      </c>
      <c r="F181">
        <v>0</v>
      </c>
      <c r="G181">
        <v>0</v>
      </c>
      <c r="H181">
        <v>12.25</v>
      </c>
      <c r="I181">
        <v>26</v>
      </c>
      <c r="J181">
        <v>0</v>
      </c>
      <c r="K181">
        <v>0</v>
      </c>
      <c r="L181">
        <v>0</v>
      </c>
      <c r="M181">
        <v>24.75</v>
      </c>
      <c r="N181">
        <v>0</v>
      </c>
      <c r="O181">
        <v>0</v>
      </c>
      <c r="P181">
        <v>0</v>
      </c>
      <c r="U181" s="290">
        <v>39313</v>
      </c>
      <c r="W181" t="s">
        <v>14</v>
      </c>
      <c r="X181">
        <v>21</v>
      </c>
      <c r="Y181" t="s">
        <v>14</v>
      </c>
      <c r="Z181" t="s">
        <v>14</v>
      </c>
      <c r="AA181" t="s">
        <v>14</v>
      </c>
      <c r="AB181" t="s">
        <v>14</v>
      </c>
      <c r="AC181" t="s">
        <v>14</v>
      </c>
      <c r="AD181" t="s">
        <v>14</v>
      </c>
      <c r="AE181" t="s">
        <v>14</v>
      </c>
      <c r="AF181" t="s">
        <v>14</v>
      </c>
      <c r="AG181">
        <v>22</v>
      </c>
      <c r="AH181">
        <v>0</v>
      </c>
      <c r="AI181">
        <v>0</v>
      </c>
      <c r="AJ181">
        <v>0</v>
      </c>
    </row>
    <row r="182" spans="1:36" x14ac:dyDescent="0.45">
      <c r="A182" s="291">
        <v>39315</v>
      </c>
      <c r="B182">
        <v>1046.8854166666667</v>
      </c>
      <c r="C182">
        <v>12.25</v>
      </c>
      <c r="D182">
        <v>30</v>
      </c>
      <c r="E182">
        <v>0</v>
      </c>
      <c r="F182">
        <v>0</v>
      </c>
      <c r="G182">
        <v>0</v>
      </c>
      <c r="H182">
        <v>26.75</v>
      </c>
      <c r="I182">
        <v>28</v>
      </c>
      <c r="J182">
        <v>0</v>
      </c>
      <c r="K182">
        <v>0</v>
      </c>
      <c r="L182">
        <v>0</v>
      </c>
      <c r="M182">
        <v>39</v>
      </c>
      <c r="N182">
        <v>0</v>
      </c>
      <c r="O182">
        <v>0</v>
      </c>
      <c r="P182">
        <v>0</v>
      </c>
      <c r="U182" s="290">
        <v>39314</v>
      </c>
      <c r="W182">
        <v>12.5</v>
      </c>
      <c r="X182">
        <v>18</v>
      </c>
      <c r="Y182">
        <v>0</v>
      </c>
      <c r="Z182">
        <v>0</v>
      </c>
      <c r="AA182">
        <v>0</v>
      </c>
      <c r="AB182">
        <v>12.25</v>
      </c>
      <c r="AC182">
        <v>26</v>
      </c>
      <c r="AD182">
        <v>0</v>
      </c>
      <c r="AE182">
        <v>0</v>
      </c>
      <c r="AF182">
        <v>0</v>
      </c>
      <c r="AG182">
        <v>24.75</v>
      </c>
      <c r="AH182">
        <v>0</v>
      </c>
      <c r="AI182">
        <v>0</v>
      </c>
      <c r="AJ182">
        <v>0</v>
      </c>
    </row>
    <row r="183" spans="1:36" x14ac:dyDescent="0.45">
      <c r="A183" s="291">
        <v>39316</v>
      </c>
      <c r="B183">
        <v>1092.3541666666667</v>
      </c>
      <c r="C183" t="s">
        <v>14</v>
      </c>
      <c r="D183">
        <v>22</v>
      </c>
      <c r="E183" t="s">
        <v>14</v>
      </c>
      <c r="F183" t="s">
        <v>14</v>
      </c>
      <c r="G183">
        <v>0</v>
      </c>
      <c r="H183">
        <v>9.5</v>
      </c>
      <c r="I183">
        <v>22</v>
      </c>
      <c r="J183">
        <v>0</v>
      </c>
      <c r="K183">
        <v>0</v>
      </c>
      <c r="L183">
        <v>0</v>
      </c>
      <c r="M183">
        <v>9.5</v>
      </c>
      <c r="N183">
        <v>0</v>
      </c>
      <c r="O183">
        <v>0</v>
      </c>
      <c r="P183">
        <v>0</v>
      </c>
      <c r="U183" s="290">
        <v>39315</v>
      </c>
      <c r="W183">
        <v>12.25</v>
      </c>
      <c r="X183">
        <v>30</v>
      </c>
      <c r="Y183">
        <v>0</v>
      </c>
      <c r="Z183">
        <v>0</v>
      </c>
      <c r="AA183">
        <v>0</v>
      </c>
      <c r="AB183">
        <v>26.75</v>
      </c>
      <c r="AC183">
        <v>28</v>
      </c>
      <c r="AD183">
        <v>0</v>
      </c>
      <c r="AE183">
        <v>0</v>
      </c>
      <c r="AF183">
        <v>0</v>
      </c>
      <c r="AG183">
        <v>39</v>
      </c>
      <c r="AH183">
        <v>0</v>
      </c>
      <c r="AI183">
        <v>0</v>
      </c>
      <c r="AJ183">
        <v>0</v>
      </c>
    </row>
    <row r="184" spans="1:36" x14ac:dyDescent="0.45">
      <c r="A184" s="291">
        <v>39317</v>
      </c>
      <c r="B184">
        <v>1092.6458333333333</v>
      </c>
      <c r="C184" t="s">
        <v>14</v>
      </c>
      <c r="D184">
        <v>22</v>
      </c>
      <c r="E184" t="s">
        <v>14</v>
      </c>
      <c r="F184" t="s">
        <v>14</v>
      </c>
      <c r="G184">
        <v>0</v>
      </c>
      <c r="H184" t="s">
        <v>14</v>
      </c>
      <c r="I184" t="s">
        <v>14</v>
      </c>
      <c r="J184" t="s">
        <v>14</v>
      </c>
      <c r="K184" t="s">
        <v>14</v>
      </c>
      <c r="L184">
        <v>0</v>
      </c>
      <c r="M184">
        <v>23.75</v>
      </c>
      <c r="N184">
        <v>0</v>
      </c>
      <c r="O184">
        <v>0</v>
      </c>
      <c r="P184">
        <v>0</v>
      </c>
      <c r="U184" s="290">
        <v>39316</v>
      </c>
      <c r="W184" t="s">
        <v>14</v>
      </c>
      <c r="X184">
        <v>22</v>
      </c>
      <c r="Y184" t="s">
        <v>14</v>
      </c>
      <c r="Z184" t="s">
        <v>14</v>
      </c>
      <c r="AA184" t="s">
        <v>14</v>
      </c>
      <c r="AB184">
        <v>9.5</v>
      </c>
      <c r="AC184">
        <v>22</v>
      </c>
      <c r="AD184">
        <v>0</v>
      </c>
      <c r="AE184">
        <v>0</v>
      </c>
      <c r="AF184">
        <v>0</v>
      </c>
      <c r="AG184">
        <v>9.5</v>
      </c>
      <c r="AH184">
        <v>0</v>
      </c>
      <c r="AI184">
        <v>0</v>
      </c>
      <c r="AJ184">
        <v>0</v>
      </c>
    </row>
    <row r="185" spans="1:36" x14ac:dyDescent="0.45">
      <c r="A185" s="291">
        <v>39318</v>
      </c>
      <c r="B185">
        <v>1065.8854166666667</v>
      </c>
      <c r="C185" t="s">
        <v>14</v>
      </c>
      <c r="D185">
        <v>22</v>
      </c>
      <c r="E185" t="s">
        <v>14</v>
      </c>
      <c r="F185" t="s">
        <v>14</v>
      </c>
      <c r="G185">
        <v>0</v>
      </c>
      <c r="H185" t="s">
        <v>14</v>
      </c>
      <c r="I185" t="s">
        <v>14</v>
      </c>
      <c r="J185" t="s">
        <v>14</v>
      </c>
      <c r="K185" t="s">
        <v>14</v>
      </c>
      <c r="L185">
        <v>0</v>
      </c>
      <c r="M185">
        <v>26.75</v>
      </c>
      <c r="N185">
        <v>0</v>
      </c>
      <c r="O185">
        <v>0</v>
      </c>
      <c r="P185">
        <v>0</v>
      </c>
      <c r="U185" s="290">
        <v>39317</v>
      </c>
      <c r="W185" t="s">
        <v>14</v>
      </c>
      <c r="X185">
        <v>22</v>
      </c>
      <c r="Y185" t="s">
        <v>14</v>
      </c>
      <c r="Z185" t="s">
        <v>14</v>
      </c>
      <c r="AA185" t="s">
        <v>14</v>
      </c>
      <c r="AB185" t="s">
        <v>14</v>
      </c>
      <c r="AC185" t="s">
        <v>14</v>
      </c>
      <c r="AD185" t="s">
        <v>14</v>
      </c>
      <c r="AE185" t="s">
        <v>14</v>
      </c>
      <c r="AF185" t="s">
        <v>14</v>
      </c>
      <c r="AG185">
        <v>23.75</v>
      </c>
      <c r="AH185">
        <v>0</v>
      </c>
      <c r="AI185">
        <v>0</v>
      </c>
      <c r="AJ185">
        <v>0</v>
      </c>
    </row>
    <row r="186" spans="1:36" x14ac:dyDescent="0.45">
      <c r="A186" s="291">
        <v>39319</v>
      </c>
      <c r="B186">
        <v>1088.0104166666667</v>
      </c>
      <c r="C186" t="s">
        <v>14</v>
      </c>
      <c r="D186">
        <v>22</v>
      </c>
      <c r="E186" t="s">
        <v>14</v>
      </c>
      <c r="F186" t="s">
        <v>14</v>
      </c>
      <c r="G186">
        <v>0</v>
      </c>
      <c r="H186" t="s">
        <v>14</v>
      </c>
      <c r="I186" t="s">
        <v>14</v>
      </c>
      <c r="J186" t="s">
        <v>14</v>
      </c>
      <c r="K186" t="s">
        <v>14</v>
      </c>
      <c r="L186">
        <v>0</v>
      </c>
      <c r="M186">
        <v>23.25</v>
      </c>
      <c r="N186">
        <v>0</v>
      </c>
      <c r="O186">
        <v>0</v>
      </c>
      <c r="P186">
        <v>0</v>
      </c>
      <c r="U186" s="290">
        <v>39318</v>
      </c>
      <c r="W186" t="s">
        <v>14</v>
      </c>
      <c r="X186">
        <v>22</v>
      </c>
      <c r="Y186" t="s">
        <v>14</v>
      </c>
      <c r="Z186" t="s">
        <v>14</v>
      </c>
      <c r="AA186" t="s">
        <v>14</v>
      </c>
      <c r="AB186" t="s">
        <v>14</v>
      </c>
      <c r="AC186" t="s">
        <v>14</v>
      </c>
      <c r="AD186" t="s">
        <v>14</v>
      </c>
      <c r="AE186" t="s">
        <v>14</v>
      </c>
      <c r="AF186" t="s">
        <v>14</v>
      </c>
      <c r="AG186">
        <v>26.75</v>
      </c>
      <c r="AH186">
        <v>0</v>
      </c>
      <c r="AI186">
        <v>0</v>
      </c>
      <c r="AJ186">
        <v>0</v>
      </c>
    </row>
    <row r="187" spans="1:36" x14ac:dyDescent="0.45">
      <c r="A187" s="291">
        <v>39320</v>
      </c>
      <c r="B187">
        <v>1076.1458333333333</v>
      </c>
      <c r="C187" t="s">
        <v>14</v>
      </c>
      <c r="D187">
        <v>20</v>
      </c>
      <c r="E187" t="s">
        <v>14</v>
      </c>
      <c r="F187" t="s">
        <v>14</v>
      </c>
      <c r="G187">
        <v>0</v>
      </c>
      <c r="H187" t="s">
        <v>14</v>
      </c>
      <c r="I187" t="s">
        <v>14</v>
      </c>
      <c r="J187" t="s">
        <v>14</v>
      </c>
      <c r="K187" t="s">
        <v>14</v>
      </c>
      <c r="L187">
        <v>0</v>
      </c>
      <c r="M187">
        <v>21.75</v>
      </c>
      <c r="N187">
        <v>0</v>
      </c>
      <c r="O187">
        <v>0</v>
      </c>
      <c r="P187">
        <v>0</v>
      </c>
      <c r="U187" s="290">
        <v>39319</v>
      </c>
      <c r="W187" t="s">
        <v>14</v>
      </c>
      <c r="X187">
        <v>22</v>
      </c>
      <c r="Y187" t="s">
        <v>14</v>
      </c>
      <c r="Z187" t="s">
        <v>14</v>
      </c>
      <c r="AA187" t="s">
        <v>14</v>
      </c>
      <c r="AB187" t="s">
        <v>14</v>
      </c>
      <c r="AC187" t="s">
        <v>14</v>
      </c>
      <c r="AD187" t="s">
        <v>14</v>
      </c>
      <c r="AE187" t="s">
        <v>14</v>
      </c>
      <c r="AF187" t="s">
        <v>14</v>
      </c>
      <c r="AG187">
        <v>23.25</v>
      </c>
      <c r="AH187">
        <v>0</v>
      </c>
      <c r="AI187">
        <v>0</v>
      </c>
      <c r="AJ187">
        <v>0</v>
      </c>
    </row>
    <row r="188" spans="1:36" x14ac:dyDescent="0.45">
      <c r="A188" s="291">
        <v>39321</v>
      </c>
      <c r="B188">
        <v>914.02083333333337</v>
      </c>
      <c r="C188" t="s">
        <v>14</v>
      </c>
      <c r="D188">
        <v>23</v>
      </c>
      <c r="E188" t="s">
        <v>14</v>
      </c>
      <c r="F188" t="s">
        <v>14</v>
      </c>
      <c r="G188">
        <v>0</v>
      </c>
      <c r="H188" t="s">
        <v>14</v>
      </c>
      <c r="I188" t="s">
        <v>14</v>
      </c>
      <c r="J188" t="s">
        <v>14</v>
      </c>
      <c r="K188" t="s">
        <v>14</v>
      </c>
      <c r="L188">
        <v>0</v>
      </c>
      <c r="M188">
        <v>25.5</v>
      </c>
      <c r="N188">
        <v>0</v>
      </c>
      <c r="O188">
        <v>0</v>
      </c>
      <c r="P188">
        <v>0</v>
      </c>
      <c r="U188" s="290">
        <v>39320</v>
      </c>
      <c r="W188" t="s">
        <v>14</v>
      </c>
      <c r="X188">
        <v>20</v>
      </c>
      <c r="Y188" t="s">
        <v>14</v>
      </c>
      <c r="Z188" t="s">
        <v>14</v>
      </c>
      <c r="AA188" t="s">
        <v>14</v>
      </c>
      <c r="AB188" t="s">
        <v>14</v>
      </c>
      <c r="AC188" t="s">
        <v>14</v>
      </c>
      <c r="AD188" t="s">
        <v>14</v>
      </c>
      <c r="AE188" t="s">
        <v>14</v>
      </c>
      <c r="AF188" t="s">
        <v>14</v>
      </c>
      <c r="AG188">
        <v>21.75</v>
      </c>
      <c r="AH188">
        <v>0</v>
      </c>
      <c r="AI188">
        <v>0</v>
      </c>
      <c r="AJ188">
        <v>0</v>
      </c>
    </row>
    <row r="189" spans="1:36" x14ac:dyDescent="0.45">
      <c r="A189" s="291">
        <v>39322</v>
      </c>
      <c r="G189">
        <v>0</v>
      </c>
      <c r="L189">
        <v>0</v>
      </c>
      <c r="P189">
        <v>0</v>
      </c>
      <c r="U189" s="290">
        <v>39321</v>
      </c>
      <c r="W189" t="s">
        <v>14</v>
      </c>
      <c r="X189">
        <v>23</v>
      </c>
      <c r="Y189" t="s">
        <v>14</v>
      </c>
      <c r="Z189" t="s">
        <v>14</v>
      </c>
      <c r="AA189" t="s">
        <v>14</v>
      </c>
      <c r="AB189" t="s">
        <v>14</v>
      </c>
      <c r="AC189" t="s">
        <v>14</v>
      </c>
      <c r="AD189" t="s">
        <v>14</v>
      </c>
      <c r="AE189" t="s">
        <v>14</v>
      </c>
      <c r="AF189">
        <v>0</v>
      </c>
      <c r="AG189">
        <v>25.5</v>
      </c>
      <c r="AH189">
        <v>0</v>
      </c>
      <c r="AI189">
        <v>0</v>
      </c>
      <c r="AJ189">
        <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AM210"/>
  <sheetViews>
    <sheetView topLeftCell="K1" workbookViewId="0">
      <selection activeCell="S19" sqref="S19"/>
    </sheetView>
  </sheetViews>
  <sheetFormatPr defaultRowHeight="14.25" x14ac:dyDescent="0.45"/>
  <cols>
    <col min="1" max="1" width="9.73046875" style="290" bestFit="1" customWidth="1"/>
    <col min="22" max="22" width="9.73046875" style="290" bestFit="1" customWidth="1"/>
  </cols>
  <sheetData>
    <row r="3" spans="1:39" x14ac:dyDescent="0.45">
      <c r="A3" s="290" t="s">
        <v>36</v>
      </c>
      <c r="V3" s="290" t="s">
        <v>43</v>
      </c>
    </row>
    <row r="4" spans="1:39" x14ac:dyDescent="0.45">
      <c r="A4" s="290" t="s">
        <v>1</v>
      </c>
      <c r="B4" t="s">
        <v>2</v>
      </c>
      <c r="C4" t="s">
        <v>23</v>
      </c>
      <c r="D4" t="s">
        <v>37</v>
      </c>
      <c r="E4" t="s">
        <v>24</v>
      </c>
      <c r="F4" t="s">
        <v>6</v>
      </c>
      <c r="G4" t="s">
        <v>42</v>
      </c>
      <c r="H4" t="s">
        <v>25</v>
      </c>
      <c r="I4" t="s">
        <v>18</v>
      </c>
      <c r="J4" t="s">
        <v>38</v>
      </c>
      <c r="K4" t="s">
        <v>26</v>
      </c>
      <c r="L4" t="s">
        <v>19</v>
      </c>
      <c r="M4" t="s">
        <v>42</v>
      </c>
      <c r="N4" t="s">
        <v>27</v>
      </c>
      <c r="O4" t="s">
        <v>21</v>
      </c>
      <c r="P4" t="s">
        <v>39</v>
      </c>
      <c r="Q4" t="s">
        <v>20</v>
      </c>
      <c r="R4" t="s">
        <v>29</v>
      </c>
      <c r="V4" s="290" t="s">
        <v>1</v>
      </c>
      <c r="W4" t="s">
        <v>2</v>
      </c>
      <c r="X4" t="s">
        <v>33</v>
      </c>
      <c r="Y4" t="s">
        <v>37</v>
      </c>
      <c r="Z4" t="s">
        <v>24</v>
      </c>
      <c r="AA4" t="s">
        <v>6</v>
      </c>
      <c r="AB4" t="s">
        <v>42</v>
      </c>
      <c r="AC4" t="s">
        <v>25</v>
      </c>
      <c r="AD4" t="s">
        <v>34</v>
      </c>
      <c r="AE4" t="s">
        <v>38</v>
      </c>
      <c r="AF4" t="s">
        <v>26</v>
      </c>
      <c r="AG4" t="s">
        <v>19</v>
      </c>
      <c r="AH4" t="s">
        <v>42</v>
      </c>
      <c r="AI4" t="s">
        <v>27</v>
      </c>
      <c r="AJ4" t="s">
        <v>21</v>
      </c>
      <c r="AK4" t="s">
        <v>28</v>
      </c>
      <c r="AL4" t="s">
        <v>20</v>
      </c>
      <c r="AM4" t="s">
        <v>29</v>
      </c>
    </row>
    <row r="5" spans="1:39" x14ac:dyDescent="0.45">
      <c r="A5" s="290">
        <v>39465</v>
      </c>
      <c r="B5">
        <v>1280</v>
      </c>
      <c r="C5">
        <v>5.25</v>
      </c>
      <c r="D5">
        <v>185</v>
      </c>
      <c r="E5">
        <v>0</v>
      </c>
      <c r="G5">
        <v>3.2236070025264484E-2</v>
      </c>
      <c r="H5">
        <v>0</v>
      </c>
      <c r="I5">
        <v>12.75</v>
      </c>
      <c r="J5">
        <v>182</v>
      </c>
      <c r="K5">
        <v>0</v>
      </c>
      <c r="M5">
        <v>4.7129344129554752E-2</v>
      </c>
      <c r="N5">
        <v>0</v>
      </c>
      <c r="P5">
        <v>0</v>
      </c>
      <c r="R5">
        <v>0</v>
      </c>
      <c r="V5" s="290">
        <v>39478</v>
      </c>
      <c r="X5">
        <v>8</v>
      </c>
      <c r="Y5">
        <v>156</v>
      </c>
      <c r="Z5">
        <v>0</v>
      </c>
      <c r="AA5">
        <v>0</v>
      </c>
      <c r="AB5">
        <v>3.4272519849411522E-2</v>
      </c>
      <c r="AC5">
        <v>0</v>
      </c>
      <c r="AD5">
        <v>15.75</v>
      </c>
      <c r="AE5">
        <v>170</v>
      </c>
      <c r="AF5">
        <v>0</v>
      </c>
      <c r="AG5">
        <v>0</v>
      </c>
      <c r="AH5">
        <v>4.7944023467871667E-2</v>
      </c>
      <c r="AI5">
        <v>0</v>
      </c>
      <c r="AJ5">
        <v>23.75</v>
      </c>
      <c r="AK5">
        <v>0</v>
      </c>
      <c r="AL5">
        <v>0</v>
      </c>
      <c r="AM5">
        <v>0</v>
      </c>
    </row>
    <row r="6" spans="1:39" x14ac:dyDescent="0.45">
      <c r="A6" s="290">
        <v>39466</v>
      </c>
      <c r="B6">
        <v>1200</v>
      </c>
      <c r="C6">
        <v>10.75</v>
      </c>
      <c r="D6">
        <v>185</v>
      </c>
      <c r="E6">
        <v>0</v>
      </c>
      <c r="G6">
        <v>3.2236070025264484E-2</v>
      </c>
      <c r="H6">
        <v>0</v>
      </c>
      <c r="I6">
        <v>12.75</v>
      </c>
      <c r="J6">
        <v>190</v>
      </c>
      <c r="K6">
        <v>0</v>
      </c>
      <c r="M6">
        <v>4.6615544482115148E-2</v>
      </c>
      <c r="N6">
        <v>0</v>
      </c>
      <c r="P6">
        <v>0</v>
      </c>
      <c r="R6">
        <v>0</v>
      </c>
      <c r="V6" s="290">
        <v>39479</v>
      </c>
      <c r="X6">
        <v>8.75</v>
      </c>
      <c r="Y6">
        <v>179</v>
      </c>
      <c r="Z6">
        <v>0</v>
      </c>
      <c r="AA6">
        <v>0</v>
      </c>
      <c r="AB6">
        <v>3.2629863935038014E-2</v>
      </c>
      <c r="AC6">
        <v>0</v>
      </c>
      <c r="AD6">
        <v>14.5</v>
      </c>
      <c r="AE6">
        <v>203</v>
      </c>
      <c r="AF6">
        <v>0</v>
      </c>
      <c r="AG6">
        <v>0</v>
      </c>
      <c r="AH6">
        <v>4.5825067786324891E-2</v>
      </c>
      <c r="AI6">
        <v>0</v>
      </c>
      <c r="AJ6">
        <v>23.25</v>
      </c>
      <c r="AK6">
        <v>0</v>
      </c>
      <c r="AL6">
        <v>0</v>
      </c>
      <c r="AM6">
        <v>0</v>
      </c>
    </row>
    <row r="7" spans="1:39" x14ac:dyDescent="0.45">
      <c r="A7" s="290">
        <v>39467</v>
      </c>
      <c r="B7">
        <v>1190</v>
      </c>
      <c r="C7">
        <v>10.75</v>
      </c>
      <c r="D7">
        <v>190</v>
      </c>
      <c r="E7">
        <v>0</v>
      </c>
      <c r="G7">
        <v>3.1917544482115145E-2</v>
      </c>
      <c r="H7">
        <v>0</v>
      </c>
      <c r="I7">
        <v>12.5</v>
      </c>
      <c r="J7">
        <v>190</v>
      </c>
      <c r="K7">
        <v>0</v>
      </c>
      <c r="M7">
        <v>4.6615544482115148E-2</v>
      </c>
      <c r="N7">
        <v>0</v>
      </c>
      <c r="P7">
        <v>0</v>
      </c>
      <c r="R7">
        <v>0</v>
      </c>
      <c r="V7" s="290">
        <v>39480</v>
      </c>
      <c r="X7">
        <v>8.25</v>
      </c>
      <c r="Y7">
        <v>197</v>
      </c>
      <c r="Z7">
        <v>0</v>
      </c>
      <c r="AA7">
        <v>0</v>
      </c>
      <c r="AB7">
        <v>3.1485414663953465E-2</v>
      </c>
      <c r="AC7">
        <v>0</v>
      </c>
      <c r="AD7">
        <v>15.25</v>
      </c>
      <c r="AE7">
        <v>196</v>
      </c>
      <c r="AF7">
        <v>0</v>
      </c>
      <c r="AG7">
        <v>0</v>
      </c>
      <c r="AH7">
        <v>4.62441985101507E-2</v>
      </c>
      <c r="AI7">
        <v>0</v>
      </c>
      <c r="AJ7">
        <v>23.5</v>
      </c>
      <c r="AK7">
        <v>0</v>
      </c>
      <c r="AL7">
        <v>0</v>
      </c>
      <c r="AM7">
        <v>0</v>
      </c>
    </row>
    <row r="8" spans="1:39" x14ac:dyDescent="0.45">
      <c r="A8" s="290">
        <v>39468</v>
      </c>
      <c r="B8">
        <v>1030</v>
      </c>
      <c r="C8">
        <v>9</v>
      </c>
      <c r="D8">
        <v>190</v>
      </c>
      <c r="E8">
        <v>0</v>
      </c>
      <c r="G8">
        <v>3.1917544482115145E-2</v>
      </c>
      <c r="H8">
        <v>0</v>
      </c>
      <c r="I8">
        <v>14.25</v>
      </c>
      <c r="J8">
        <v>192</v>
      </c>
      <c r="K8">
        <v>0</v>
      </c>
      <c r="M8">
        <v>4.6490475276500173E-2</v>
      </c>
      <c r="N8">
        <v>0</v>
      </c>
      <c r="P8">
        <v>0</v>
      </c>
      <c r="R8">
        <v>0</v>
      </c>
      <c r="V8" s="290">
        <v>39481</v>
      </c>
      <c r="X8">
        <v>8.5</v>
      </c>
      <c r="Y8">
        <v>196</v>
      </c>
      <c r="Z8">
        <v>0</v>
      </c>
      <c r="AA8">
        <v>0</v>
      </c>
      <c r="AB8">
        <v>3.1546198510150697E-2</v>
      </c>
      <c r="AC8">
        <v>0</v>
      </c>
      <c r="AD8">
        <v>14.75</v>
      </c>
      <c r="AE8">
        <v>192</v>
      </c>
      <c r="AF8">
        <v>0</v>
      </c>
      <c r="AG8">
        <v>0</v>
      </c>
      <c r="AH8">
        <v>4.6490475276500173E-2</v>
      </c>
      <c r="AI8">
        <v>0</v>
      </c>
      <c r="AJ8">
        <v>23.25</v>
      </c>
      <c r="AK8">
        <v>0</v>
      </c>
      <c r="AL8">
        <v>0</v>
      </c>
      <c r="AM8">
        <v>0</v>
      </c>
    </row>
    <row r="9" spans="1:39" x14ac:dyDescent="0.45">
      <c r="A9" s="290">
        <v>39469</v>
      </c>
      <c r="B9">
        <v>910</v>
      </c>
      <c r="C9">
        <v>9.5</v>
      </c>
      <c r="D9">
        <v>194</v>
      </c>
      <c r="E9">
        <v>0</v>
      </c>
      <c r="G9">
        <v>3.1668702148147598E-2</v>
      </c>
      <c r="H9">
        <v>0</v>
      </c>
      <c r="I9">
        <v>13.75</v>
      </c>
      <c r="J9">
        <v>197</v>
      </c>
      <c r="K9">
        <v>0</v>
      </c>
      <c r="M9">
        <v>4.6183414663953468E-2</v>
      </c>
      <c r="N9">
        <v>0</v>
      </c>
      <c r="P9">
        <v>0</v>
      </c>
      <c r="R9">
        <v>0</v>
      </c>
      <c r="V9" s="290">
        <v>39482</v>
      </c>
      <c r="X9">
        <v>9.75</v>
      </c>
      <c r="Y9">
        <v>190</v>
      </c>
      <c r="Z9">
        <v>0</v>
      </c>
      <c r="AA9">
        <v>0</v>
      </c>
      <c r="AB9">
        <v>3.1917544482115145E-2</v>
      </c>
      <c r="AC9">
        <v>0</v>
      </c>
      <c r="AD9">
        <v>13.25</v>
      </c>
      <c r="AE9">
        <v>187</v>
      </c>
      <c r="AF9">
        <v>0</v>
      </c>
      <c r="AG9">
        <v>0</v>
      </c>
      <c r="AH9">
        <v>4.6805638680288808E-2</v>
      </c>
      <c r="AI9">
        <v>0</v>
      </c>
      <c r="AJ9">
        <v>23</v>
      </c>
      <c r="AK9">
        <v>0</v>
      </c>
      <c r="AL9">
        <v>0</v>
      </c>
      <c r="AM9">
        <v>0</v>
      </c>
    </row>
    <row r="10" spans="1:39" x14ac:dyDescent="0.45">
      <c r="A10" s="290">
        <v>39470</v>
      </c>
      <c r="B10">
        <v>867</v>
      </c>
      <c r="C10">
        <v>9.5</v>
      </c>
      <c r="D10">
        <v>194</v>
      </c>
      <c r="E10">
        <v>0</v>
      </c>
      <c r="G10">
        <v>3.1668702148147598E-2</v>
      </c>
      <c r="H10">
        <v>0</v>
      </c>
      <c r="I10">
        <v>14.5</v>
      </c>
      <c r="J10">
        <v>196</v>
      </c>
      <c r="K10">
        <v>0</v>
      </c>
      <c r="M10">
        <v>4.62441985101507E-2</v>
      </c>
      <c r="N10">
        <v>0</v>
      </c>
      <c r="P10">
        <v>0</v>
      </c>
      <c r="R10">
        <v>0</v>
      </c>
      <c r="V10" s="290">
        <v>39483</v>
      </c>
      <c r="X10">
        <v>10.75</v>
      </c>
      <c r="Y10">
        <v>170</v>
      </c>
      <c r="Z10">
        <v>0</v>
      </c>
      <c r="AA10">
        <v>0</v>
      </c>
      <c r="AB10">
        <v>3.3246023467871665E-2</v>
      </c>
      <c r="AC10">
        <v>0</v>
      </c>
      <c r="AD10">
        <v>13.25</v>
      </c>
      <c r="AE10">
        <v>164</v>
      </c>
      <c r="AF10">
        <v>0</v>
      </c>
      <c r="AG10">
        <v>0</v>
      </c>
      <c r="AH10">
        <v>4.8373195386067769E-2</v>
      </c>
      <c r="AI10">
        <v>0</v>
      </c>
      <c r="AJ10">
        <v>24</v>
      </c>
      <c r="AK10">
        <v>0</v>
      </c>
      <c r="AL10">
        <v>0</v>
      </c>
      <c r="AM10">
        <v>0</v>
      </c>
    </row>
    <row r="11" spans="1:39" x14ac:dyDescent="0.45">
      <c r="A11" s="290">
        <v>39471</v>
      </c>
      <c r="B11">
        <v>831</v>
      </c>
      <c r="C11">
        <v>8.75</v>
      </c>
      <c r="D11">
        <v>200</v>
      </c>
      <c r="E11">
        <v>0</v>
      </c>
      <c r="G11">
        <v>3.1304897373950244E-2</v>
      </c>
      <c r="H11">
        <v>0</v>
      </c>
      <c r="I11">
        <v>14.5</v>
      </c>
      <c r="J11">
        <v>198</v>
      </c>
      <c r="K11">
        <v>0</v>
      </c>
      <c r="M11">
        <v>4.6122938585384465E-2</v>
      </c>
      <c r="N11">
        <v>0</v>
      </c>
      <c r="P11">
        <v>0</v>
      </c>
      <c r="R11">
        <v>0</v>
      </c>
      <c r="V11" s="290">
        <v>39484</v>
      </c>
      <c r="X11">
        <v>9.75</v>
      </c>
      <c r="Y11">
        <v>140</v>
      </c>
      <c r="Z11">
        <v>0</v>
      </c>
      <c r="AA11">
        <v>0</v>
      </c>
      <c r="AB11">
        <v>3.5565022904354468E-2</v>
      </c>
      <c r="AC11">
        <v>0</v>
      </c>
      <c r="AD11">
        <v>14</v>
      </c>
      <c r="AE11">
        <v>146</v>
      </c>
      <c r="AF11">
        <v>0</v>
      </c>
      <c r="AG11">
        <v>0</v>
      </c>
      <c r="AH11">
        <v>4.9761802510315624E-2</v>
      </c>
      <c r="AI11">
        <v>0</v>
      </c>
      <c r="AJ11">
        <v>23.75</v>
      </c>
      <c r="AK11">
        <v>0</v>
      </c>
      <c r="AL11">
        <v>0</v>
      </c>
      <c r="AM11">
        <v>0</v>
      </c>
    </row>
    <row r="12" spans="1:39" x14ac:dyDescent="0.45">
      <c r="A12" s="290">
        <v>39472</v>
      </c>
      <c r="B12">
        <v>770</v>
      </c>
      <c r="C12">
        <v>8.75</v>
      </c>
      <c r="D12">
        <v>198</v>
      </c>
      <c r="E12">
        <v>0</v>
      </c>
      <c r="G12">
        <v>3.1424938585384463E-2</v>
      </c>
      <c r="H12">
        <v>0</v>
      </c>
      <c r="I12">
        <v>15.5</v>
      </c>
      <c r="J12">
        <v>192</v>
      </c>
      <c r="K12">
        <v>0</v>
      </c>
      <c r="M12">
        <v>4.6490475276500173E-2</v>
      </c>
      <c r="N12">
        <v>0</v>
      </c>
      <c r="P12">
        <v>0</v>
      </c>
      <c r="R12">
        <v>0</v>
      </c>
      <c r="V12" s="290">
        <v>39485</v>
      </c>
      <c r="X12">
        <v>8.25</v>
      </c>
      <c r="Y12">
        <v>118</v>
      </c>
      <c r="Z12">
        <v>0</v>
      </c>
      <c r="AA12">
        <v>0</v>
      </c>
      <c r="AB12">
        <v>3.7606942845382088E-2</v>
      </c>
      <c r="AC12">
        <v>0</v>
      </c>
      <c r="AD12">
        <v>14.75</v>
      </c>
      <c r="AE12">
        <v>143</v>
      </c>
      <c r="AF12">
        <v>0</v>
      </c>
      <c r="AG12">
        <v>0</v>
      </c>
      <c r="AH12">
        <v>5.0009783736175664E-2</v>
      </c>
      <c r="AI12">
        <v>0</v>
      </c>
      <c r="AJ12">
        <v>23</v>
      </c>
      <c r="AK12">
        <v>0</v>
      </c>
      <c r="AL12">
        <v>0</v>
      </c>
      <c r="AM12">
        <v>0</v>
      </c>
    </row>
    <row r="13" spans="1:39" x14ac:dyDescent="0.45">
      <c r="A13" s="290">
        <v>39473</v>
      </c>
      <c r="B13">
        <v>759</v>
      </c>
      <c r="C13">
        <v>7.25</v>
      </c>
      <c r="D13">
        <v>193</v>
      </c>
      <c r="E13">
        <v>0</v>
      </c>
      <c r="G13">
        <v>3.1730428383720033E-2</v>
      </c>
      <c r="H13">
        <v>0</v>
      </c>
      <c r="I13">
        <v>16.25</v>
      </c>
      <c r="J13">
        <v>205</v>
      </c>
      <c r="K13">
        <v>0</v>
      </c>
      <c r="M13">
        <v>4.5707968809170843E-2</v>
      </c>
      <c r="N13">
        <v>0</v>
      </c>
      <c r="P13">
        <v>0</v>
      </c>
      <c r="R13">
        <v>0</v>
      </c>
      <c r="V13" s="290">
        <v>39486</v>
      </c>
      <c r="X13">
        <v>9.75</v>
      </c>
      <c r="Y13">
        <v>117</v>
      </c>
      <c r="Z13">
        <v>0</v>
      </c>
      <c r="AA13">
        <v>0</v>
      </c>
      <c r="AB13">
        <v>3.7708594522775592E-2</v>
      </c>
      <c r="AC13">
        <v>0</v>
      </c>
      <c r="AD13">
        <v>14.75</v>
      </c>
      <c r="AE13">
        <v>36</v>
      </c>
      <c r="AF13">
        <v>0</v>
      </c>
      <c r="AG13">
        <v>0</v>
      </c>
      <c r="AH13">
        <v>6.648444979908022E-2</v>
      </c>
      <c r="AI13">
        <v>0</v>
      </c>
      <c r="AJ13">
        <v>24.5</v>
      </c>
      <c r="AK13">
        <v>0</v>
      </c>
      <c r="AL13">
        <v>0</v>
      </c>
      <c r="AM13">
        <v>0</v>
      </c>
    </row>
    <row r="14" spans="1:39" x14ac:dyDescent="0.45">
      <c r="A14" s="290">
        <v>39474</v>
      </c>
      <c r="B14">
        <v>842</v>
      </c>
      <c r="C14">
        <v>8.5</v>
      </c>
      <c r="D14">
        <v>192</v>
      </c>
      <c r="E14">
        <v>0</v>
      </c>
      <c r="G14">
        <v>3.1792475276500171E-2</v>
      </c>
      <c r="H14">
        <v>0</v>
      </c>
      <c r="I14">
        <v>14</v>
      </c>
      <c r="J14">
        <v>195</v>
      </c>
      <c r="K14">
        <v>0</v>
      </c>
      <c r="M14">
        <v>4.6305293272514605E-2</v>
      </c>
      <c r="N14">
        <v>0</v>
      </c>
      <c r="O14">
        <v>22.5</v>
      </c>
      <c r="P14">
        <v>0</v>
      </c>
      <c r="R14">
        <v>0</v>
      </c>
      <c r="V14" s="290">
        <v>39487</v>
      </c>
      <c r="X14" t="s">
        <v>14</v>
      </c>
      <c r="Y14">
        <v>42</v>
      </c>
      <c r="AA14" t="s">
        <v>14</v>
      </c>
      <c r="AB14">
        <v>4.9945274079223438E-2</v>
      </c>
      <c r="AC14">
        <v>0</v>
      </c>
      <c r="AD14" t="s">
        <v>14</v>
      </c>
      <c r="AE14">
        <v>42</v>
      </c>
      <c r="AG14" t="s">
        <v>14</v>
      </c>
      <c r="AH14">
        <v>6.4643274079223434E-2</v>
      </c>
      <c r="AI14">
        <v>0</v>
      </c>
      <c r="AJ14" t="e">
        <v>#VALUE!</v>
      </c>
      <c r="AK14">
        <v>0</v>
      </c>
      <c r="AL14" t="e">
        <v>#VALUE!</v>
      </c>
      <c r="AM14">
        <v>0</v>
      </c>
    </row>
    <row r="15" spans="1:39" x14ac:dyDescent="0.45">
      <c r="A15" s="290">
        <v>39475</v>
      </c>
      <c r="B15">
        <v>777</v>
      </c>
      <c r="C15">
        <v>8.25</v>
      </c>
      <c r="D15">
        <v>196</v>
      </c>
      <c r="E15">
        <v>0</v>
      </c>
      <c r="G15">
        <v>3.1546198510150697E-2</v>
      </c>
      <c r="H15">
        <v>0</v>
      </c>
      <c r="I15">
        <v>16.5</v>
      </c>
      <c r="J15">
        <v>190</v>
      </c>
      <c r="K15">
        <v>0</v>
      </c>
      <c r="M15">
        <v>4.6615544482115148E-2</v>
      </c>
      <c r="N15">
        <v>0</v>
      </c>
      <c r="O15">
        <v>24.75</v>
      </c>
      <c r="P15">
        <v>0</v>
      </c>
      <c r="R15">
        <v>0</v>
      </c>
      <c r="V15" s="290">
        <v>39488</v>
      </c>
      <c r="X15">
        <v>1.75</v>
      </c>
      <c r="Y15">
        <v>47</v>
      </c>
      <c r="Z15">
        <v>0</v>
      </c>
      <c r="AA15">
        <v>0</v>
      </c>
      <c r="AB15">
        <v>4.8601837045175053E-2</v>
      </c>
      <c r="AC15">
        <v>0</v>
      </c>
      <c r="AD15">
        <v>14</v>
      </c>
      <c r="AE15">
        <v>78</v>
      </c>
      <c r="AG15">
        <v>0</v>
      </c>
      <c r="AH15">
        <v>5.7249469774019512E-2</v>
      </c>
      <c r="AI15">
        <v>0</v>
      </c>
      <c r="AJ15">
        <v>15.75</v>
      </c>
      <c r="AK15">
        <v>0</v>
      </c>
      <c r="AL15">
        <v>0</v>
      </c>
      <c r="AM15">
        <v>0</v>
      </c>
    </row>
    <row r="16" spans="1:39" x14ac:dyDescent="0.45">
      <c r="A16" s="290">
        <v>39476</v>
      </c>
      <c r="B16">
        <v>786</v>
      </c>
      <c r="C16" t="s">
        <v>14</v>
      </c>
      <c r="D16">
        <v>197</v>
      </c>
      <c r="E16">
        <v>0</v>
      </c>
      <c r="G16">
        <v>3.1485414663953465E-2</v>
      </c>
      <c r="H16">
        <v>0</v>
      </c>
      <c r="I16" t="s">
        <v>14</v>
      </c>
      <c r="J16">
        <v>197</v>
      </c>
      <c r="K16">
        <v>0</v>
      </c>
      <c r="M16">
        <v>4.6183414663953468E-2</v>
      </c>
      <c r="N16">
        <v>0</v>
      </c>
      <c r="O16">
        <v>22.5</v>
      </c>
      <c r="P16">
        <v>0</v>
      </c>
      <c r="R16">
        <v>0</v>
      </c>
      <c r="V16" s="290">
        <v>39489</v>
      </c>
      <c r="X16">
        <v>8.75</v>
      </c>
      <c r="Y16">
        <v>78</v>
      </c>
      <c r="Z16">
        <v>0</v>
      </c>
      <c r="AA16">
        <v>0</v>
      </c>
      <c r="AB16">
        <v>4.255146977401951E-2</v>
      </c>
      <c r="AC16">
        <v>0</v>
      </c>
      <c r="AD16">
        <v>12.75</v>
      </c>
      <c r="AE16">
        <v>100</v>
      </c>
      <c r="AF16">
        <v>0</v>
      </c>
      <c r="AG16">
        <v>0</v>
      </c>
      <c r="AH16">
        <v>5.4281847298558228E-2</v>
      </c>
      <c r="AI16">
        <v>0</v>
      </c>
      <c r="AJ16">
        <v>21.5</v>
      </c>
      <c r="AK16">
        <v>0</v>
      </c>
      <c r="AL16">
        <v>0</v>
      </c>
      <c r="AM16">
        <v>0</v>
      </c>
    </row>
    <row r="17" spans="1:39" x14ac:dyDescent="0.45">
      <c r="A17" s="290">
        <v>39477</v>
      </c>
      <c r="B17">
        <v>788</v>
      </c>
      <c r="C17">
        <v>14.25</v>
      </c>
      <c r="D17">
        <v>194</v>
      </c>
      <c r="E17">
        <v>0</v>
      </c>
      <c r="G17">
        <v>3.1668702148147598E-2</v>
      </c>
      <c r="H17">
        <v>0</v>
      </c>
      <c r="I17">
        <v>14.75</v>
      </c>
      <c r="J17">
        <v>197</v>
      </c>
      <c r="K17">
        <v>0</v>
      </c>
      <c r="M17">
        <v>4.6183414663953468E-2</v>
      </c>
      <c r="N17">
        <v>0</v>
      </c>
      <c r="O17">
        <v>29</v>
      </c>
      <c r="P17">
        <v>0</v>
      </c>
      <c r="R17">
        <v>0</v>
      </c>
      <c r="V17" s="290">
        <v>39490</v>
      </c>
      <c r="X17">
        <v>10.5</v>
      </c>
      <c r="Y17">
        <v>84</v>
      </c>
      <c r="AA17">
        <v>0</v>
      </c>
      <c r="AB17">
        <v>4.1666324154615457E-2</v>
      </c>
      <c r="AC17">
        <v>0</v>
      </c>
      <c r="AD17">
        <v>15</v>
      </c>
      <c r="AE17">
        <v>120</v>
      </c>
      <c r="AF17">
        <v>0</v>
      </c>
      <c r="AG17">
        <v>0</v>
      </c>
      <c r="AH17">
        <v>5.2104198624211243E-2</v>
      </c>
      <c r="AI17">
        <v>0</v>
      </c>
      <c r="AJ17">
        <v>25.5</v>
      </c>
      <c r="AK17">
        <v>0</v>
      </c>
      <c r="AL17">
        <v>0</v>
      </c>
      <c r="AM17">
        <v>0</v>
      </c>
    </row>
    <row r="18" spans="1:39" x14ac:dyDescent="0.45">
      <c r="A18" s="290">
        <v>39478</v>
      </c>
      <c r="B18">
        <v>872</v>
      </c>
      <c r="C18">
        <v>8</v>
      </c>
      <c r="D18">
        <v>156</v>
      </c>
      <c r="E18">
        <v>1</v>
      </c>
      <c r="F18">
        <v>0.125</v>
      </c>
      <c r="G18">
        <v>3.4272519849411522E-2</v>
      </c>
      <c r="H18">
        <v>29.177895421575503</v>
      </c>
      <c r="I18">
        <v>15.75</v>
      </c>
      <c r="J18">
        <v>170</v>
      </c>
      <c r="K18">
        <v>0</v>
      </c>
      <c r="L18">
        <v>0</v>
      </c>
      <c r="M18">
        <v>4.7944023467871667E-2</v>
      </c>
      <c r="N18">
        <v>0</v>
      </c>
      <c r="O18">
        <v>23.75</v>
      </c>
      <c r="P18">
        <v>1</v>
      </c>
      <c r="Q18">
        <v>4.2105263157894736E-2</v>
      </c>
      <c r="R18">
        <v>29.177895421575503</v>
      </c>
      <c r="V18" s="290">
        <v>39491</v>
      </c>
      <c r="X18">
        <v>9.75</v>
      </c>
      <c r="Y18">
        <v>90</v>
      </c>
      <c r="Z18">
        <v>0</v>
      </c>
      <c r="AA18">
        <v>0</v>
      </c>
      <c r="AB18">
        <v>4.084227329757531E-2</v>
      </c>
      <c r="AC18">
        <v>0</v>
      </c>
      <c r="AD18">
        <v>13.25</v>
      </c>
      <c r="AE18">
        <v>155</v>
      </c>
      <c r="AF18">
        <v>0</v>
      </c>
      <c r="AG18">
        <v>0</v>
      </c>
      <c r="AH18">
        <v>4.9047330403516512E-2</v>
      </c>
      <c r="AI18">
        <v>0</v>
      </c>
      <c r="AJ18">
        <v>23</v>
      </c>
      <c r="AK18">
        <v>0</v>
      </c>
      <c r="AL18">
        <v>0</v>
      </c>
      <c r="AM18">
        <v>0</v>
      </c>
    </row>
    <row r="19" spans="1:39" x14ac:dyDescent="0.45">
      <c r="A19" s="290">
        <v>39479</v>
      </c>
      <c r="B19">
        <v>929</v>
      </c>
      <c r="C19">
        <v>8.75</v>
      </c>
      <c r="D19">
        <v>179</v>
      </c>
      <c r="E19">
        <v>0</v>
      </c>
      <c r="F19">
        <v>0</v>
      </c>
      <c r="G19">
        <v>3.2629863935038014E-2</v>
      </c>
      <c r="H19">
        <v>0</v>
      </c>
      <c r="I19">
        <v>14.5</v>
      </c>
      <c r="J19">
        <v>203</v>
      </c>
      <c r="K19">
        <v>0</v>
      </c>
      <c r="L19">
        <v>0</v>
      </c>
      <c r="M19">
        <v>4.5825067786324891E-2</v>
      </c>
      <c r="N19">
        <v>0</v>
      </c>
      <c r="O19">
        <v>23.25</v>
      </c>
      <c r="P19">
        <v>0</v>
      </c>
      <c r="Q19">
        <v>0</v>
      </c>
      <c r="R19">
        <v>0</v>
      </c>
      <c r="V19" s="290">
        <v>39492</v>
      </c>
      <c r="X19">
        <v>9.75</v>
      </c>
      <c r="Y19">
        <v>164</v>
      </c>
      <c r="Z19">
        <v>0</v>
      </c>
      <c r="AA19">
        <v>0</v>
      </c>
      <c r="AB19">
        <v>3.3675195386067766E-2</v>
      </c>
      <c r="AC19">
        <v>0</v>
      </c>
      <c r="AD19">
        <v>14</v>
      </c>
      <c r="AE19">
        <v>180</v>
      </c>
      <c r="AF19">
        <v>0</v>
      </c>
      <c r="AG19">
        <v>0</v>
      </c>
      <c r="AH19">
        <v>4.7261323372967325E-2</v>
      </c>
      <c r="AI19">
        <v>0</v>
      </c>
      <c r="AJ19">
        <v>23.75</v>
      </c>
      <c r="AK19">
        <v>0</v>
      </c>
      <c r="AL19">
        <v>0</v>
      </c>
      <c r="AM19">
        <v>0</v>
      </c>
    </row>
    <row r="20" spans="1:39" x14ac:dyDescent="0.45">
      <c r="A20" s="290">
        <v>39480</v>
      </c>
      <c r="B20">
        <v>882</v>
      </c>
      <c r="C20">
        <v>8.25</v>
      </c>
      <c r="D20">
        <v>197</v>
      </c>
      <c r="E20">
        <v>0</v>
      </c>
      <c r="F20">
        <v>0</v>
      </c>
      <c r="G20">
        <v>3.1485414663953465E-2</v>
      </c>
      <c r="H20">
        <v>0</v>
      </c>
      <c r="I20">
        <v>15.25</v>
      </c>
      <c r="J20">
        <v>196</v>
      </c>
      <c r="K20">
        <v>0</v>
      </c>
      <c r="L20">
        <v>0</v>
      </c>
      <c r="M20">
        <v>4.62441985101507E-2</v>
      </c>
      <c r="N20">
        <v>0</v>
      </c>
      <c r="O20">
        <v>23.5</v>
      </c>
      <c r="P20">
        <v>0</v>
      </c>
      <c r="Q20">
        <v>0</v>
      </c>
      <c r="R20">
        <v>0</v>
      </c>
      <c r="V20" s="290">
        <v>39493</v>
      </c>
      <c r="X20">
        <v>9</v>
      </c>
      <c r="Y20">
        <v>197</v>
      </c>
      <c r="Z20">
        <v>0</v>
      </c>
      <c r="AA20">
        <v>0</v>
      </c>
      <c r="AB20">
        <v>3.1485414663953465E-2</v>
      </c>
      <c r="AC20">
        <v>0</v>
      </c>
      <c r="AD20">
        <v>14.25</v>
      </c>
      <c r="AE20">
        <v>200</v>
      </c>
      <c r="AF20">
        <v>0</v>
      </c>
      <c r="AG20">
        <v>0</v>
      </c>
      <c r="AH20">
        <v>4.6002897373950247E-2</v>
      </c>
      <c r="AI20">
        <v>0</v>
      </c>
      <c r="AJ20">
        <v>23.25</v>
      </c>
      <c r="AK20">
        <v>0</v>
      </c>
      <c r="AL20">
        <v>0</v>
      </c>
      <c r="AM20">
        <v>0</v>
      </c>
    </row>
    <row r="21" spans="1:39" x14ac:dyDescent="0.45">
      <c r="A21" s="290">
        <v>39481</v>
      </c>
      <c r="B21">
        <v>829</v>
      </c>
      <c r="C21">
        <v>8.5</v>
      </c>
      <c r="D21">
        <v>196</v>
      </c>
      <c r="E21">
        <v>0</v>
      </c>
      <c r="F21">
        <v>0</v>
      </c>
      <c r="G21">
        <v>3.1546198510150697E-2</v>
      </c>
      <c r="H21">
        <v>0</v>
      </c>
      <c r="I21">
        <v>14.75</v>
      </c>
      <c r="J21">
        <v>192</v>
      </c>
      <c r="K21">
        <v>1</v>
      </c>
      <c r="L21">
        <v>6.7796610169491525E-2</v>
      </c>
      <c r="M21">
        <v>4.6490475276500173E-2</v>
      </c>
      <c r="N21">
        <v>21.509782252225676</v>
      </c>
      <c r="O21">
        <v>23.25</v>
      </c>
      <c r="P21">
        <v>1</v>
      </c>
      <c r="Q21">
        <v>4.3010752688172046E-2</v>
      </c>
      <c r="R21">
        <v>21.509782252225676</v>
      </c>
      <c r="V21" s="290">
        <v>39494</v>
      </c>
      <c r="X21">
        <v>9</v>
      </c>
      <c r="Y21">
        <v>200</v>
      </c>
      <c r="Z21">
        <v>0</v>
      </c>
      <c r="AA21">
        <v>0</v>
      </c>
      <c r="AB21">
        <v>3.1304897373950244E-2</v>
      </c>
      <c r="AC21">
        <v>0</v>
      </c>
      <c r="AD21">
        <v>14.75</v>
      </c>
      <c r="AE21">
        <v>215</v>
      </c>
      <c r="AF21">
        <v>0</v>
      </c>
      <c r="AG21">
        <v>0</v>
      </c>
      <c r="AH21">
        <v>4.5139099392043192E-2</v>
      </c>
      <c r="AI21">
        <v>0</v>
      </c>
      <c r="AJ21">
        <v>23.75</v>
      </c>
      <c r="AK21">
        <v>0</v>
      </c>
      <c r="AL21">
        <v>0</v>
      </c>
      <c r="AM21">
        <v>0</v>
      </c>
    </row>
    <row r="22" spans="1:39" x14ac:dyDescent="0.45">
      <c r="A22" s="290">
        <v>39482</v>
      </c>
      <c r="B22">
        <v>762</v>
      </c>
      <c r="C22">
        <v>9.75</v>
      </c>
      <c r="D22">
        <v>190</v>
      </c>
      <c r="E22">
        <v>0</v>
      </c>
      <c r="F22">
        <v>0</v>
      </c>
      <c r="G22">
        <v>3.1917544482115145E-2</v>
      </c>
      <c r="H22">
        <v>0</v>
      </c>
      <c r="I22">
        <v>13.25</v>
      </c>
      <c r="J22">
        <v>187</v>
      </c>
      <c r="K22">
        <v>0</v>
      </c>
      <c r="L22">
        <v>0</v>
      </c>
      <c r="M22">
        <v>4.6805638680288808E-2</v>
      </c>
      <c r="N22">
        <v>0</v>
      </c>
      <c r="O22">
        <v>23</v>
      </c>
      <c r="P22">
        <v>0</v>
      </c>
      <c r="Q22">
        <v>0</v>
      </c>
      <c r="R22">
        <v>0</v>
      </c>
      <c r="V22" s="290">
        <v>39495</v>
      </c>
      <c r="X22">
        <v>12</v>
      </c>
      <c r="Y22">
        <v>200</v>
      </c>
      <c r="Z22">
        <v>0</v>
      </c>
      <c r="AA22">
        <v>0</v>
      </c>
      <c r="AB22">
        <v>3.1304897373950244E-2</v>
      </c>
      <c r="AC22">
        <v>0</v>
      </c>
      <c r="AD22">
        <v>11.5</v>
      </c>
      <c r="AE22">
        <v>215</v>
      </c>
      <c r="AF22">
        <v>0</v>
      </c>
      <c r="AG22">
        <v>0</v>
      </c>
      <c r="AH22">
        <v>4.5139099392043192E-2</v>
      </c>
      <c r="AI22">
        <v>0</v>
      </c>
      <c r="AJ22">
        <v>23.5</v>
      </c>
      <c r="AK22">
        <v>0</v>
      </c>
      <c r="AL22">
        <v>0</v>
      </c>
      <c r="AM22">
        <v>0</v>
      </c>
    </row>
    <row r="23" spans="1:39" x14ac:dyDescent="0.45">
      <c r="A23" s="290">
        <v>39483</v>
      </c>
      <c r="B23">
        <v>796</v>
      </c>
      <c r="C23">
        <v>10.75</v>
      </c>
      <c r="D23">
        <v>170</v>
      </c>
      <c r="E23">
        <v>0</v>
      </c>
      <c r="F23">
        <v>0</v>
      </c>
      <c r="G23">
        <v>3.3246023467871665E-2</v>
      </c>
      <c r="H23">
        <v>0</v>
      </c>
      <c r="I23">
        <v>13.25</v>
      </c>
      <c r="J23">
        <v>164</v>
      </c>
      <c r="K23">
        <v>0</v>
      </c>
      <c r="L23">
        <v>0</v>
      </c>
      <c r="M23">
        <v>4.8373195386067769E-2</v>
      </c>
      <c r="N23">
        <v>0</v>
      </c>
      <c r="O23">
        <v>24</v>
      </c>
      <c r="P23">
        <v>0</v>
      </c>
      <c r="Q23">
        <v>0</v>
      </c>
      <c r="R23">
        <v>0</v>
      </c>
      <c r="V23" s="290">
        <v>39496</v>
      </c>
      <c r="X23">
        <v>9.5</v>
      </c>
      <c r="Y23">
        <v>230</v>
      </c>
      <c r="Z23">
        <v>0</v>
      </c>
      <c r="AA23">
        <v>0</v>
      </c>
      <c r="AB23">
        <v>2.9635580734221345E-2</v>
      </c>
      <c r="AC23">
        <v>0</v>
      </c>
      <c r="AD23">
        <v>14.5</v>
      </c>
      <c r="AE23">
        <v>260</v>
      </c>
      <c r="AF23">
        <v>0</v>
      </c>
      <c r="AG23">
        <v>0</v>
      </c>
      <c r="AH23">
        <v>4.2869218599150535E-2</v>
      </c>
      <c r="AI23">
        <v>0</v>
      </c>
      <c r="AJ23">
        <v>24</v>
      </c>
      <c r="AK23">
        <v>0</v>
      </c>
      <c r="AL23">
        <v>0</v>
      </c>
      <c r="AM23">
        <v>0</v>
      </c>
    </row>
    <row r="24" spans="1:39" x14ac:dyDescent="0.45">
      <c r="A24" s="290">
        <v>39484</v>
      </c>
      <c r="B24">
        <v>958</v>
      </c>
      <c r="C24">
        <v>9.75</v>
      </c>
      <c r="D24">
        <v>140</v>
      </c>
      <c r="E24">
        <v>0</v>
      </c>
      <c r="F24">
        <v>0</v>
      </c>
      <c r="G24">
        <v>3.5565022904354468E-2</v>
      </c>
      <c r="H24">
        <v>0</v>
      </c>
      <c r="I24">
        <v>14</v>
      </c>
      <c r="J24">
        <v>146</v>
      </c>
      <c r="K24">
        <v>2</v>
      </c>
      <c r="L24">
        <v>0.14285714285714285</v>
      </c>
      <c r="M24">
        <v>4.9761802510315624E-2</v>
      </c>
      <c r="N24">
        <v>40.191470145909605</v>
      </c>
      <c r="O24">
        <v>23.75</v>
      </c>
      <c r="P24">
        <v>2</v>
      </c>
      <c r="Q24">
        <v>8.4210526315789472E-2</v>
      </c>
      <c r="R24">
        <v>40.191470145909605</v>
      </c>
      <c r="V24" s="290">
        <v>39497</v>
      </c>
      <c r="X24">
        <v>9.25</v>
      </c>
      <c r="Y24">
        <v>232</v>
      </c>
      <c r="Z24">
        <v>0</v>
      </c>
      <c r="AA24">
        <v>0</v>
      </c>
      <c r="AB24">
        <v>2.953216883281759E-2</v>
      </c>
      <c r="AC24">
        <v>0</v>
      </c>
      <c r="AD24">
        <v>14.25</v>
      </c>
      <c r="AE24">
        <v>229</v>
      </c>
      <c r="AF24">
        <v>0</v>
      </c>
      <c r="AG24">
        <v>0</v>
      </c>
      <c r="AH24">
        <v>4.4385624389548156E-2</v>
      </c>
      <c r="AI24">
        <v>0</v>
      </c>
      <c r="AJ24">
        <v>23.5</v>
      </c>
      <c r="AK24">
        <v>0</v>
      </c>
      <c r="AL24">
        <v>0</v>
      </c>
      <c r="AM24">
        <v>0</v>
      </c>
    </row>
    <row r="25" spans="1:39" x14ac:dyDescent="0.45">
      <c r="A25" s="290">
        <v>39485</v>
      </c>
      <c r="B25">
        <v>1190</v>
      </c>
      <c r="C25">
        <v>8.25</v>
      </c>
      <c r="D25">
        <v>118</v>
      </c>
      <c r="E25">
        <v>0</v>
      </c>
      <c r="F25">
        <v>0</v>
      </c>
      <c r="G25">
        <v>3.7606942845382088E-2</v>
      </c>
      <c r="H25">
        <v>0</v>
      </c>
      <c r="I25">
        <v>14.75</v>
      </c>
      <c r="J25">
        <v>143</v>
      </c>
      <c r="K25">
        <v>1</v>
      </c>
      <c r="L25">
        <v>6.7796610169491525E-2</v>
      </c>
      <c r="M25">
        <v>5.0009783736175664E-2</v>
      </c>
      <c r="N25">
        <v>19.996087271151868</v>
      </c>
      <c r="O25">
        <v>23</v>
      </c>
      <c r="P25">
        <v>1</v>
      </c>
      <c r="Q25">
        <v>4.3478260869565216E-2</v>
      </c>
      <c r="R25">
        <v>19.996087271151868</v>
      </c>
      <c r="V25" s="290">
        <v>39498</v>
      </c>
      <c r="X25">
        <v>9.5</v>
      </c>
      <c r="Y25">
        <v>229</v>
      </c>
      <c r="Z25">
        <v>0</v>
      </c>
      <c r="AA25">
        <v>0</v>
      </c>
      <c r="AB25">
        <v>2.9687624389548153E-2</v>
      </c>
      <c r="AC25">
        <v>0</v>
      </c>
      <c r="AD25">
        <v>14</v>
      </c>
      <c r="AE25">
        <v>225</v>
      </c>
      <c r="AF25">
        <v>0</v>
      </c>
      <c r="AG25">
        <v>0</v>
      </c>
      <c r="AH25">
        <v>4.4596096796070406E-2</v>
      </c>
      <c r="AI25">
        <v>0</v>
      </c>
      <c r="AJ25">
        <v>23.5</v>
      </c>
      <c r="AK25">
        <v>0</v>
      </c>
      <c r="AL25">
        <v>0</v>
      </c>
      <c r="AM25">
        <v>0</v>
      </c>
    </row>
    <row r="26" spans="1:39" x14ac:dyDescent="0.45">
      <c r="A26" s="290">
        <v>39486</v>
      </c>
      <c r="B26">
        <v>1360</v>
      </c>
      <c r="C26">
        <v>9.75</v>
      </c>
      <c r="D26">
        <v>117</v>
      </c>
      <c r="E26">
        <v>1</v>
      </c>
      <c r="F26">
        <v>0.10256410256410256</v>
      </c>
      <c r="G26">
        <v>3.7708594522775592E-2</v>
      </c>
      <c r="H26">
        <v>26.519153329780313</v>
      </c>
      <c r="I26">
        <v>14.75</v>
      </c>
      <c r="J26">
        <v>36</v>
      </c>
      <c r="K26">
        <v>2</v>
      </c>
      <c r="L26">
        <v>0.13559322033898305</v>
      </c>
      <c r="M26">
        <v>6.648444979908022E-2</v>
      </c>
      <c r="N26">
        <v>30.082222324831047</v>
      </c>
      <c r="O26">
        <v>24.5</v>
      </c>
      <c r="P26">
        <v>3</v>
      </c>
      <c r="Q26">
        <v>0.12244897959183673</v>
      </c>
      <c r="R26">
        <v>56.60137565461136</v>
      </c>
      <c r="V26" s="290">
        <v>39499</v>
      </c>
      <c r="X26">
        <v>9</v>
      </c>
      <c r="Y26">
        <v>229</v>
      </c>
      <c r="Z26">
        <v>0</v>
      </c>
      <c r="AA26">
        <v>0</v>
      </c>
      <c r="AB26">
        <v>2.9687624389548153E-2</v>
      </c>
      <c r="AC26">
        <v>0</v>
      </c>
      <c r="AD26">
        <v>14.25</v>
      </c>
      <c r="AE26">
        <v>222</v>
      </c>
      <c r="AF26">
        <v>0</v>
      </c>
      <c r="AG26">
        <v>0</v>
      </c>
      <c r="AH26">
        <v>4.4756421350917494E-2</v>
      </c>
      <c r="AI26">
        <v>0</v>
      </c>
      <c r="AJ26">
        <v>23.25</v>
      </c>
      <c r="AK26">
        <v>0</v>
      </c>
      <c r="AL26">
        <v>0</v>
      </c>
      <c r="AM26">
        <v>0</v>
      </c>
    </row>
    <row r="27" spans="1:39" x14ac:dyDescent="0.45">
      <c r="A27" s="290">
        <v>39487</v>
      </c>
      <c r="B27">
        <v>3120</v>
      </c>
      <c r="C27">
        <v>0</v>
      </c>
      <c r="D27">
        <v>42</v>
      </c>
      <c r="E27">
        <v>1</v>
      </c>
      <c r="F27" t="e">
        <v>#DIV/0!</v>
      </c>
      <c r="G27">
        <v>4.9945274079223438E-2</v>
      </c>
      <c r="H27">
        <v>20.021914353974616</v>
      </c>
      <c r="I27">
        <v>0</v>
      </c>
      <c r="J27">
        <v>42</v>
      </c>
      <c r="K27">
        <v>22</v>
      </c>
      <c r="L27" t="e">
        <v>#DIV/0!</v>
      </c>
      <c r="M27">
        <v>6.4643274079223434E-2</v>
      </c>
      <c r="N27">
        <v>340.32929664171934</v>
      </c>
      <c r="O27" t="s">
        <v>14</v>
      </c>
      <c r="P27">
        <v>23</v>
      </c>
      <c r="Q27" t="e">
        <v>#VALUE!</v>
      </c>
      <c r="R27">
        <v>360.35121099569398</v>
      </c>
      <c r="V27" s="290">
        <v>39500</v>
      </c>
      <c r="X27">
        <v>10.5</v>
      </c>
      <c r="Y27">
        <v>229</v>
      </c>
      <c r="Z27">
        <v>0</v>
      </c>
      <c r="AA27">
        <v>0</v>
      </c>
      <c r="AB27">
        <v>2.9687624389548153E-2</v>
      </c>
      <c r="AC27">
        <v>0</v>
      </c>
      <c r="AD27">
        <v>13.25</v>
      </c>
      <c r="AE27">
        <v>223</v>
      </c>
      <c r="AF27">
        <v>0</v>
      </c>
      <c r="AG27">
        <v>0</v>
      </c>
      <c r="AH27">
        <v>4.4702740361680329E-2</v>
      </c>
      <c r="AI27">
        <v>0</v>
      </c>
      <c r="AJ27">
        <v>23.75</v>
      </c>
      <c r="AK27">
        <v>0</v>
      </c>
      <c r="AL27">
        <v>0</v>
      </c>
      <c r="AM27">
        <v>0</v>
      </c>
    </row>
    <row r="28" spans="1:39" x14ac:dyDescent="0.45">
      <c r="A28" s="290">
        <v>39488</v>
      </c>
      <c r="B28">
        <v>3370</v>
      </c>
      <c r="C28">
        <v>1.75</v>
      </c>
      <c r="D28">
        <v>47</v>
      </c>
      <c r="E28">
        <v>0</v>
      </c>
      <c r="F28">
        <v>0</v>
      </c>
      <c r="G28">
        <v>4.8601837045175053E-2</v>
      </c>
      <c r="H28">
        <v>0</v>
      </c>
      <c r="I28">
        <v>14</v>
      </c>
      <c r="J28">
        <v>78</v>
      </c>
      <c r="K28">
        <v>41</v>
      </c>
      <c r="L28">
        <v>2.9285714285714284</v>
      </c>
      <c r="M28">
        <v>5.7249469774019512E-2</v>
      </c>
      <c r="N28">
        <v>716.1638380554275</v>
      </c>
      <c r="O28">
        <v>15.75</v>
      </c>
      <c r="P28">
        <v>41</v>
      </c>
      <c r="Q28">
        <v>2.6031746031746033</v>
      </c>
      <c r="R28">
        <v>716.1638380554275</v>
      </c>
      <c r="V28" s="290">
        <v>39501</v>
      </c>
      <c r="X28">
        <v>9</v>
      </c>
      <c r="Y28">
        <v>220</v>
      </c>
      <c r="Z28">
        <v>0</v>
      </c>
      <c r="AA28">
        <v>0</v>
      </c>
      <c r="AB28">
        <v>3.0166512586367378E-2</v>
      </c>
      <c r="AC28">
        <v>0</v>
      </c>
      <c r="AD28">
        <v>14.5</v>
      </c>
      <c r="AE28">
        <v>214</v>
      </c>
      <c r="AF28">
        <v>0</v>
      </c>
      <c r="AG28">
        <v>0</v>
      </c>
      <c r="AH28">
        <v>4.5194782476579001E-2</v>
      </c>
      <c r="AI28">
        <v>0</v>
      </c>
      <c r="AJ28">
        <v>23.5</v>
      </c>
      <c r="AK28">
        <v>0</v>
      </c>
      <c r="AL28">
        <v>0</v>
      </c>
      <c r="AM28">
        <v>0</v>
      </c>
    </row>
    <row r="29" spans="1:39" x14ac:dyDescent="0.45">
      <c r="A29" s="290">
        <v>39489</v>
      </c>
      <c r="B29">
        <v>3210</v>
      </c>
      <c r="C29">
        <v>8.75</v>
      </c>
      <c r="D29">
        <v>78</v>
      </c>
      <c r="E29">
        <v>15</v>
      </c>
      <c r="F29">
        <v>1.7142857142857142</v>
      </c>
      <c r="G29">
        <v>4.255146977401951E-2</v>
      </c>
      <c r="H29">
        <v>352.51426283654467</v>
      </c>
      <c r="I29">
        <v>12.75</v>
      </c>
      <c r="J29">
        <v>100</v>
      </c>
      <c r="K29">
        <v>7</v>
      </c>
      <c r="L29">
        <v>0.5490196078431373</v>
      </c>
      <c r="M29">
        <v>5.4281847298558228E-2</v>
      </c>
      <c r="N29">
        <v>128.95655450889427</v>
      </c>
      <c r="O29">
        <v>21.5</v>
      </c>
      <c r="P29">
        <v>22</v>
      </c>
      <c r="Q29">
        <v>1.0232558139534884</v>
      </c>
      <c r="R29">
        <v>481.47081734543895</v>
      </c>
      <c r="V29" s="290">
        <v>39502</v>
      </c>
      <c r="X29">
        <v>9.25</v>
      </c>
      <c r="Y29">
        <v>217</v>
      </c>
      <c r="Z29">
        <v>0</v>
      </c>
      <c r="AA29">
        <v>0</v>
      </c>
      <c r="AB29">
        <v>3.0330506009312738E-2</v>
      </c>
      <c r="AC29">
        <v>0</v>
      </c>
      <c r="AD29">
        <v>14</v>
      </c>
      <c r="AE29">
        <v>218</v>
      </c>
      <c r="AF29">
        <v>0</v>
      </c>
      <c r="AG29">
        <v>0</v>
      </c>
      <c r="AH29">
        <v>4.497359097004712E-2</v>
      </c>
      <c r="AI29">
        <v>0</v>
      </c>
      <c r="AJ29">
        <v>23.25</v>
      </c>
      <c r="AK29">
        <v>0</v>
      </c>
      <c r="AL29">
        <v>0</v>
      </c>
      <c r="AM29">
        <v>0</v>
      </c>
    </row>
    <row r="30" spans="1:39" x14ac:dyDescent="0.45">
      <c r="A30" s="290">
        <v>39490</v>
      </c>
      <c r="B30">
        <v>2520</v>
      </c>
      <c r="C30">
        <v>10.5</v>
      </c>
      <c r="D30">
        <v>84</v>
      </c>
      <c r="E30">
        <v>0</v>
      </c>
      <c r="F30">
        <v>0</v>
      </c>
      <c r="G30">
        <v>4.1666324154615457E-2</v>
      </c>
      <c r="H30">
        <v>0</v>
      </c>
      <c r="I30">
        <v>15</v>
      </c>
      <c r="J30">
        <v>120</v>
      </c>
      <c r="K30">
        <v>5</v>
      </c>
      <c r="L30">
        <v>0.33333333333333331</v>
      </c>
      <c r="M30">
        <v>5.2104198624211243E-2</v>
      </c>
      <c r="N30">
        <v>95.961556496843457</v>
      </c>
      <c r="O30">
        <v>25.5</v>
      </c>
      <c r="P30">
        <v>5</v>
      </c>
      <c r="Q30">
        <v>0.19607843137254902</v>
      </c>
      <c r="R30">
        <v>95.961556496843457</v>
      </c>
      <c r="V30" s="290">
        <v>39503</v>
      </c>
      <c r="X30">
        <v>9.75</v>
      </c>
      <c r="Y30">
        <v>219</v>
      </c>
      <c r="Z30">
        <v>0</v>
      </c>
      <c r="AA30">
        <v>0</v>
      </c>
      <c r="AB30">
        <v>3.0220927259071703E-2</v>
      </c>
      <c r="AC30">
        <v>0</v>
      </c>
      <c r="AD30">
        <v>13.75</v>
      </c>
      <c r="AE30">
        <v>220</v>
      </c>
      <c r="AF30">
        <v>0</v>
      </c>
      <c r="AG30">
        <v>0</v>
      </c>
      <c r="AH30">
        <v>4.486451258636738E-2</v>
      </c>
      <c r="AI30">
        <v>0</v>
      </c>
      <c r="AJ30">
        <v>23.5</v>
      </c>
      <c r="AK30">
        <v>0</v>
      </c>
      <c r="AL30">
        <v>0</v>
      </c>
      <c r="AM30">
        <v>0</v>
      </c>
    </row>
    <row r="31" spans="1:39" x14ac:dyDescent="0.45">
      <c r="A31" s="290">
        <v>39491</v>
      </c>
      <c r="B31">
        <v>2300</v>
      </c>
      <c r="C31">
        <v>9.75</v>
      </c>
      <c r="D31">
        <v>90</v>
      </c>
      <c r="E31">
        <v>1</v>
      </c>
      <c r="F31">
        <v>0.10256410256410256</v>
      </c>
      <c r="G31">
        <v>4.084227329757531E-2</v>
      </c>
      <c r="H31">
        <v>24.484435347514488</v>
      </c>
      <c r="I31">
        <v>13.25</v>
      </c>
      <c r="J31">
        <v>155</v>
      </c>
      <c r="K31">
        <v>4</v>
      </c>
      <c r="L31">
        <v>0.30188679245283018</v>
      </c>
      <c r="M31">
        <v>4.9047330403516512E-2</v>
      </c>
      <c r="N31">
        <v>81.553878000936308</v>
      </c>
      <c r="O31">
        <v>23</v>
      </c>
      <c r="P31">
        <v>5</v>
      </c>
      <c r="Q31">
        <v>0.21739130434782608</v>
      </c>
      <c r="R31">
        <v>106.0383133484508</v>
      </c>
      <c r="V31" s="290">
        <v>39504</v>
      </c>
      <c r="X31">
        <v>10</v>
      </c>
      <c r="Y31">
        <v>222</v>
      </c>
      <c r="Z31">
        <v>0</v>
      </c>
      <c r="AA31">
        <v>0</v>
      </c>
      <c r="AB31">
        <v>3.0058421350917491E-2</v>
      </c>
      <c r="AC31">
        <v>0</v>
      </c>
      <c r="AD31">
        <v>13.75</v>
      </c>
      <c r="AE31">
        <v>217</v>
      </c>
      <c r="AF31">
        <v>0</v>
      </c>
      <c r="AG31">
        <v>0</v>
      </c>
      <c r="AH31">
        <v>4.5028506009312741E-2</v>
      </c>
      <c r="AI31">
        <v>0</v>
      </c>
      <c r="AJ31">
        <v>23.75</v>
      </c>
      <c r="AK31">
        <v>0</v>
      </c>
      <c r="AL31">
        <v>0</v>
      </c>
      <c r="AM31">
        <v>0</v>
      </c>
    </row>
    <row r="32" spans="1:39" x14ac:dyDescent="0.45">
      <c r="A32" s="290">
        <v>39492</v>
      </c>
      <c r="B32">
        <v>1900</v>
      </c>
      <c r="C32">
        <v>9.75</v>
      </c>
      <c r="D32">
        <v>164</v>
      </c>
      <c r="E32">
        <v>9</v>
      </c>
      <c r="F32">
        <v>0.92307692307692313</v>
      </c>
      <c r="G32">
        <v>3.3675195386067766E-2</v>
      </c>
      <c r="H32">
        <v>267.25902839819946</v>
      </c>
      <c r="I32">
        <v>14</v>
      </c>
      <c r="J32">
        <v>180</v>
      </c>
      <c r="K32">
        <v>3</v>
      </c>
      <c r="L32">
        <v>0.21428571428571427</v>
      </c>
      <c r="M32">
        <v>4.7261323372967325E-2</v>
      </c>
      <c r="N32">
        <v>63.476851384909573</v>
      </c>
      <c r="O32">
        <v>23.75</v>
      </c>
      <c r="P32">
        <v>12</v>
      </c>
      <c r="Q32">
        <v>0.50526315789473686</v>
      </c>
      <c r="R32">
        <v>330.73587978310906</v>
      </c>
      <c r="V32" s="290">
        <v>39505</v>
      </c>
      <c r="X32">
        <v>10.25</v>
      </c>
      <c r="Y32">
        <v>219</v>
      </c>
      <c r="Z32">
        <v>0</v>
      </c>
      <c r="AA32">
        <v>0</v>
      </c>
      <c r="AB32">
        <v>3.0220927259071703E-2</v>
      </c>
      <c r="AC32">
        <v>0</v>
      </c>
      <c r="AD32">
        <v>13.25</v>
      </c>
      <c r="AE32">
        <v>219</v>
      </c>
      <c r="AF32">
        <v>0</v>
      </c>
      <c r="AG32">
        <v>0</v>
      </c>
      <c r="AH32">
        <v>4.4918927259071706E-2</v>
      </c>
      <c r="AI32">
        <v>0</v>
      </c>
      <c r="AJ32">
        <v>23.5</v>
      </c>
      <c r="AK32">
        <v>0</v>
      </c>
      <c r="AL32">
        <v>0</v>
      </c>
      <c r="AM32">
        <v>0</v>
      </c>
    </row>
    <row r="33" spans="1:39" x14ac:dyDescent="0.45">
      <c r="A33" s="290">
        <v>39493</v>
      </c>
      <c r="B33">
        <v>1660</v>
      </c>
      <c r="C33">
        <v>9</v>
      </c>
      <c r="D33">
        <v>197</v>
      </c>
      <c r="E33">
        <v>3</v>
      </c>
      <c r="F33">
        <v>0.33333333333333331</v>
      </c>
      <c r="G33">
        <v>3.1485414663953465E-2</v>
      </c>
      <c r="H33">
        <v>95.282213431814625</v>
      </c>
      <c r="I33">
        <v>14.25</v>
      </c>
      <c r="J33">
        <v>200</v>
      </c>
      <c r="K33">
        <v>0</v>
      </c>
      <c r="L33">
        <v>0</v>
      </c>
      <c r="M33">
        <v>4.6002897373950247E-2</v>
      </c>
      <c r="N33">
        <v>0</v>
      </c>
      <c r="O33">
        <v>23.25</v>
      </c>
      <c r="P33">
        <v>3</v>
      </c>
      <c r="Q33">
        <v>0.12903225806451613</v>
      </c>
      <c r="R33">
        <v>95.282213431814625</v>
      </c>
      <c r="V33" s="290">
        <v>39506</v>
      </c>
      <c r="X33">
        <v>9</v>
      </c>
      <c r="Y33">
        <v>221</v>
      </c>
      <c r="Z33">
        <v>0</v>
      </c>
      <c r="AA33">
        <v>0</v>
      </c>
      <c r="AB33">
        <v>3.011234469307196E-2</v>
      </c>
      <c r="AC33">
        <v>0</v>
      </c>
      <c r="AD33">
        <v>14.5</v>
      </c>
      <c r="AE33">
        <v>226</v>
      </c>
      <c r="AF33">
        <v>0</v>
      </c>
      <c r="AG33">
        <v>0</v>
      </c>
      <c r="AH33">
        <v>4.4543129968691808E-2</v>
      </c>
      <c r="AI33">
        <v>0</v>
      </c>
      <c r="AJ33">
        <v>23.5</v>
      </c>
      <c r="AK33">
        <v>0</v>
      </c>
      <c r="AL33">
        <v>0</v>
      </c>
      <c r="AM33">
        <v>0</v>
      </c>
    </row>
    <row r="34" spans="1:39" x14ac:dyDescent="0.45">
      <c r="A34" s="290">
        <v>39494</v>
      </c>
      <c r="B34">
        <v>1540</v>
      </c>
      <c r="C34">
        <v>9</v>
      </c>
      <c r="D34">
        <v>200</v>
      </c>
      <c r="E34">
        <v>0</v>
      </c>
      <c r="F34">
        <v>0</v>
      </c>
      <c r="G34">
        <v>3.1304897373950244E-2</v>
      </c>
      <c r="H34">
        <v>0</v>
      </c>
      <c r="I34">
        <v>14.75</v>
      </c>
      <c r="J34">
        <v>215</v>
      </c>
      <c r="K34">
        <v>0</v>
      </c>
      <c r="L34">
        <v>0</v>
      </c>
      <c r="M34">
        <v>4.5139099392043192E-2</v>
      </c>
      <c r="N34">
        <v>0</v>
      </c>
      <c r="O34">
        <v>23.75</v>
      </c>
      <c r="P34">
        <v>0</v>
      </c>
      <c r="Q34">
        <v>0</v>
      </c>
      <c r="R34">
        <v>0</v>
      </c>
      <c r="V34" s="290">
        <v>39507</v>
      </c>
      <c r="X34">
        <v>11.75</v>
      </c>
      <c r="Y34">
        <v>92</v>
      </c>
      <c r="Z34">
        <v>0</v>
      </c>
      <c r="AA34">
        <v>0</v>
      </c>
      <c r="AB34">
        <v>4.0579757235726252E-2</v>
      </c>
      <c r="AC34">
        <v>0</v>
      </c>
      <c r="AD34">
        <v>11</v>
      </c>
      <c r="AE34">
        <v>80</v>
      </c>
      <c r="AF34">
        <v>0</v>
      </c>
      <c r="AG34">
        <v>0</v>
      </c>
      <c r="AH34">
        <v>5.6947073875455161E-2</v>
      </c>
      <c r="AI34">
        <v>0</v>
      </c>
      <c r="AJ34">
        <v>22.75</v>
      </c>
      <c r="AK34">
        <v>0</v>
      </c>
      <c r="AL34">
        <v>0</v>
      </c>
      <c r="AM34">
        <v>0</v>
      </c>
    </row>
    <row r="35" spans="1:39" x14ac:dyDescent="0.45">
      <c r="A35" s="290">
        <v>39495</v>
      </c>
      <c r="B35">
        <v>1410</v>
      </c>
      <c r="C35">
        <v>12</v>
      </c>
      <c r="D35">
        <v>200</v>
      </c>
      <c r="E35">
        <v>2</v>
      </c>
      <c r="F35">
        <v>0.16666666666666666</v>
      </c>
      <c r="G35">
        <v>3.1304897373950244E-2</v>
      </c>
      <c r="H35">
        <v>63.887767339057334</v>
      </c>
      <c r="I35">
        <v>11.5</v>
      </c>
      <c r="J35">
        <v>215</v>
      </c>
      <c r="K35">
        <v>2</v>
      </c>
      <c r="L35">
        <v>0.17391304347826086</v>
      </c>
      <c r="M35">
        <v>4.5139099392043192E-2</v>
      </c>
      <c r="N35">
        <v>44.307485681749029</v>
      </c>
      <c r="O35">
        <v>23.5</v>
      </c>
      <c r="P35">
        <v>4</v>
      </c>
      <c r="Q35">
        <v>0.1702127659574468</v>
      </c>
      <c r="R35">
        <v>108.19525302080636</v>
      </c>
      <c r="V35" s="290">
        <v>39508</v>
      </c>
      <c r="X35">
        <v>9.5</v>
      </c>
      <c r="Y35">
        <v>116</v>
      </c>
      <c r="Z35">
        <v>0</v>
      </c>
      <c r="AA35">
        <v>0</v>
      </c>
      <c r="AB35">
        <v>3.7811118757425578E-2</v>
      </c>
      <c r="AC35">
        <v>0</v>
      </c>
      <c r="AD35">
        <v>14.75</v>
      </c>
      <c r="AE35">
        <v>179</v>
      </c>
      <c r="AF35">
        <v>0</v>
      </c>
      <c r="AG35">
        <v>0</v>
      </c>
      <c r="AH35">
        <v>4.7327863935038017E-2</v>
      </c>
      <c r="AI35">
        <v>0</v>
      </c>
      <c r="AJ35">
        <v>24.25</v>
      </c>
      <c r="AK35">
        <v>0</v>
      </c>
      <c r="AL35">
        <v>0</v>
      </c>
      <c r="AM35">
        <v>0</v>
      </c>
    </row>
    <row r="36" spans="1:39" x14ac:dyDescent="0.45">
      <c r="A36" s="290">
        <v>39496</v>
      </c>
      <c r="B36">
        <v>1290</v>
      </c>
      <c r="C36">
        <v>9.5</v>
      </c>
      <c r="D36">
        <v>230</v>
      </c>
      <c r="E36">
        <v>2</v>
      </c>
      <c r="F36">
        <v>0.21052631578947367</v>
      </c>
      <c r="G36">
        <v>2.9635580734221345E-2</v>
      </c>
      <c r="H36">
        <v>67.486445362297999</v>
      </c>
      <c r="I36">
        <v>14.5</v>
      </c>
      <c r="J36">
        <v>260</v>
      </c>
      <c r="K36">
        <v>1</v>
      </c>
      <c r="L36">
        <v>6.8965517241379309E-2</v>
      </c>
      <c r="M36">
        <v>4.2869218599150535E-2</v>
      </c>
      <c r="N36">
        <v>23.326760614661993</v>
      </c>
      <c r="O36">
        <v>24</v>
      </c>
      <c r="P36">
        <v>3</v>
      </c>
      <c r="Q36">
        <v>0.125</v>
      </c>
      <c r="R36">
        <v>90.813205976959992</v>
      </c>
      <c r="V36" s="290">
        <v>39509</v>
      </c>
      <c r="X36">
        <v>9.25</v>
      </c>
      <c r="Y36">
        <v>220</v>
      </c>
      <c r="Z36">
        <v>0</v>
      </c>
      <c r="AA36">
        <v>0</v>
      </c>
      <c r="AB36">
        <v>3.0166512586367378E-2</v>
      </c>
      <c r="AC36">
        <v>0</v>
      </c>
      <c r="AD36">
        <v>13.25</v>
      </c>
      <c r="AE36">
        <v>213</v>
      </c>
      <c r="AF36">
        <v>0</v>
      </c>
      <c r="AG36">
        <v>0</v>
      </c>
      <c r="AH36">
        <v>4.5250726372766614E-2</v>
      </c>
      <c r="AI36">
        <v>0</v>
      </c>
      <c r="AJ36">
        <v>22.5</v>
      </c>
      <c r="AK36">
        <v>0</v>
      </c>
      <c r="AL36">
        <v>0</v>
      </c>
      <c r="AM36">
        <v>0</v>
      </c>
    </row>
    <row r="37" spans="1:39" x14ac:dyDescent="0.45">
      <c r="A37" s="290">
        <v>39497</v>
      </c>
      <c r="B37">
        <v>1240</v>
      </c>
      <c r="C37">
        <v>9.25</v>
      </c>
      <c r="D37">
        <v>232</v>
      </c>
      <c r="E37">
        <v>6</v>
      </c>
      <c r="F37">
        <v>0.64864864864864868</v>
      </c>
      <c r="G37">
        <v>2.953216883281759E-2</v>
      </c>
      <c r="H37">
        <v>203.16828181384724</v>
      </c>
      <c r="I37">
        <v>14.25</v>
      </c>
      <c r="J37">
        <v>229</v>
      </c>
      <c r="K37">
        <v>2</v>
      </c>
      <c r="L37">
        <v>0.14035087719298245</v>
      </c>
      <c r="M37">
        <v>4.4385624389548156E-2</v>
      </c>
      <c r="N37">
        <v>45.059634228575959</v>
      </c>
      <c r="O37">
        <v>23.5</v>
      </c>
      <c r="P37">
        <v>8</v>
      </c>
      <c r="Q37">
        <v>0.34042553191489361</v>
      </c>
      <c r="R37">
        <v>248.2279160424232</v>
      </c>
      <c r="V37" s="290">
        <v>39510</v>
      </c>
      <c r="X37">
        <v>10.5</v>
      </c>
      <c r="Y37">
        <v>223</v>
      </c>
      <c r="Z37">
        <v>0</v>
      </c>
      <c r="AA37">
        <v>0</v>
      </c>
      <c r="AB37">
        <v>3.0004740361680327E-2</v>
      </c>
      <c r="AC37">
        <v>0</v>
      </c>
      <c r="AD37">
        <v>13</v>
      </c>
      <c r="AE37">
        <v>218</v>
      </c>
      <c r="AF37">
        <v>0</v>
      </c>
      <c r="AG37">
        <v>0</v>
      </c>
      <c r="AH37">
        <v>4.497359097004712E-2</v>
      </c>
      <c r="AI37">
        <v>0</v>
      </c>
      <c r="AJ37">
        <v>23.5</v>
      </c>
      <c r="AK37">
        <v>0</v>
      </c>
      <c r="AL37">
        <v>0</v>
      </c>
      <c r="AM37">
        <v>0</v>
      </c>
    </row>
    <row r="38" spans="1:39" x14ac:dyDescent="0.45">
      <c r="A38" s="290">
        <v>39498</v>
      </c>
      <c r="B38">
        <v>1220</v>
      </c>
      <c r="C38">
        <v>9.5</v>
      </c>
      <c r="D38">
        <v>229</v>
      </c>
      <c r="E38">
        <v>1</v>
      </c>
      <c r="F38">
        <v>0.10526315789473684</v>
      </c>
      <c r="G38">
        <v>2.9687624389548153E-2</v>
      </c>
      <c r="H38">
        <v>33.684069391286855</v>
      </c>
      <c r="I38">
        <v>14</v>
      </c>
      <c r="J38">
        <v>225</v>
      </c>
      <c r="K38">
        <v>2</v>
      </c>
      <c r="L38">
        <v>0.14285714285714285</v>
      </c>
      <c r="M38">
        <v>4.4596096796070406E-2</v>
      </c>
      <c r="N38">
        <v>44.846974145419615</v>
      </c>
      <c r="O38">
        <v>23.5</v>
      </c>
      <c r="P38">
        <v>3</v>
      </c>
      <c r="Q38">
        <v>0.1276595744680851</v>
      </c>
      <c r="R38">
        <v>78.531043536706477</v>
      </c>
      <c r="V38" s="290">
        <v>39511</v>
      </c>
      <c r="X38">
        <v>10</v>
      </c>
      <c r="Y38">
        <v>226</v>
      </c>
      <c r="Z38">
        <v>0</v>
      </c>
      <c r="AA38">
        <v>0</v>
      </c>
      <c r="AB38">
        <v>2.9845129968691805E-2</v>
      </c>
      <c r="AC38">
        <v>0</v>
      </c>
      <c r="AD38">
        <v>14.5</v>
      </c>
      <c r="AE38">
        <v>229</v>
      </c>
      <c r="AF38">
        <v>0</v>
      </c>
      <c r="AG38">
        <v>0</v>
      </c>
      <c r="AH38">
        <v>4.4385624389548156E-2</v>
      </c>
      <c r="AI38">
        <v>0</v>
      </c>
      <c r="AJ38">
        <v>24.5</v>
      </c>
      <c r="AK38">
        <v>0</v>
      </c>
      <c r="AL38">
        <v>0</v>
      </c>
      <c r="AM38">
        <v>0</v>
      </c>
    </row>
    <row r="39" spans="1:39" x14ac:dyDescent="0.45">
      <c r="A39" s="290">
        <v>39499</v>
      </c>
      <c r="B39">
        <v>1200</v>
      </c>
      <c r="C39">
        <v>9</v>
      </c>
      <c r="D39">
        <v>229</v>
      </c>
      <c r="E39">
        <v>1</v>
      </c>
      <c r="F39">
        <v>0.1111111111111111</v>
      </c>
      <c r="G39">
        <v>2.9687624389548153E-2</v>
      </c>
      <c r="H39">
        <v>33.684069391286855</v>
      </c>
      <c r="I39">
        <v>14.25</v>
      </c>
      <c r="J39">
        <v>222</v>
      </c>
      <c r="K39">
        <v>3</v>
      </c>
      <c r="L39">
        <v>0.21052631578947367</v>
      </c>
      <c r="M39">
        <v>4.4756421350917494E-2</v>
      </c>
      <c r="N39">
        <v>67.029487824287386</v>
      </c>
      <c r="O39">
        <v>23.25</v>
      </c>
      <c r="P39">
        <v>4</v>
      </c>
      <c r="Q39">
        <v>0.17204301075268819</v>
      </c>
      <c r="R39">
        <v>100.71355721557424</v>
      </c>
      <c r="V39" s="290">
        <v>39512</v>
      </c>
      <c r="X39">
        <v>8.75</v>
      </c>
      <c r="Y39">
        <v>210</v>
      </c>
      <c r="Z39">
        <v>0</v>
      </c>
      <c r="AA39">
        <v>0</v>
      </c>
      <c r="AB39">
        <v>3.0722147653110543E-2</v>
      </c>
      <c r="AC39">
        <v>0</v>
      </c>
      <c r="AD39">
        <v>14.25</v>
      </c>
      <c r="AE39">
        <v>228</v>
      </c>
      <c r="AF39">
        <v>0</v>
      </c>
      <c r="AG39">
        <v>0</v>
      </c>
      <c r="AH39">
        <v>4.4437895807768149E-2</v>
      </c>
      <c r="AI39">
        <v>0</v>
      </c>
      <c r="AJ39">
        <v>23</v>
      </c>
      <c r="AK39">
        <v>0</v>
      </c>
      <c r="AL39">
        <v>0</v>
      </c>
      <c r="AM39">
        <v>0</v>
      </c>
    </row>
    <row r="40" spans="1:39" x14ac:dyDescent="0.45">
      <c r="A40" s="290">
        <v>39500</v>
      </c>
      <c r="B40">
        <v>1150</v>
      </c>
      <c r="C40">
        <v>10.5</v>
      </c>
      <c r="D40">
        <v>229</v>
      </c>
      <c r="E40">
        <v>3</v>
      </c>
      <c r="F40">
        <v>0.2857142857142857</v>
      </c>
      <c r="G40">
        <v>2.9687624389548153E-2</v>
      </c>
      <c r="H40">
        <v>101.05220817386056</v>
      </c>
      <c r="I40">
        <v>13.25</v>
      </c>
      <c r="J40">
        <v>223</v>
      </c>
      <c r="K40">
        <v>3</v>
      </c>
      <c r="L40">
        <v>0.22641509433962265</v>
      </c>
      <c r="M40">
        <v>4.4702740361680329E-2</v>
      </c>
      <c r="N40">
        <v>67.109979740115264</v>
      </c>
      <c r="O40">
        <v>23.75</v>
      </c>
      <c r="P40">
        <v>6</v>
      </c>
      <c r="Q40">
        <v>0.25263157894736843</v>
      </c>
      <c r="R40">
        <v>168.16218791397583</v>
      </c>
      <c r="V40" s="290">
        <v>39513</v>
      </c>
      <c r="X40">
        <v>9.75</v>
      </c>
      <c r="Y40">
        <v>225</v>
      </c>
      <c r="Z40">
        <v>0</v>
      </c>
      <c r="AA40">
        <v>0</v>
      </c>
      <c r="AB40">
        <v>2.9898096796070403E-2</v>
      </c>
      <c r="AC40">
        <v>0</v>
      </c>
      <c r="AD40">
        <v>14</v>
      </c>
      <c r="AE40">
        <v>216</v>
      </c>
      <c r="AF40">
        <v>0</v>
      </c>
      <c r="AG40">
        <v>0</v>
      </c>
      <c r="AH40">
        <v>4.5083674698620319E-2</v>
      </c>
      <c r="AI40">
        <v>0</v>
      </c>
      <c r="AJ40">
        <v>23.75</v>
      </c>
      <c r="AK40">
        <v>0</v>
      </c>
      <c r="AL40">
        <v>0</v>
      </c>
      <c r="AM40">
        <v>0</v>
      </c>
    </row>
    <row r="41" spans="1:39" x14ac:dyDescent="0.45">
      <c r="A41" s="290">
        <v>39501</v>
      </c>
      <c r="B41">
        <v>1100</v>
      </c>
      <c r="C41">
        <v>9</v>
      </c>
      <c r="D41">
        <v>220</v>
      </c>
      <c r="E41">
        <v>8</v>
      </c>
      <c r="F41">
        <v>0.88888888888888884</v>
      </c>
      <c r="G41">
        <v>3.0166512586367378E-2</v>
      </c>
      <c r="H41">
        <v>265.19472468339944</v>
      </c>
      <c r="I41">
        <v>14.5</v>
      </c>
      <c r="J41">
        <v>214</v>
      </c>
      <c r="K41">
        <v>1</v>
      </c>
      <c r="L41">
        <v>6.8965517241379309E-2</v>
      </c>
      <c r="M41">
        <v>4.5194782476579001E-2</v>
      </c>
      <c r="N41">
        <v>22.126447903985898</v>
      </c>
      <c r="O41">
        <v>23.5</v>
      </c>
      <c r="P41">
        <v>9</v>
      </c>
      <c r="Q41">
        <v>0.38297872340425532</v>
      </c>
      <c r="R41">
        <v>287.32117258738532</v>
      </c>
      <c r="V41" s="290">
        <v>39514</v>
      </c>
      <c r="X41">
        <v>10.75</v>
      </c>
      <c r="Y41">
        <v>210</v>
      </c>
      <c r="Z41">
        <v>0</v>
      </c>
      <c r="AA41">
        <v>0</v>
      </c>
      <c r="AB41">
        <v>3.0722147653110543E-2</v>
      </c>
      <c r="AC41">
        <v>0</v>
      </c>
      <c r="AD41">
        <v>13.25</v>
      </c>
      <c r="AE41">
        <v>209</v>
      </c>
      <c r="AF41">
        <v>0</v>
      </c>
      <c r="AG41">
        <v>0</v>
      </c>
      <c r="AH41">
        <v>4.5477159694532296E-2</v>
      </c>
      <c r="AI41">
        <v>0</v>
      </c>
      <c r="AJ41">
        <v>24</v>
      </c>
      <c r="AK41">
        <v>0</v>
      </c>
      <c r="AL41">
        <v>0</v>
      </c>
      <c r="AM41">
        <v>0</v>
      </c>
    </row>
    <row r="42" spans="1:39" x14ac:dyDescent="0.45">
      <c r="A42" s="290">
        <v>39502</v>
      </c>
      <c r="B42">
        <v>1060</v>
      </c>
      <c r="C42">
        <v>9.25</v>
      </c>
      <c r="D42">
        <v>217</v>
      </c>
      <c r="E42">
        <v>6</v>
      </c>
      <c r="F42">
        <v>0.64864864864864868</v>
      </c>
      <c r="G42">
        <v>3.0330506009312738E-2</v>
      </c>
      <c r="H42">
        <v>197.82063636385587</v>
      </c>
      <c r="I42">
        <v>14</v>
      </c>
      <c r="J42">
        <v>218</v>
      </c>
      <c r="K42">
        <v>5</v>
      </c>
      <c r="L42">
        <v>0.35714285714285715</v>
      </c>
      <c r="M42">
        <v>4.497359097004712E-2</v>
      </c>
      <c r="N42">
        <v>111.17635688308839</v>
      </c>
      <c r="O42">
        <v>23.25</v>
      </c>
      <c r="P42">
        <v>11</v>
      </c>
      <c r="Q42">
        <v>0.4731182795698925</v>
      </c>
      <c r="R42">
        <v>308.99699324694427</v>
      </c>
      <c r="V42" s="290">
        <v>39515</v>
      </c>
      <c r="X42">
        <v>10</v>
      </c>
      <c r="Y42">
        <v>212</v>
      </c>
      <c r="Z42">
        <v>0</v>
      </c>
      <c r="AA42">
        <v>0</v>
      </c>
      <c r="AB42">
        <v>3.0608933535317476E-2</v>
      </c>
      <c r="AC42">
        <v>0</v>
      </c>
      <c r="AD42">
        <v>16</v>
      </c>
      <c r="AE42">
        <v>214</v>
      </c>
      <c r="AF42">
        <v>0</v>
      </c>
      <c r="AG42">
        <v>0</v>
      </c>
      <c r="AH42">
        <v>4.5194782476579001E-2</v>
      </c>
      <c r="AI42">
        <v>0</v>
      </c>
      <c r="AJ42">
        <v>26</v>
      </c>
      <c r="AK42">
        <v>0</v>
      </c>
      <c r="AL42">
        <v>0</v>
      </c>
      <c r="AM42">
        <v>0</v>
      </c>
    </row>
    <row r="43" spans="1:39" x14ac:dyDescent="0.45">
      <c r="A43" s="290">
        <v>39503</v>
      </c>
      <c r="B43">
        <v>1080</v>
      </c>
      <c r="C43">
        <v>9.75</v>
      </c>
      <c r="D43">
        <v>219</v>
      </c>
      <c r="E43">
        <v>5</v>
      </c>
      <c r="F43">
        <v>0.51282051282051277</v>
      </c>
      <c r="G43">
        <v>3.0220927259071703E-2</v>
      </c>
      <c r="H43">
        <v>165.44826560538783</v>
      </c>
      <c r="I43">
        <v>13.75</v>
      </c>
      <c r="J43">
        <v>220</v>
      </c>
      <c r="K43">
        <v>10</v>
      </c>
      <c r="L43">
        <v>0.72727272727272729</v>
      </c>
      <c r="M43">
        <v>4.486451258636738E-2</v>
      </c>
      <c r="N43">
        <v>222.89331642128704</v>
      </c>
      <c r="O43">
        <v>23.5</v>
      </c>
      <c r="P43">
        <v>15</v>
      </c>
      <c r="Q43">
        <v>0.63829787234042556</v>
      </c>
      <c r="R43">
        <v>388.34158202667487</v>
      </c>
      <c r="V43" s="290">
        <v>39516</v>
      </c>
      <c r="X43">
        <v>8</v>
      </c>
      <c r="Y43">
        <v>218</v>
      </c>
      <c r="Z43">
        <v>0</v>
      </c>
      <c r="AA43">
        <v>0</v>
      </c>
      <c r="AB43">
        <v>3.0275590970047117E-2</v>
      </c>
      <c r="AC43">
        <v>0</v>
      </c>
      <c r="AD43">
        <v>14</v>
      </c>
      <c r="AE43">
        <v>205</v>
      </c>
      <c r="AF43">
        <v>0</v>
      </c>
      <c r="AG43">
        <v>0</v>
      </c>
      <c r="AH43">
        <v>4.5707968809170843E-2</v>
      </c>
      <c r="AI43">
        <v>0</v>
      </c>
      <c r="AJ43">
        <v>22</v>
      </c>
      <c r="AK43">
        <v>0</v>
      </c>
      <c r="AL43">
        <v>0</v>
      </c>
      <c r="AM43">
        <v>0</v>
      </c>
    </row>
    <row r="44" spans="1:39" x14ac:dyDescent="0.45">
      <c r="A44" s="290">
        <v>39504</v>
      </c>
      <c r="B44">
        <v>1100</v>
      </c>
      <c r="C44">
        <v>10</v>
      </c>
      <c r="D44">
        <v>222</v>
      </c>
      <c r="E44">
        <v>9</v>
      </c>
      <c r="F44">
        <v>0.9</v>
      </c>
      <c r="G44">
        <v>3.0058421350917491E-2</v>
      </c>
      <c r="H44">
        <v>299.41692196437612</v>
      </c>
      <c r="I44">
        <v>13.75</v>
      </c>
      <c r="J44">
        <v>217</v>
      </c>
      <c r="K44">
        <v>2</v>
      </c>
      <c r="L44">
        <v>0.14545454545454545</v>
      </c>
      <c r="M44">
        <v>4.5028506009312741E-2</v>
      </c>
      <c r="N44">
        <v>44.416308184561188</v>
      </c>
      <c r="O44">
        <v>23.75</v>
      </c>
      <c r="P44">
        <v>11</v>
      </c>
      <c r="Q44">
        <v>0.4631578947368421</v>
      </c>
      <c r="R44">
        <v>343.83323014893733</v>
      </c>
      <c r="V44" s="290">
        <v>39517</v>
      </c>
      <c r="X44">
        <v>2.25</v>
      </c>
      <c r="Y44">
        <v>220</v>
      </c>
      <c r="Z44">
        <v>0</v>
      </c>
      <c r="AA44">
        <v>0</v>
      </c>
      <c r="AB44">
        <v>3.0166512586367378E-2</v>
      </c>
      <c r="AC44">
        <v>0</v>
      </c>
      <c r="AD44" t="s">
        <v>14</v>
      </c>
      <c r="AE44">
        <v>205</v>
      </c>
      <c r="AF44">
        <v>0</v>
      </c>
      <c r="AG44" t="s">
        <v>14</v>
      </c>
      <c r="AH44">
        <v>4.5707968809170843E-2</v>
      </c>
      <c r="AI44">
        <v>0</v>
      </c>
      <c r="AJ44" t="s">
        <v>14</v>
      </c>
      <c r="AK44">
        <v>0</v>
      </c>
      <c r="AL44" t="s">
        <v>14</v>
      </c>
      <c r="AM44">
        <v>0</v>
      </c>
    </row>
    <row r="45" spans="1:39" x14ac:dyDescent="0.45">
      <c r="A45" s="290">
        <v>39505</v>
      </c>
      <c r="B45">
        <v>1060</v>
      </c>
      <c r="C45">
        <v>10.25</v>
      </c>
      <c r="D45">
        <v>219</v>
      </c>
      <c r="E45">
        <v>2</v>
      </c>
      <c r="F45">
        <v>0.1951219512195122</v>
      </c>
      <c r="G45">
        <v>3.0220927259071703E-2</v>
      </c>
      <c r="H45">
        <v>66.179306242155121</v>
      </c>
      <c r="I45">
        <v>13.25</v>
      </c>
      <c r="J45">
        <v>219</v>
      </c>
      <c r="K45">
        <v>1</v>
      </c>
      <c r="L45">
        <v>7.5471698113207544E-2</v>
      </c>
      <c r="M45">
        <v>4.4918927259071706E-2</v>
      </c>
      <c r="N45">
        <v>22.262330403227576</v>
      </c>
      <c r="O45">
        <v>23.5</v>
      </c>
      <c r="P45">
        <v>3</v>
      </c>
      <c r="Q45">
        <v>0.1276595744680851</v>
      </c>
      <c r="R45">
        <v>88.441636645382701</v>
      </c>
      <c r="V45" s="290">
        <v>39518</v>
      </c>
      <c r="X45" t="s">
        <v>14</v>
      </c>
      <c r="Y45">
        <v>220</v>
      </c>
      <c r="Z45">
        <v>0</v>
      </c>
      <c r="AA45" t="s">
        <v>14</v>
      </c>
      <c r="AB45">
        <v>3.0166512586367378E-2</v>
      </c>
      <c r="AC45">
        <v>0</v>
      </c>
      <c r="AD45" t="s">
        <v>14</v>
      </c>
      <c r="AE45">
        <v>205</v>
      </c>
      <c r="AF45">
        <v>0</v>
      </c>
      <c r="AG45" t="s">
        <v>14</v>
      </c>
      <c r="AH45">
        <v>4.5707968809170843E-2</v>
      </c>
      <c r="AI45">
        <v>0</v>
      </c>
      <c r="AJ45" t="s">
        <v>14</v>
      </c>
      <c r="AK45">
        <v>0</v>
      </c>
      <c r="AL45" t="s">
        <v>14</v>
      </c>
      <c r="AM45">
        <v>0</v>
      </c>
    </row>
    <row r="46" spans="1:39" x14ac:dyDescent="0.45">
      <c r="A46" s="290">
        <v>39506</v>
      </c>
      <c r="B46">
        <v>1080</v>
      </c>
      <c r="C46">
        <v>9</v>
      </c>
      <c r="D46">
        <v>221</v>
      </c>
      <c r="E46">
        <v>7</v>
      </c>
      <c r="F46">
        <v>0.77777777777777779</v>
      </c>
      <c r="G46">
        <v>3.011234469307196E-2</v>
      </c>
      <c r="H46">
        <v>232.46280126470893</v>
      </c>
      <c r="I46">
        <v>14.5</v>
      </c>
      <c r="J46">
        <v>226</v>
      </c>
      <c r="K46">
        <v>4</v>
      </c>
      <c r="L46">
        <v>0.27586206896551724</v>
      </c>
      <c r="M46">
        <v>4.4543129968691808E-2</v>
      </c>
      <c r="N46">
        <v>89.800604555887617</v>
      </c>
      <c r="O46">
        <v>23.5</v>
      </c>
      <c r="P46">
        <v>11</v>
      </c>
      <c r="Q46">
        <v>0.46808510638297873</v>
      </c>
      <c r="R46">
        <v>322.26340582059652</v>
      </c>
      <c r="V46" s="290">
        <v>39519</v>
      </c>
      <c r="X46">
        <v>7</v>
      </c>
      <c r="Y46">
        <v>222</v>
      </c>
      <c r="Z46">
        <v>0</v>
      </c>
      <c r="AA46">
        <v>0</v>
      </c>
      <c r="AB46">
        <v>3.0058421350917491E-2</v>
      </c>
      <c r="AC46">
        <v>0</v>
      </c>
      <c r="AD46">
        <v>13.5</v>
      </c>
      <c r="AE46">
        <v>195</v>
      </c>
      <c r="AF46">
        <v>0</v>
      </c>
      <c r="AG46">
        <v>0</v>
      </c>
      <c r="AH46">
        <v>4.6305293272514605E-2</v>
      </c>
      <c r="AI46">
        <v>0</v>
      </c>
      <c r="AJ46">
        <v>20.5</v>
      </c>
      <c r="AK46">
        <v>0</v>
      </c>
      <c r="AL46">
        <v>0</v>
      </c>
      <c r="AM46">
        <v>0</v>
      </c>
    </row>
    <row r="47" spans="1:39" x14ac:dyDescent="0.45">
      <c r="A47" s="290">
        <v>39507</v>
      </c>
      <c r="B47">
        <v>1190</v>
      </c>
      <c r="C47">
        <v>11.75</v>
      </c>
      <c r="D47">
        <v>92</v>
      </c>
      <c r="E47">
        <v>5</v>
      </c>
      <c r="F47">
        <v>0.42553191489361702</v>
      </c>
      <c r="G47">
        <v>4.0579757235726252E-2</v>
      </c>
      <c r="H47">
        <v>123.21414273020886</v>
      </c>
      <c r="I47">
        <v>11</v>
      </c>
      <c r="J47">
        <v>80</v>
      </c>
      <c r="K47">
        <v>26</v>
      </c>
      <c r="L47">
        <v>2.3636363636363638</v>
      </c>
      <c r="M47">
        <v>5.6947073875455161E-2</v>
      </c>
      <c r="N47">
        <v>456.56428382716774</v>
      </c>
      <c r="O47">
        <v>22.75</v>
      </c>
      <c r="P47">
        <v>31</v>
      </c>
      <c r="Q47">
        <v>1.3626373626373627</v>
      </c>
      <c r="R47">
        <v>579.77842655737663</v>
      </c>
      <c r="V47" s="290">
        <v>39520</v>
      </c>
      <c r="X47">
        <v>10</v>
      </c>
      <c r="Y47">
        <v>156</v>
      </c>
      <c r="Z47">
        <v>0</v>
      </c>
      <c r="AA47">
        <v>0</v>
      </c>
      <c r="AB47">
        <v>3.4272519849411522E-2</v>
      </c>
      <c r="AC47">
        <v>0</v>
      </c>
      <c r="AD47">
        <v>13.25</v>
      </c>
      <c r="AE47">
        <v>123</v>
      </c>
      <c r="AF47">
        <v>0</v>
      </c>
      <c r="AG47">
        <v>0</v>
      </c>
      <c r="AH47">
        <v>5.1809270059431846E-2</v>
      </c>
      <c r="AI47">
        <v>0</v>
      </c>
      <c r="AJ47">
        <v>23.25</v>
      </c>
      <c r="AK47">
        <v>0</v>
      </c>
      <c r="AL47">
        <v>0</v>
      </c>
      <c r="AM47">
        <v>0</v>
      </c>
    </row>
    <row r="48" spans="1:39" x14ac:dyDescent="0.45">
      <c r="A48" s="290">
        <v>39508</v>
      </c>
      <c r="B48">
        <v>1800</v>
      </c>
      <c r="C48">
        <v>9.5</v>
      </c>
      <c r="D48">
        <v>116</v>
      </c>
      <c r="E48">
        <v>213</v>
      </c>
      <c r="F48">
        <v>22.421052631578949</v>
      </c>
      <c r="G48">
        <v>3.7811118757425578E-2</v>
      </c>
      <c r="H48">
        <v>5633.2636272014497</v>
      </c>
      <c r="I48">
        <v>14.75</v>
      </c>
      <c r="J48">
        <v>179</v>
      </c>
      <c r="K48">
        <v>26</v>
      </c>
      <c r="L48">
        <v>1.7627118644067796</v>
      </c>
      <c r="M48">
        <v>4.7327863935038017E-2</v>
      </c>
      <c r="N48">
        <v>549.35925347671446</v>
      </c>
      <c r="O48">
        <v>24.25</v>
      </c>
      <c r="P48">
        <v>239</v>
      </c>
      <c r="Q48">
        <v>9.855670103092784</v>
      </c>
      <c r="R48">
        <v>6182.6228806781637</v>
      </c>
      <c r="V48" s="290">
        <v>39521</v>
      </c>
      <c r="X48">
        <v>11.5</v>
      </c>
      <c r="Y48">
        <v>148</v>
      </c>
      <c r="Z48">
        <v>0</v>
      </c>
      <c r="AA48">
        <v>0</v>
      </c>
      <c r="AB48">
        <v>3.4901296602161409E-2</v>
      </c>
      <c r="AC48">
        <v>0</v>
      </c>
      <c r="AD48">
        <v>13</v>
      </c>
      <c r="AE48">
        <v>179</v>
      </c>
      <c r="AF48">
        <v>0</v>
      </c>
      <c r="AG48">
        <v>0</v>
      </c>
      <c r="AH48">
        <v>4.7327863935038017E-2</v>
      </c>
      <c r="AI48">
        <v>0</v>
      </c>
      <c r="AJ48">
        <v>24.5</v>
      </c>
      <c r="AK48">
        <v>0</v>
      </c>
      <c r="AL48">
        <v>0</v>
      </c>
      <c r="AM48">
        <v>0</v>
      </c>
    </row>
    <row r="49" spans="1:39" x14ac:dyDescent="0.45">
      <c r="A49" s="290">
        <v>39509</v>
      </c>
      <c r="B49">
        <v>1580</v>
      </c>
      <c r="C49">
        <v>9.25</v>
      </c>
      <c r="D49">
        <v>220</v>
      </c>
      <c r="E49">
        <v>18</v>
      </c>
      <c r="F49">
        <v>1.9459459459459461</v>
      </c>
      <c r="G49">
        <v>3.0166512586367378E-2</v>
      </c>
      <c r="H49">
        <v>596.6881305376487</v>
      </c>
      <c r="I49">
        <v>13.25</v>
      </c>
      <c r="J49">
        <v>213</v>
      </c>
      <c r="K49">
        <v>3</v>
      </c>
      <c r="L49">
        <v>0.22641509433962265</v>
      </c>
      <c r="M49">
        <v>4.5250726372766614E-2</v>
      </c>
      <c r="N49">
        <v>66.29727830856433</v>
      </c>
      <c r="O49">
        <v>22.5</v>
      </c>
      <c r="P49">
        <v>21</v>
      </c>
      <c r="Q49">
        <v>0.93333333333333335</v>
      </c>
      <c r="R49">
        <v>662.98540884621298</v>
      </c>
      <c r="V49" s="290">
        <v>39522</v>
      </c>
      <c r="X49">
        <v>8.25</v>
      </c>
      <c r="Y49">
        <v>200</v>
      </c>
      <c r="Z49">
        <v>0</v>
      </c>
      <c r="AA49">
        <v>0</v>
      </c>
      <c r="AB49">
        <v>3.1304897373950244E-2</v>
      </c>
      <c r="AC49">
        <v>0</v>
      </c>
      <c r="AD49">
        <v>14.5</v>
      </c>
      <c r="AE49">
        <v>166</v>
      </c>
      <c r="AF49">
        <v>0</v>
      </c>
      <c r="AG49">
        <v>0</v>
      </c>
      <c r="AH49">
        <v>4.822841785586944E-2</v>
      </c>
      <c r="AI49">
        <v>0</v>
      </c>
      <c r="AJ49">
        <v>22.75</v>
      </c>
      <c r="AK49">
        <v>0</v>
      </c>
      <c r="AL49">
        <v>0</v>
      </c>
      <c r="AM49">
        <v>0</v>
      </c>
    </row>
    <row r="50" spans="1:39" x14ac:dyDescent="0.45">
      <c r="A50" s="290">
        <v>39510</v>
      </c>
      <c r="B50">
        <v>1400</v>
      </c>
      <c r="C50">
        <v>10.5</v>
      </c>
      <c r="D50">
        <v>223</v>
      </c>
      <c r="E50">
        <v>4</v>
      </c>
      <c r="F50">
        <v>0.38095238095238093</v>
      </c>
      <c r="G50">
        <v>3.0004740361680327E-2</v>
      </c>
      <c r="H50">
        <v>133.31226838771391</v>
      </c>
      <c r="I50">
        <v>13</v>
      </c>
      <c r="J50">
        <v>218</v>
      </c>
      <c r="K50">
        <v>10</v>
      </c>
      <c r="L50">
        <v>0.76923076923076927</v>
      </c>
      <c r="M50">
        <v>4.497359097004712E-2</v>
      </c>
      <c r="N50">
        <v>222.35271376617678</v>
      </c>
      <c r="O50">
        <v>23.5</v>
      </c>
      <c r="P50">
        <v>14</v>
      </c>
      <c r="Q50">
        <v>0.5957446808510638</v>
      </c>
      <c r="R50">
        <v>355.66498215389072</v>
      </c>
      <c r="V50" s="290">
        <v>39523</v>
      </c>
      <c r="X50">
        <v>13</v>
      </c>
      <c r="Y50">
        <v>182</v>
      </c>
      <c r="Z50">
        <v>0</v>
      </c>
      <c r="AA50">
        <v>0</v>
      </c>
      <c r="AB50">
        <v>3.243134412955475E-2</v>
      </c>
      <c r="AC50">
        <v>0</v>
      </c>
      <c r="AD50">
        <v>11.5</v>
      </c>
      <c r="AE50">
        <v>200</v>
      </c>
      <c r="AF50">
        <v>0</v>
      </c>
      <c r="AG50">
        <v>0</v>
      </c>
      <c r="AH50">
        <v>4.6002897373950247E-2</v>
      </c>
      <c r="AI50">
        <v>0</v>
      </c>
      <c r="AJ50">
        <v>24.5</v>
      </c>
      <c r="AK50">
        <v>0</v>
      </c>
      <c r="AL50">
        <v>0</v>
      </c>
      <c r="AM50">
        <v>0</v>
      </c>
    </row>
    <row r="51" spans="1:39" x14ac:dyDescent="0.45">
      <c r="A51" s="290">
        <v>39511</v>
      </c>
      <c r="B51">
        <v>1320</v>
      </c>
      <c r="C51">
        <v>10</v>
      </c>
      <c r="D51">
        <v>226</v>
      </c>
      <c r="E51">
        <v>7</v>
      </c>
      <c r="F51">
        <v>0.7</v>
      </c>
      <c r="G51">
        <v>2.9845129968691805E-2</v>
      </c>
      <c r="H51">
        <v>234.54412855106187</v>
      </c>
      <c r="I51">
        <v>14.5</v>
      </c>
      <c r="J51">
        <v>229</v>
      </c>
      <c r="K51">
        <v>13</v>
      </c>
      <c r="L51">
        <v>0.89655172413793105</v>
      </c>
      <c r="M51">
        <v>4.4385624389548156E-2</v>
      </c>
      <c r="N51">
        <v>292.88762248574375</v>
      </c>
      <c r="O51">
        <v>24.5</v>
      </c>
      <c r="P51">
        <v>20</v>
      </c>
      <c r="Q51">
        <v>0.81632653061224492</v>
      </c>
      <c r="R51">
        <v>527.43175103680562</v>
      </c>
      <c r="V51" s="290">
        <v>39524</v>
      </c>
      <c r="X51">
        <v>11.5</v>
      </c>
      <c r="Y51">
        <v>187</v>
      </c>
      <c r="Z51">
        <v>0</v>
      </c>
      <c r="AA51">
        <v>0</v>
      </c>
      <c r="AB51">
        <v>3.2107638680288805E-2</v>
      </c>
      <c r="AC51">
        <v>0</v>
      </c>
      <c r="AD51">
        <v>11.5</v>
      </c>
      <c r="AE51">
        <v>210</v>
      </c>
      <c r="AF51">
        <v>0</v>
      </c>
      <c r="AG51">
        <v>0</v>
      </c>
      <c r="AH51">
        <v>4.5420147653110546E-2</v>
      </c>
      <c r="AI51">
        <v>0</v>
      </c>
      <c r="AJ51">
        <v>23</v>
      </c>
      <c r="AK51">
        <v>0</v>
      </c>
      <c r="AL51">
        <v>0</v>
      </c>
      <c r="AM51">
        <v>0</v>
      </c>
    </row>
    <row r="52" spans="1:39" x14ac:dyDescent="0.45">
      <c r="A52" s="290">
        <v>39512</v>
      </c>
      <c r="B52">
        <v>1180</v>
      </c>
      <c r="C52">
        <v>8.75</v>
      </c>
      <c r="D52">
        <v>210</v>
      </c>
      <c r="E52">
        <v>8</v>
      </c>
      <c r="F52">
        <v>0.91428571428571426</v>
      </c>
      <c r="G52">
        <v>3.0722147653110543E-2</v>
      </c>
      <c r="H52">
        <v>260.39846205836523</v>
      </c>
      <c r="I52">
        <v>14.25</v>
      </c>
      <c r="J52">
        <v>228</v>
      </c>
      <c r="K52">
        <v>3</v>
      </c>
      <c r="L52">
        <v>0.21052631578947367</v>
      </c>
      <c r="M52">
        <v>4.4437895807768149E-2</v>
      </c>
      <c r="N52">
        <v>67.509947207616719</v>
      </c>
      <c r="O52">
        <v>23</v>
      </c>
      <c r="P52">
        <v>11</v>
      </c>
      <c r="Q52">
        <v>0.47826086956521741</v>
      </c>
      <c r="R52">
        <v>327.90840926598196</v>
      </c>
      <c r="V52" s="290">
        <v>39525</v>
      </c>
      <c r="X52">
        <v>11.25</v>
      </c>
      <c r="Y52">
        <v>220</v>
      </c>
      <c r="Z52">
        <v>0</v>
      </c>
      <c r="AA52">
        <v>0</v>
      </c>
      <c r="AB52">
        <v>3.0166512586367378E-2</v>
      </c>
      <c r="AC52">
        <v>0</v>
      </c>
      <c r="AD52">
        <v>11.25</v>
      </c>
      <c r="AE52">
        <v>219</v>
      </c>
      <c r="AF52">
        <v>0</v>
      </c>
      <c r="AG52">
        <v>0</v>
      </c>
      <c r="AH52">
        <v>4.4918927259071706E-2</v>
      </c>
      <c r="AI52">
        <v>0</v>
      </c>
      <c r="AJ52">
        <v>22.5</v>
      </c>
      <c r="AK52">
        <v>0</v>
      </c>
      <c r="AL52">
        <v>0</v>
      </c>
      <c r="AM52">
        <v>0</v>
      </c>
    </row>
    <row r="53" spans="1:39" x14ac:dyDescent="0.45">
      <c r="A53" s="290">
        <v>39513</v>
      </c>
      <c r="B53">
        <v>1090</v>
      </c>
      <c r="C53">
        <v>9.75</v>
      </c>
      <c r="D53">
        <v>225</v>
      </c>
      <c r="E53">
        <v>2</v>
      </c>
      <c r="F53">
        <v>0.20512820512820512</v>
      </c>
      <c r="G53">
        <v>2.9898096796070403E-2</v>
      </c>
      <c r="H53">
        <v>66.893890057338567</v>
      </c>
      <c r="I53">
        <v>14</v>
      </c>
      <c r="J53">
        <v>216</v>
      </c>
      <c r="K53">
        <v>5</v>
      </c>
      <c r="L53">
        <v>0.35714285714285715</v>
      </c>
      <c r="M53">
        <v>4.5083674698620319E-2</v>
      </c>
      <c r="N53">
        <v>110.90489037161413</v>
      </c>
      <c r="O53">
        <v>23.75</v>
      </c>
      <c r="P53">
        <v>7</v>
      </c>
      <c r="Q53">
        <v>0.29473684210526313</v>
      </c>
      <c r="R53">
        <v>177.79878042895268</v>
      </c>
      <c r="V53" s="290">
        <v>39526</v>
      </c>
      <c r="X53">
        <v>11.5</v>
      </c>
      <c r="Y53">
        <v>175</v>
      </c>
      <c r="Z53">
        <v>0</v>
      </c>
      <c r="AA53">
        <v>0</v>
      </c>
      <c r="AB53">
        <v>3.2899796327457535E-2</v>
      </c>
      <c r="AC53">
        <v>0</v>
      </c>
      <c r="AD53">
        <v>12.5</v>
      </c>
      <c r="AE53">
        <v>212</v>
      </c>
      <c r="AF53">
        <v>0</v>
      </c>
      <c r="AG53">
        <v>0</v>
      </c>
      <c r="AH53">
        <v>4.5306933535317478E-2</v>
      </c>
      <c r="AI53">
        <v>0</v>
      </c>
      <c r="AJ53">
        <v>24</v>
      </c>
      <c r="AK53">
        <v>0</v>
      </c>
      <c r="AL53">
        <v>0</v>
      </c>
      <c r="AM53">
        <v>0</v>
      </c>
    </row>
    <row r="54" spans="1:39" x14ac:dyDescent="0.45">
      <c r="A54" s="290">
        <v>39514</v>
      </c>
      <c r="B54">
        <v>1020</v>
      </c>
      <c r="C54">
        <v>10.75</v>
      </c>
      <c r="D54">
        <v>210</v>
      </c>
      <c r="E54">
        <v>2</v>
      </c>
      <c r="F54">
        <v>0.18604651162790697</v>
      </c>
      <c r="G54">
        <v>3.0722147653110543E-2</v>
      </c>
      <c r="H54">
        <v>65.099615514591306</v>
      </c>
      <c r="I54">
        <v>13.25</v>
      </c>
      <c r="J54">
        <v>209</v>
      </c>
      <c r="K54">
        <v>1</v>
      </c>
      <c r="L54">
        <v>7.5471698113207544E-2</v>
      </c>
      <c r="M54">
        <v>4.5477159694532296E-2</v>
      </c>
      <c r="N54">
        <v>21.98906015056674</v>
      </c>
      <c r="O54">
        <v>24</v>
      </c>
      <c r="P54">
        <v>3</v>
      </c>
      <c r="Q54">
        <v>0.125</v>
      </c>
      <c r="R54">
        <v>87.08867566515805</v>
      </c>
      <c r="V54" s="290">
        <v>39527</v>
      </c>
      <c r="X54">
        <v>11.25</v>
      </c>
      <c r="Y54">
        <v>230</v>
      </c>
      <c r="Z54">
        <v>0</v>
      </c>
      <c r="AA54">
        <v>0</v>
      </c>
      <c r="AB54">
        <v>2.9635580734221345E-2</v>
      </c>
      <c r="AC54">
        <v>0</v>
      </c>
      <c r="AD54">
        <v>12.25</v>
      </c>
      <c r="AE54">
        <v>230</v>
      </c>
      <c r="AF54">
        <v>0</v>
      </c>
      <c r="AG54">
        <v>0</v>
      </c>
      <c r="AH54">
        <v>4.4333580734221348E-2</v>
      </c>
      <c r="AI54">
        <v>0</v>
      </c>
      <c r="AJ54">
        <v>23.5</v>
      </c>
      <c r="AK54">
        <v>0</v>
      </c>
      <c r="AL54">
        <v>0</v>
      </c>
      <c r="AM54">
        <v>0</v>
      </c>
    </row>
    <row r="55" spans="1:39" x14ac:dyDescent="0.45">
      <c r="A55" s="290">
        <v>39515</v>
      </c>
      <c r="B55">
        <v>1030</v>
      </c>
      <c r="C55">
        <v>10</v>
      </c>
      <c r="D55">
        <v>212</v>
      </c>
      <c r="E55">
        <v>1</v>
      </c>
      <c r="F55">
        <v>0.1</v>
      </c>
      <c r="G55">
        <v>3.0608933535317476E-2</v>
      </c>
      <c r="H55">
        <v>32.670200640808702</v>
      </c>
      <c r="I55">
        <v>16</v>
      </c>
      <c r="J55">
        <v>214</v>
      </c>
      <c r="K55">
        <v>3</v>
      </c>
      <c r="L55">
        <v>0.1875</v>
      </c>
      <c r="M55">
        <v>4.5194782476579001E-2</v>
      </c>
      <c r="N55">
        <v>66.379343711957688</v>
      </c>
      <c r="O55">
        <v>26</v>
      </c>
      <c r="P55">
        <v>4</v>
      </c>
      <c r="Q55">
        <v>0.15384615384615385</v>
      </c>
      <c r="R55">
        <v>99.049544352766389</v>
      </c>
      <c r="V55" s="290">
        <v>39528</v>
      </c>
      <c r="X55">
        <v>12.75</v>
      </c>
      <c r="Y55">
        <v>220</v>
      </c>
      <c r="Z55">
        <v>0</v>
      </c>
      <c r="AA55">
        <v>0</v>
      </c>
      <c r="AB55">
        <v>3.0166512586367378E-2</v>
      </c>
      <c r="AC55">
        <v>0</v>
      </c>
      <c r="AD55">
        <v>11</v>
      </c>
      <c r="AE55">
        <v>216</v>
      </c>
      <c r="AF55">
        <v>0</v>
      </c>
      <c r="AG55">
        <v>0</v>
      </c>
      <c r="AH55">
        <v>4.5083674698620319E-2</v>
      </c>
      <c r="AI55">
        <v>0</v>
      </c>
      <c r="AJ55">
        <v>23.75</v>
      </c>
      <c r="AK55">
        <v>0</v>
      </c>
      <c r="AL55">
        <v>0</v>
      </c>
      <c r="AM55">
        <v>0</v>
      </c>
    </row>
    <row r="56" spans="1:39" x14ac:dyDescent="0.45">
      <c r="A56" s="290">
        <v>39516</v>
      </c>
      <c r="B56">
        <v>1000</v>
      </c>
      <c r="C56">
        <v>8</v>
      </c>
      <c r="D56">
        <v>218</v>
      </c>
      <c r="E56">
        <v>1</v>
      </c>
      <c r="F56">
        <v>0.125</v>
      </c>
      <c r="G56">
        <v>3.0275590970047117E-2</v>
      </c>
      <c r="H56">
        <v>33.029908515719512</v>
      </c>
      <c r="I56">
        <v>14</v>
      </c>
      <c r="J56">
        <v>205</v>
      </c>
      <c r="K56">
        <v>2</v>
      </c>
      <c r="L56">
        <v>0.14285714285714285</v>
      </c>
      <c r="M56">
        <v>4.5707968809170843E-2</v>
      </c>
      <c r="N56">
        <v>43.756046311091389</v>
      </c>
      <c r="O56">
        <v>22</v>
      </c>
      <c r="P56">
        <v>3</v>
      </c>
      <c r="Q56">
        <v>0.13636363636363635</v>
      </c>
      <c r="R56">
        <v>76.785954826810894</v>
      </c>
      <c r="V56" s="290">
        <v>39529</v>
      </c>
      <c r="X56">
        <v>11</v>
      </c>
      <c r="Y56">
        <v>219</v>
      </c>
      <c r="Z56">
        <v>0</v>
      </c>
      <c r="AA56">
        <v>0</v>
      </c>
      <c r="AB56">
        <v>3.0220927259071703E-2</v>
      </c>
      <c r="AC56">
        <v>0</v>
      </c>
      <c r="AD56">
        <v>11</v>
      </c>
      <c r="AE56">
        <v>216</v>
      </c>
      <c r="AF56">
        <v>0</v>
      </c>
      <c r="AG56">
        <v>0</v>
      </c>
      <c r="AH56">
        <v>4.5083674698620319E-2</v>
      </c>
      <c r="AI56">
        <v>0</v>
      </c>
      <c r="AJ56">
        <v>22</v>
      </c>
      <c r="AK56">
        <v>0</v>
      </c>
      <c r="AL56">
        <v>0</v>
      </c>
      <c r="AM56">
        <v>0</v>
      </c>
    </row>
    <row r="57" spans="1:39" x14ac:dyDescent="0.45">
      <c r="A57" s="290">
        <v>39517</v>
      </c>
      <c r="B57">
        <v>1010</v>
      </c>
      <c r="C57">
        <v>2.25</v>
      </c>
      <c r="D57">
        <v>220</v>
      </c>
      <c r="E57">
        <v>0</v>
      </c>
      <c r="F57">
        <v>0</v>
      </c>
      <c r="G57">
        <v>3.0166512586367378E-2</v>
      </c>
      <c r="H57">
        <v>0</v>
      </c>
      <c r="I57" t="s">
        <v>14</v>
      </c>
      <c r="J57">
        <v>205</v>
      </c>
      <c r="K57">
        <v>3</v>
      </c>
      <c r="L57" t="s">
        <v>14</v>
      </c>
      <c r="M57">
        <v>4.5707968809170843E-2</v>
      </c>
      <c r="N57">
        <v>65.634069466637072</v>
      </c>
      <c r="O57" t="s">
        <v>14</v>
      </c>
      <c r="P57">
        <v>3</v>
      </c>
      <c r="Q57" t="s">
        <v>14</v>
      </c>
      <c r="R57">
        <v>65.634069466637072</v>
      </c>
      <c r="V57" s="290">
        <v>39530</v>
      </c>
      <c r="X57">
        <v>11</v>
      </c>
      <c r="Y57">
        <v>217</v>
      </c>
      <c r="Z57">
        <v>0</v>
      </c>
      <c r="AA57">
        <v>0</v>
      </c>
      <c r="AB57">
        <v>3.0330506009312738E-2</v>
      </c>
      <c r="AC57">
        <v>0</v>
      </c>
      <c r="AD57">
        <v>12.25</v>
      </c>
      <c r="AE57">
        <v>202</v>
      </c>
      <c r="AF57">
        <v>0</v>
      </c>
      <c r="AG57">
        <v>0</v>
      </c>
      <c r="AH57">
        <v>4.5884050622240005E-2</v>
      </c>
      <c r="AI57">
        <v>0</v>
      </c>
      <c r="AJ57">
        <v>23.25</v>
      </c>
      <c r="AK57">
        <v>0</v>
      </c>
      <c r="AL57">
        <v>0</v>
      </c>
      <c r="AM57">
        <v>0</v>
      </c>
    </row>
    <row r="58" spans="1:39" x14ac:dyDescent="0.45">
      <c r="A58" s="290">
        <v>39518</v>
      </c>
      <c r="B58">
        <v>1440</v>
      </c>
      <c r="C58" t="s">
        <v>14</v>
      </c>
      <c r="D58">
        <v>220</v>
      </c>
      <c r="E58">
        <v>8</v>
      </c>
      <c r="F58" t="s">
        <v>14</v>
      </c>
      <c r="G58">
        <v>3.0166512586367378E-2</v>
      </c>
      <c r="H58">
        <v>265.19472468339944</v>
      </c>
      <c r="I58" t="s">
        <v>14</v>
      </c>
      <c r="J58">
        <v>205</v>
      </c>
      <c r="K58">
        <v>3</v>
      </c>
      <c r="L58" t="s">
        <v>14</v>
      </c>
      <c r="M58">
        <v>4.5707968809170843E-2</v>
      </c>
      <c r="N58">
        <v>65.634069466637072</v>
      </c>
      <c r="O58" t="s">
        <v>14</v>
      </c>
      <c r="P58">
        <v>11</v>
      </c>
      <c r="Q58" t="s">
        <v>14</v>
      </c>
      <c r="R58">
        <v>330.82879415003652</v>
      </c>
      <c r="V58" s="290">
        <v>39531</v>
      </c>
      <c r="X58">
        <v>10</v>
      </c>
      <c r="Y58">
        <v>230</v>
      </c>
      <c r="Z58">
        <v>0</v>
      </c>
      <c r="AA58">
        <v>0</v>
      </c>
      <c r="AB58">
        <v>2.9635580734221345E-2</v>
      </c>
      <c r="AC58">
        <v>0</v>
      </c>
      <c r="AD58">
        <v>12.25</v>
      </c>
      <c r="AE58">
        <v>219</v>
      </c>
      <c r="AF58">
        <v>0</v>
      </c>
      <c r="AG58">
        <v>0</v>
      </c>
      <c r="AH58">
        <v>4.4918927259071706E-2</v>
      </c>
      <c r="AI58">
        <v>0</v>
      </c>
      <c r="AJ58">
        <v>22.25</v>
      </c>
      <c r="AK58">
        <v>0</v>
      </c>
      <c r="AL58">
        <v>0</v>
      </c>
      <c r="AM58">
        <v>0</v>
      </c>
    </row>
    <row r="59" spans="1:39" x14ac:dyDescent="0.45">
      <c r="A59" s="290">
        <v>39519</v>
      </c>
      <c r="B59">
        <v>1450</v>
      </c>
      <c r="C59">
        <v>7</v>
      </c>
      <c r="D59">
        <v>222</v>
      </c>
      <c r="E59">
        <v>15</v>
      </c>
      <c r="F59">
        <v>2.1428571428571428</v>
      </c>
      <c r="G59">
        <v>3.0058421350917491E-2</v>
      </c>
      <c r="H59">
        <v>499.02820327396023</v>
      </c>
      <c r="I59">
        <v>13.5</v>
      </c>
      <c r="J59">
        <v>195</v>
      </c>
      <c r="K59">
        <v>4</v>
      </c>
      <c r="L59">
        <v>0.29629629629629628</v>
      </c>
      <c r="M59">
        <v>4.6305293272514605E-2</v>
      </c>
      <c r="N59">
        <v>86.383212745448191</v>
      </c>
      <c r="O59">
        <v>20.5</v>
      </c>
      <c r="P59">
        <v>19</v>
      </c>
      <c r="Q59">
        <v>0.92682926829268297</v>
      </c>
      <c r="R59">
        <v>585.41141601940842</v>
      </c>
      <c r="V59" s="290">
        <v>39532</v>
      </c>
      <c r="X59">
        <v>10</v>
      </c>
      <c r="Y59">
        <v>211</v>
      </c>
      <c r="Z59">
        <v>0</v>
      </c>
      <c r="AA59">
        <v>0</v>
      </c>
      <c r="AB59">
        <v>3.0665406453761854E-2</v>
      </c>
      <c r="AC59">
        <v>0</v>
      </c>
      <c r="AD59">
        <v>13</v>
      </c>
      <c r="AE59">
        <v>218</v>
      </c>
      <c r="AF59">
        <v>0</v>
      </c>
      <c r="AG59">
        <v>0</v>
      </c>
      <c r="AH59">
        <v>4.497359097004712E-2</v>
      </c>
      <c r="AI59">
        <v>0</v>
      </c>
      <c r="AJ59">
        <v>23</v>
      </c>
      <c r="AK59">
        <v>0</v>
      </c>
      <c r="AL59">
        <v>0</v>
      </c>
      <c r="AM59">
        <v>0</v>
      </c>
    </row>
    <row r="60" spans="1:39" x14ac:dyDescent="0.45">
      <c r="A60" s="290">
        <v>39520</v>
      </c>
      <c r="B60">
        <v>1490</v>
      </c>
      <c r="C60">
        <v>10</v>
      </c>
      <c r="D60">
        <v>156</v>
      </c>
      <c r="E60">
        <v>4</v>
      </c>
      <c r="F60">
        <v>0.4</v>
      </c>
      <c r="G60">
        <v>3.4272519849411522E-2</v>
      </c>
      <c r="H60">
        <v>116.71158168630201</v>
      </c>
      <c r="I60">
        <v>13.25</v>
      </c>
      <c r="J60">
        <v>123</v>
      </c>
      <c r="K60">
        <v>42</v>
      </c>
      <c r="L60">
        <v>3.1698113207547172</v>
      </c>
      <c r="M60">
        <v>5.1809270059431846E-2</v>
      </c>
      <c r="N60">
        <v>810.66573514393542</v>
      </c>
      <c r="O60">
        <v>23.25</v>
      </c>
      <c r="P60">
        <v>46</v>
      </c>
      <c r="Q60">
        <v>1.978494623655914</v>
      </c>
      <c r="R60">
        <v>927.37731683023742</v>
      </c>
      <c r="V60" s="290">
        <v>39533</v>
      </c>
      <c r="X60">
        <v>12.25</v>
      </c>
      <c r="Y60">
        <v>123</v>
      </c>
      <c r="Z60">
        <v>0</v>
      </c>
      <c r="AA60">
        <v>0</v>
      </c>
      <c r="AB60">
        <v>3.7111270059431843E-2</v>
      </c>
      <c r="AC60">
        <v>0</v>
      </c>
      <c r="AD60">
        <v>11</v>
      </c>
      <c r="AE60">
        <v>210</v>
      </c>
      <c r="AF60">
        <v>0</v>
      </c>
      <c r="AG60">
        <v>0</v>
      </c>
      <c r="AH60">
        <v>4.5420147653110546E-2</v>
      </c>
      <c r="AI60">
        <v>0</v>
      </c>
      <c r="AJ60">
        <v>23.25</v>
      </c>
      <c r="AK60">
        <v>0</v>
      </c>
      <c r="AL60">
        <v>0</v>
      </c>
      <c r="AM60">
        <v>0</v>
      </c>
    </row>
    <row r="61" spans="1:39" x14ac:dyDescent="0.45">
      <c r="A61" s="290">
        <v>39521</v>
      </c>
      <c r="B61">
        <v>1800</v>
      </c>
      <c r="C61">
        <v>11.5</v>
      </c>
      <c r="D61">
        <v>148</v>
      </c>
      <c r="E61">
        <v>8</v>
      </c>
      <c r="F61">
        <v>0.69565217391304346</v>
      </c>
      <c r="G61">
        <v>3.4901296602161409E-2</v>
      </c>
      <c r="H61">
        <v>229.21784514746557</v>
      </c>
      <c r="I61">
        <v>13</v>
      </c>
      <c r="J61">
        <v>179</v>
      </c>
      <c r="K61">
        <v>15</v>
      </c>
      <c r="L61">
        <v>1.1538461538461537</v>
      </c>
      <c r="M61">
        <v>4.7327863935038017E-2</v>
      </c>
      <c r="N61">
        <v>316.9380308519506</v>
      </c>
      <c r="O61">
        <v>24.5</v>
      </c>
      <c r="P61">
        <v>23</v>
      </c>
      <c r="Q61">
        <v>0.93877551020408168</v>
      </c>
      <c r="R61">
        <v>546.15587599941614</v>
      </c>
      <c r="V61" s="290">
        <v>39534</v>
      </c>
      <c r="X61">
        <v>12</v>
      </c>
      <c r="Y61">
        <v>220</v>
      </c>
      <c r="Z61">
        <v>0</v>
      </c>
      <c r="AA61">
        <v>0</v>
      </c>
      <c r="AB61">
        <v>3.0166512586367378E-2</v>
      </c>
      <c r="AC61">
        <v>0</v>
      </c>
      <c r="AD61">
        <v>11.75</v>
      </c>
      <c r="AE61">
        <v>221</v>
      </c>
      <c r="AF61">
        <v>0</v>
      </c>
      <c r="AG61">
        <v>0</v>
      </c>
      <c r="AH61">
        <v>4.4810344693071963E-2</v>
      </c>
      <c r="AI61">
        <v>0</v>
      </c>
      <c r="AJ61">
        <v>23.75</v>
      </c>
      <c r="AK61">
        <v>0</v>
      </c>
      <c r="AL61">
        <v>0</v>
      </c>
      <c r="AM61">
        <v>0</v>
      </c>
    </row>
    <row r="62" spans="1:39" x14ac:dyDescent="0.45">
      <c r="A62" s="290">
        <v>39522</v>
      </c>
      <c r="B62">
        <v>1720</v>
      </c>
      <c r="C62">
        <v>8.25</v>
      </c>
      <c r="D62">
        <v>200</v>
      </c>
      <c r="E62">
        <v>31</v>
      </c>
      <c r="F62">
        <v>3.7575757575757578</v>
      </c>
      <c r="G62">
        <v>3.1304897373950244E-2</v>
      </c>
      <c r="H62">
        <v>990.26039375538858</v>
      </c>
      <c r="I62">
        <v>14.5</v>
      </c>
      <c r="J62">
        <v>166</v>
      </c>
      <c r="K62">
        <v>10</v>
      </c>
      <c r="L62">
        <v>0.68965517241379315</v>
      </c>
      <c r="M62">
        <v>4.822841785586944E-2</v>
      </c>
      <c r="N62">
        <v>207.34663181124841</v>
      </c>
      <c r="O62">
        <v>22.75</v>
      </c>
      <c r="P62">
        <v>41</v>
      </c>
      <c r="Q62">
        <v>1.8021978021978022</v>
      </c>
      <c r="R62">
        <v>1197.607025566637</v>
      </c>
      <c r="V62" s="290">
        <v>39535</v>
      </c>
      <c r="X62">
        <v>11</v>
      </c>
      <c r="Y62">
        <v>220</v>
      </c>
      <c r="Z62">
        <v>0</v>
      </c>
      <c r="AA62">
        <v>0</v>
      </c>
      <c r="AB62">
        <v>3.0166512586367378E-2</v>
      </c>
      <c r="AC62">
        <v>0</v>
      </c>
      <c r="AD62">
        <v>12.25</v>
      </c>
      <c r="AE62">
        <v>215</v>
      </c>
      <c r="AF62">
        <v>0</v>
      </c>
      <c r="AG62">
        <v>0</v>
      </c>
      <c r="AH62">
        <v>4.5139099392043192E-2</v>
      </c>
      <c r="AI62">
        <v>0</v>
      </c>
      <c r="AJ62">
        <v>23.25</v>
      </c>
      <c r="AK62">
        <v>0</v>
      </c>
      <c r="AL62">
        <v>0</v>
      </c>
      <c r="AM62">
        <v>0</v>
      </c>
    </row>
    <row r="63" spans="1:39" x14ac:dyDescent="0.45">
      <c r="A63" s="290">
        <v>39523</v>
      </c>
      <c r="B63">
        <v>1620</v>
      </c>
      <c r="C63">
        <v>13</v>
      </c>
      <c r="D63">
        <v>182</v>
      </c>
      <c r="E63">
        <v>19</v>
      </c>
      <c r="F63">
        <v>1.4615384615384615</v>
      </c>
      <c r="G63">
        <v>3.243134412955475E-2</v>
      </c>
      <c r="H63">
        <v>585.85299221950106</v>
      </c>
      <c r="I63">
        <v>11.5</v>
      </c>
      <c r="J63">
        <v>200</v>
      </c>
      <c r="K63">
        <v>6</v>
      </c>
      <c r="L63">
        <v>0.52173913043478259</v>
      </c>
      <c r="M63">
        <v>4.6002897373950247E-2</v>
      </c>
      <c r="N63">
        <v>130.42656751001905</v>
      </c>
      <c r="O63">
        <v>24.5</v>
      </c>
      <c r="P63">
        <v>25</v>
      </c>
      <c r="Q63">
        <v>1.0204081632653061</v>
      </c>
      <c r="R63">
        <v>716.27955972952009</v>
      </c>
      <c r="V63" s="290">
        <v>39536</v>
      </c>
      <c r="X63">
        <v>11.5</v>
      </c>
      <c r="Y63">
        <v>210</v>
      </c>
      <c r="Z63">
        <v>0</v>
      </c>
      <c r="AA63">
        <v>0</v>
      </c>
      <c r="AB63">
        <v>3.0722147653110543E-2</v>
      </c>
      <c r="AC63">
        <v>0</v>
      </c>
      <c r="AD63">
        <v>11.5</v>
      </c>
      <c r="AE63">
        <v>210</v>
      </c>
      <c r="AF63">
        <v>0</v>
      </c>
      <c r="AG63">
        <v>0</v>
      </c>
      <c r="AH63">
        <v>4.5420147653110546E-2</v>
      </c>
      <c r="AI63">
        <v>0</v>
      </c>
      <c r="AJ63">
        <v>23</v>
      </c>
      <c r="AK63">
        <v>0</v>
      </c>
      <c r="AL63">
        <v>0</v>
      </c>
      <c r="AM63">
        <v>0</v>
      </c>
    </row>
    <row r="64" spans="1:39" x14ac:dyDescent="0.45">
      <c r="A64" s="290">
        <v>39524</v>
      </c>
      <c r="B64">
        <v>1500</v>
      </c>
      <c r="C64">
        <v>11.5</v>
      </c>
      <c r="D64">
        <v>187</v>
      </c>
      <c r="E64">
        <v>3</v>
      </c>
      <c r="F64">
        <v>0.2608695652173913</v>
      </c>
      <c r="G64">
        <v>3.2107638680288805E-2</v>
      </c>
      <c r="H64">
        <v>93.43570948559757</v>
      </c>
      <c r="I64">
        <v>11.5</v>
      </c>
      <c r="J64">
        <v>210</v>
      </c>
      <c r="K64">
        <v>3</v>
      </c>
      <c r="L64">
        <v>0.2608695652173913</v>
      </c>
      <c r="M64">
        <v>4.5420147653110546E-2</v>
      </c>
      <c r="N64">
        <v>66.049983432727757</v>
      </c>
      <c r="O64">
        <v>23</v>
      </c>
      <c r="P64">
        <v>6</v>
      </c>
      <c r="Q64">
        <v>0.2608695652173913</v>
      </c>
      <c r="R64">
        <v>159.48569291832533</v>
      </c>
      <c r="V64" s="290">
        <v>39537</v>
      </c>
      <c r="X64">
        <v>11</v>
      </c>
      <c r="Y64">
        <v>210</v>
      </c>
      <c r="Z64">
        <v>0</v>
      </c>
      <c r="AA64">
        <v>0</v>
      </c>
      <c r="AB64">
        <v>3.0722147653110543E-2</v>
      </c>
      <c r="AC64">
        <v>0</v>
      </c>
      <c r="AD64">
        <v>12</v>
      </c>
      <c r="AE64">
        <v>220</v>
      </c>
      <c r="AF64">
        <v>0</v>
      </c>
      <c r="AG64">
        <v>0</v>
      </c>
      <c r="AH64">
        <v>4.486451258636738E-2</v>
      </c>
      <c r="AI64">
        <v>0</v>
      </c>
      <c r="AJ64">
        <v>23</v>
      </c>
      <c r="AK64">
        <v>0</v>
      </c>
      <c r="AL64">
        <v>0</v>
      </c>
      <c r="AM64">
        <v>0</v>
      </c>
    </row>
    <row r="65" spans="1:39" x14ac:dyDescent="0.45">
      <c r="A65" s="290">
        <v>39525</v>
      </c>
      <c r="B65">
        <v>1460</v>
      </c>
      <c r="C65">
        <v>11.25</v>
      </c>
      <c r="D65">
        <v>220</v>
      </c>
      <c r="E65">
        <v>5</v>
      </c>
      <c r="F65">
        <v>0.44444444444444442</v>
      </c>
      <c r="G65">
        <v>3.0166512586367378E-2</v>
      </c>
      <c r="H65">
        <v>165.74670292712463</v>
      </c>
      <c r="I65">
        <v>11.25</v>
      </c>
      <c r="J65">
        <v>219</v>
      </c>
      <c r="K65">
        <v>11</v>
      </c>
      <c r="L65">
        <v>0.97777777777777775</v>
      </c>
      <c r="M65">
        <v>4.4918927259071706E-2</v>
      </c>
      <c r="N65">
        <v>244.88563443550333</v>
      </c>
      <c r="O65">
        <v>22.5</v>
      </c>
      <c r="P65">
        <v>16</v>
      </c>
      <c r="Q65">
        <v>0.71111111111111114</v>
      </c>
      <c r="R65">
        <v>410.63233736262794</v>
      </c>
      <c r="V65" s="290">
        <v>39538</v>
      </c>
      <c r="X65">
        <v>11.75</v>
      </c>
      <c r="Y65">
        <v>220</v>
      </c>
      <c r="Z65">
        <v>0</v>
      </c>
      <c r="AA65">
        <v>0</v>
      </c>
      <c r="AB65">
        <v>3.0166512586367378E-2</v>
      </c>
      <c r="AC65">
        <v>0</v>
      </c>
      <c r="AD65">
        <v>11.25</v>
      </c>
      <c r="AE65">
        <v>205</v>
      </c>
      <c r="AF65">
        <v>0</v>
      </c>
      <c r="AG65">
        <v>0</v>
      </c>
      <c r="AH65">
        <v>4.5707968809170843E-2</v>
      </c>
      <c r="AI65">
        <v>0</v>
      </c>
      <c r="AJ65">
        <v>23</v>
      </c>
      <c r="AK65">
        <v>0</v>
      </c>
      <c r="AL65">
        <v>0</v>
      </c>
      <c r="AM65">
        <v>0</v>
      </c>
    </row>
    <row r="66" spans="1:39" x14ac:dyDescent="0.45">
      <c r="A66" s="290">
        <v>39526</v>
      </c>
      <c r="B66">
        <v>1380</v>
      </c>
      <c r="C66">
        <v>11.5</v>
      </c>
      <c r="D66">
        <v>175</v>
      </c>
      <c r="E66">
        <v>12</v>
      </c>
      <c r="F66">
        <v>1.0434782608695652</v>
      </c>
      <c r="G66">
        <v>3.2899796327457535E-2</v>
      </c>
      <c r="H66">
        <v>364.74389934095217</v>
      </c>
      <c r="I66">
        <v>12.5</v>
      </c>
      <c r="J66">
        <v>212</v>
      </c>
      <c r="K66">
        <v>3</v>
      </c>
      <c r="L66">
        <v>0.24</v>
      </c>
      <c r="M66">
        <v>4.5306933535317478E-2</v>
      </c>
      <c r="N66">
        <v>66.215030811155032</v>
      </c>
      <c r="O66">
        <v>24</v>
      </c>
      <c r="P66">
        <v>15</v>
      </c>
      <c r="Q66">
        <v>0.625</v>
      </c>
      <c r="R66">
        <v>430.9589301521072</v>
      </c>
      <c r="V66" s="290">
        <v>39539</v>
      </c>
      <c r="X66">
        <v>13</v>
      </c>
      <c r="Y66">
        <v>205</v>
      </c>
      <c r="Z66">
        <v>0</v>
      </c>
      <c r="AA66">
        <v>0</v>
      </c>
      <c r="AB66">
        <v>3.100996880917084E-2</v>
      </c>
      <c r="AC66">
        <v>0</v>
      </c>
      <c r="AD66">
        <v>11.5</v>
      </c>
      <c r="AE66">
        <v>209</v>
      </c>
      <c r="AF66">
        <v>0</v>
      </c>
      <c r="AG66">
        <v>0</v>
      </c>
      <c r="AH66">
        <v>4.5477159694532296E-2</v>
      </c>
      <c r="AI66">
        <v>0</v>
      </c>
      <c r="AJ66">
        <v>24.5</v>
      </c>
      <c r="AK66">
        <v>0</v>
      </c>
      <c r="AL66">
        <v>0</v>
      </c>
      <c r="AM66">
        <v>0</v>
      </c>
    </row>
    <row r="67" spans="1:39" x14ac:dyDescent="0.45">
      <c r="A67" s="290">
        <v>39527</v>
      </c>
      <c r="B67">
        <v>1320</v>
      </c>
      <c r="C67">
        <v>11.25</v>
      </c>
      <c r="D67">
        <v>230</v>
      </c>
      <c r="E67">
        <v>5</v>
      </c>
      <c r="F67">
        <v>0.44444444444444442</v>
      </c>
      <c r="G67">
        <v>2.9635580734221345E-2</v>
      </c>
      <c r="H67">
        <v>168.71611340574501</v>
      </c>
      <c r="I67">
        <v>12.25</v>
      </c>
      <c r="J67">
        <v>230</v>
      </c>
      <c r="K67">
        <v>0</v>
      </c>
      <c r="L67">
        <v>0</v>
      </c>
      <c r="M67">
        <v>4.4333580734221348E-2</v>
      </c>
      <c r="N67">
        <v>0</v>
      </c>
      <c r="O67">
        <v>23.5</v>
      </c>
      <c r="P67">
        <v>5</v>
      </c>
      <c r="Q67">
        <v>0.21276595744680851</v>
      </c>
      <c r="R67">
        <v>168.71611340574501</v>
      </c>
      <c r="V67" s="290">
        <v>39540</v>
      </c>
      <c r="X67">
        <v>11.75</v>
      </c>
      <c r="Y67">
        <v>211</v>
      </c>
      <c r="Z67">
        <v>0</v>
      </c>
      <c r="AA67">
        <v>0</v>
      </c>
      <c r="AB67">
        <v>3.0665406453761854E-2</v>
      </c>
      <c r="AC67">
        <v>0</v>
      </c>
      <c r="AD67">
        <v>12</v>
      </c>
      <c r="AE67">
        <v>205</v>
      </c>
      <c r="AF67">
        <v>0</v>
      </c>
      <c r="AG67">
        <v>0</v>
      </c>
      <c r="AH67">
        <v>4.5707968809170843E-2</v>
      </c>
      <c r="AI67">
        <v>0</v>
      </c>
      <c r="AJ67">
        <v>23.75</v>
      </c>
      <c r="AK67">
        <v>0</v>
      </c>
      <c r="AL67">
        <v>0</v>
      </c>
      <c r="AM67">
        <v>0</v>
      </c>
    </row>
    <row r="68" spans="1:39" x14ac:dyDescent="0.45">
      <c r="A68" s="290">
        <v>39528</v>
      </c>
      <c r="B68">
        <v>1250</v>
      </c>
      <c r="C68">
        <v>12.75</v>
      </c>
      <c r="D68">
        <v>220</v>
      </c>
      <c r="E68">
        <v>1</v>
      </c>
      <c r="F68">
        <v>7.8431372549019607E-2</v>
      </c>
      <c r="G68">
        <v>3.0166512586367378E-2</v>
      </c>
      <c r="H68">
        <v>33.14934058542493</v>
      </c>
      <c r="I68">
        <v>11</v>
      </c>
      <c r="J68">
        <v>216</v>
      </c>
      <c r="K68">
        <v>14</v>
      </c>
      <c r="L68">
        <v>1.2727272727272727</v>
      </c>
      <c r="M68">
        <v>4.5083674698620319E-2</v>
      </c>
      <c r="N68">
        <v>310.53369304051955</v>
      </c>
      <c r="O68">
        <v>23.75</v>
      </c>
      <c r="P68">
        <v>15</v>
      </c>
      <c r="Q68">
        <v>0.63157894736842102</v>
      </c>
      <c r="R68">
        <v>343.68303362594446</v>
      </c>
      <c r="V68" s="290">
        <v>39541</v>
      </c>
      <c r="X68">
        <v>11.25</v>
      </c>
      <c r="Y68">
        <v>202</v>
      </c>
      <c r="Z68">
        <v>0</v>
      </c>
      <c r="AA68">
        <v>0</v>
      </c>
      <c r="AB68">
        <v>3.1186050622240002E-2</v>
      </c>
      <c r="AC68">
        <v>0</v>
      </c>
      <c r="AD68">
        <v>11.25</v>
      </c>
      <c r="AE68">
        <v>200</v>
      </c>
      <c r="AF68">
        <v>0</v>
      </c>
      <c r="AG68">
        <v>0</v>
      </c>
      <c r="AH68">
        <v>4.6002897373950247E-2</v>
      </c>
      <c r="AI68">
        <v>0</v>
      </c>
      <c r="AJ68">
        <v>22.5</v>
      </c>
      <c r="AK68">
        <v>0</v>
      </c>
      <c r="AL68">
        <v>0</v>
      </c>
      <c r="AM68">
        <v>0</v>
      </c>
    </row>
    <row r="69" spans="1:39" x14ac:dyDescent="0.45">
      <c r="A69" s="290">
        <v>39529</v>
      </c>
      <c r="B69">
        <v>1150</v>
      </c>
      <c r="C69">
        <v>11</v>
      </c>
      <c r="D69">
        <v>219</v>
      </c>
      <c r="E69">
        <v>1</v>
      </c>
      <c r="F69">
        <v>9.0909090909090912E-2</v>
      </c>
      <c r="G69">
        <v>3.0220927259071703E-2</v>
      </c>
      <c r="H69">
        <v>33.089653121077561</v>
      </c>
      <c r="I69">
        <v>11</v>
      </c>
      <c r="J69">
        <v>216</v>
      </c>
      <c r="K69">
        <v>7</v>
      </c>
      <c r="L69">
        <v>0.63636363636363635</v>
      </c>
      <c r="M69">
        <v>4.5083674698620319E-2</v>
      </c>
      <c r="N69">
        <v>155.26684652025978</v>
      </c>
      <c r="O69">
        <v>22</v>
      </c>
      <c r="P69">
        <v>8</v>
      </c>
      <c r="Q69">
        <v>0.36363636363636365</v>
      </c>
      <c r="R69">
        <v>188.35649964133734</v>
      </c>
      <c r="V69" s="290">
        <v>39542</v>
      </c>
      <c r="X69">
        <v>12.5</v>
      </c>
      <c r="Y69">
        <v>211</v>
      </c>
      <c r="Z69">
        <v>0</v>
      </c>
      <c r="AA69">
        <v>0</v>
      </c>
      <c r="AB69">
        <v>3.0665406453761854E-2</v>
      </c>
      <c r="AC69">
        <v>0</v>
      </c>
      <c r="AD69">
        <v>11.75</v>
      </c>
      <c r="AE69">
        <v>216</v>
      </c>
      <c r="AF69">
        <v>0</v>
      </c>
      <c r="AG69">
        <v>0</v>
      </c>
      <c r="AH69">
        <v>4.5083674698620319E-2</v>
      </c>
      <c r="AI69">
        <v>0</v>
      </c>
      <c r="AJ69">
        <v>24.25</v>
      </c>
      <c r="AK69">
        <v>0</v>
      </c>
      <c r="AL69">
        <v>0</v>
      </c>
      <c r="AM69">
        <v>0</v>
      </c>
    </row>
    <row r="70" spans="1:39" x14ac:dyDescent="0.45">
      <c r="A70" s="290">
        <v>39530</v>
      </c>
      <c r="B70">
        <v>1120</v>
      </c>
      <c r="C70">
        <v>11</v>
      </c>
      <c r="D70">
        <v>217</v>
      </c>
      <c r="E70">
        <v>0</v>
      </c>
      <c r="F70">
        <v>0</v>
      </c>
      <c r="G70">
        <v>3.0330506009312738E-2</v>
      </c>
      <c r="H70">
        <v>0</v>
      </c>
      <c r="I70">
        <v>12.25</v>
      </c>
      <c r="J70">
        <v>202</v>
      </c>
      <c r="K70">
        <v>0</v>
      </c>
      <c r="L70">
        <v>0</v>
      </c>
      <c r="M70">
        <v>4.5884050622240005E-2</v>
      </c>
      <c r="N70">
        <v>0</v>
      </c>
      <c r="O70">
        <v>23.25</v>
      </c>
      <c r="P70">
        <v>0</v>
      </c>
      <c r="Q70">
        <v>0</v>
      </c>
      <c r="R70">
        <v>0</v>
      </c>
      <c r="V70" s="290">
        <v>39543</v>
      </c>
      <c r="X70">
        <v>12</v>
      </c>
      <c r="Y70">
        <v>216</v>
      </c>
      <c r="Z70">
        <v>0</v>
      </c>
      <c r="AA70">
        <v>0</v>
      </c>
      <c r="AB70">
        <v>3.0385674698620316E-2</v>
      </c>
      <c r="AC70">
        <v>0</v>
      </c>
      <c r="AD70">
        <v>12.5</v>
      </c>
      <c r="AE70">
        <v>211</v>
      </c>
      <c r="AF70">
        <v>0</v>
      </c>
      <c r="AG70">
        <v>0</v>
      </c>
      <c r="AH70">
        <v>4.5363406453761856E-2</v>
      </c>
      <c r="AI70">
        <v>0</v>
      </c>
      <c r="AJ70">
        <v>24.5</v>
      </c>
      <c r="AK70">
        <v>0</v>
      </c>
      <c r="AL70">
        <v>0</v>
      </c>
      <c r="AM70">
        <v>0</v>
      </c>
    </row>
    <row r="71" spans="1:39" x14ac:dyDescent="0.45">
      <c r="A71" s="290">
        <v>39531</v>
      </c>
      <c r="B71">
        <v>1260</v>
      </c>
      <c r="C71">
        <v>10</v>
      </c>
      <c r="D71">
        <v>230</v>
      </c>
      <c r="E71">
        <v>0</v>
      </c>
      <c r="F71">
        <v>0</v>
      </c>
      <c r="G71">
        <v>2.9635580734221345E-2</v>
      </c>
      <c r="H71">
        <v>0</v>
      </c>
      <c r="I71">
        <v>12.25</v>
      </c>
      <c r="J71">
        <v>219</v>
      </c>
      <c r="K71">
        <v>0</v>
      </c>
      <c r="L71">
        <v>0</v>
      </c>
      <c r="M71">
        <v>4.4918927259071706E-2</v>
      </c>
      <c r="N71">
        <v>0</v>
      </c>
      <c r="O71">
        <v>22.25</v>
      </c>
      <c r="P71">
        <v>0</v>
      </c>
      <c r="Q71">
        <v>0</v>
      </c>
      <c r="R71">
        <v>0</v>
      </c>
      <c r="V71" s="290">
        <v>39544</v>
      </c>
      <c r="X71">
        <v>10.75</v>
      </c>
      <c r="Y71">
        <v>155</v>
      </c>
      <c r="Z71">
        <v>0</v>
      </c>
      <c r="AA71">
        <v>0</v>
      </c>
      <c r="AB71">
        <v>3.4349330403516509E-2</v>
      </c>
      <c r="AC71">
        <v>0</v>
      </c>
      <c r="AD71">
        <v>11.25</v>
      </c>
      <c r="AE71">
        <v>200</v>
      </c>
      <c r="AF71">
        <v>0</v>
      </c>
      <c r="AG71">
        <v>0</v>
      </c>
      <c r="AH71">
        <v>4.6002897373950247E-2</v>
      </c>
      <c r="AI71">
        <v>0</v>
      </c>
      <c r="AJ71">
        <v>22</v>
      </c>
      <c r="AK71">
        <v>0</v>
      </c>
      <c r="AL71">
        <v>0</v>
      </c>
      <c r="AM71">
        <v>0</v>
      </c>
    </row>
    <row r="72" spans="1:39" x14ac:dyDescent="0.45">
      <c r="A72" s="290">
        <v>39532</v>
      </c>
      <c r="B72">
        <v>1110</v>
      </c>
      <c r="C72">
        <v>10</v>
      </c>
      <c r="D72">
        <v>211</v>
      </c>
      <c r="E72">
        <v>1</v>
      </c>
      <c r="F72">
        <v>0.1</v>
      </c>
      <c r="G72">
        <v>3.0665406453761854E-2</v>
      </c>
      <c r="H72">
        <v>32.610035725690693</v>
      </c>
      <c r="I72">
        <v>13</v>
      </c>
      <c r="J72">
        <v>218</v>
      </c>
      <c r="K72">
        <v>0</v>
      </c>
      <c r="L72">
        <v>0</v>
      </c>
      <c r="M72">
        <v>4.497359097004712E-2</v>
      </c>
      <c r="N72">
        <v>0</v>
      </c>
      <c r="O72">
        <v>23</v>
      </c>
      <c r="P72">
        <v>1</v>
      </c>
      <c r="Q72">
        <v>4.3478260869565216E-2</v>
      </c>
      <c r="R72">
        <v>32.610035725690693</v>
      </c>
      <c r="V72" s="290">
        <v>39545</v>
      </c>
      <c r="X72">
        <v>11.75</v>
      </c>
      <c r="Y72">
        <v>217</v>
      </c>
      <c r="Z72">
        <v>0</v>
      </c>
      <c r="AA72">
        <v>0</v>
      </c>
      <c r="AB72">
        <v>3.0330506009312738E-2</v>
      </c>
      <c r="AC72">
        <v>0</v>
      </c>
      <c r="AD72">
        <v>10.75</v>
      </c>
      <c r="AE72">
        <v>180</v>
      </c>
      <c r="AF72">
        <v>0</v>
      </c>
      <c r="AG72">
        <v>0</v>
      </c>
      <c r="AH72">
        <v>4.7261323372967325E-2</v>
      </c>
      <c r="AI72">
        <v>0</v>
      </c>
      <c r="AJ72">
        <v>22.5</v>
      </c>
      <c r="AK72">
        <v>0</v>
      </c>
      <c r="AL72">
        <v>0</v>
      </c>
      <c r="AM72">
        <v>0</v>
      </c>
    </row>
    <row r="73" spans="1:39" x14ac:dyDescent="0.45">
      <c r="A73" s="290">
        <v>39533</v>
      </c>
      <c r="B73">
        <v>1120</v>
      </c>
      <c r="C73">
        <v>12.25</v>
      </c>
      <c r="D73">
        <v>123</v>
      </c>
      <c r="E73">
        <v>2</v>
      </c>
      <c r="F73">
        <v>0.16326530612244897</v>
      </c>
      <c r="G73">
        <v>3.7111270059431843E-2</v>
      </c>
      <c r="H73">
        <v>53.891984747412309</v>
      </c>
      <c r="I73">
        <v>11</v>
      </c>
      <c r="J73">
        <v>210</v>
      </c>
      <c r="K73">
        <v>8</v>
      </c>
      <c r="L73">
        <v>0.72727272727272729</v>
      </c>
      <c r="M73">
        <v>4.5420147653110546E-2</v>
      </c>
      <c r="N73">
        <v>176.13328915394069</v>
      </c>
      <c r="O73">
        <v>23.25</v>
      </c>
      <c r="P73">
        <v>10</v>
      </c>
      <c r="Q73">
        <v>0.43010752688172044</v>
      </c>
      <c r="R73">
        <v>230.02527390135299</v>
      </c>
      <c r="V73" s="290">
        <v>39546</v>
      </c>
      <c r="X73">
        <v>11.75</v>
      </c>
      <c r="Y73">
        <v>205</v>
      </c>
      <c r="Z73">
        <v>0</v>
      </c>
      <c r="AA73">
        <v>0</v>
      </c>
      <c r="AB73">
        <v>3.100996880917084E-2</v>
      </c>
      <c r="AC73">
        <v>0</v>
      </c>
      <c r="AD73">
        <v>12.25</v>
      </c>
      <c r="AE73">
        <v>210</v>
      </c>
      <c r="AF73">
        <v>0</v>
      </c>
      <c r="AG73">
        <v>0</v>
      </c>
      <c r="AH73">
        <v>4.5420147653110546E-2</v>
      </c>
      <c r="AI73">
        <v>0</v>
      </c>
      <c r="AJ73">
        <v>24</v>
      </c>
      <c r="AK73">
        <v>0</v>
      </c>
      <c r="AL73">
        <v>0</v>
      </c>
      <c r="AM73">
        <v>0</v>
      </c>
    </row>
    <row r="74" spans="1:39" x14ac:dyDescent="0.45">
      <c r="A74" s="290">
        <v>39534</v>
      </c>
      <c r="B74">
        <v>1150</v>
      </c>
      <c r="C74">
        <v>12</v>
      </c>
      <c r="D74">
        <v>220</v>
      </c>
      <c r="E74">
        <v>0</v>
      </c>
      <c r="F74">
        <v>0</v>
      </c>
      <c r="G74">
        <v>3.0166512586367378E-2</v>
      </c>
      <c r="H74">
        <v>0</v>
      </c>
      <c r="I74">
        <v>11.75</v>
      </c>
      <c r="J74">
        <v>221</v>
      </c>
      <c r="K74">
        <v>0</v>
      </c>
      <c r="L74">
        <v>0</v>
      </c>
      <c r="M74">
        <v>4.4810344693071963E-2</v>
      </c>
      <c r="N74">
        <v>0</v>
      </c>
      <c r="O74">
        <v>23.75</v>
      </c>
      <c r="P74">
        <v>0</v>
      </c>
      <c r="Q74">
        <v>0</v>
      </c>
      <c r="R74">
        <v>0</v>
      </c>
      <c r="V74" s="290">
        <v>39547</v>
      </c>
      <c r="X74">
        <v>10.25</v>
      </c>
      <c r="Y74">
        <v>219</v>
      </c>
      <c r="Z74">
        <v>0</v>
      </c>
      <c r="AA74">
        <v>0</v>
      </c>
      <c r="AB74">
        <v>3.0220927259071703E-2</v>
      </c>
      <c r="AC74">
        <v>0</v>
      </c>
      <c r="AD74">
        <v>12.25</v>
      </c>
      <c r="AE74">
        <v>211</v>
      </c>
      <c r="AF74">
        <v>0</v>
      </c>
      <c r="AG74">
        <v>0</v>
      </c>
      <c r="AH74">
        <v>4.5363406453761856E-2</v>
      </c>
      <c r="AI74">
        <v>0</v>
      </c>
      <c r="AJ74">
        <v>22.5</v>
      </c>
      <c r="AK74">
        <v>0</v>
      </c>
      <c r="AL74">
        <v>0</v>
      </c>
      <c r="AM74">
        <v>0</v>
      </c>
    </row>
    <row r="75" spans="1:39" x14ac:dyDescent="0.45">
      <c r="A75" s="290">
        <v>39535</v>
      </c>
      <c r="B75">
        <v>1150</v>
      </c>
      <c r="C75">
        <v>11</v>
      </c>
      <c r="D75">
        <v>220</v>
      </c>
      <c r="E75">
        <v>1</v>
      </c>
      <c r="F75">
        <v>9.0909090909090912E-2</v>
      </c>
      <c r="G75">
        <v>3.0166512586367378E-2</v>
      </c>
      <c r="H75">
        <v>33.14934058542493</v>
      </c>
      <c r="I75">
        <v>12.25</v>
      </c>
      <c r="J75">
        <v>215</v>
      </c>
      <c r="K75">
        <v>1</v>
      </c>
      <c r="L75">
        <v>8.1632653061224483E-2</v>
      </c>
      <c r="M75">
        <v>4.5139099392043192E-2</v>
      </c>
      <c r="N75">
        <v>22.153742840874514</v>
      </c>
      <c r="O75">
        <v>23.25</v>
      </c>
      <c r="P75">
        <v>2</v>
      </c>
      <c r="Q75">
        <v>8.6021505376344093E-2</v>
      </c>
      <c r="R75">
        <v>55.303083426299445</v>
      </c>
      <c r="V75" s="290">
        <v>39548</v>
      </c>
      <c r="X75">
        <v>12.5</v>
      </c>
      <c r="Y75">
        <v>219</v>
      </c>
      <c r="Z75">
        <v>0</v>
      </c>
      <c r="AA75">
        <v>0</v>
      </c>
      <c r="AB75">
        <v>3.0220927259071703E-2</v>
      </c>
      <c r="AC75">
        <v>0</v>
      </c>
      <c r="AD75">
        <v>11</v>
      </c>
      <c r="AE75">
        <v>212</v>
      </c>
      <c r="AF75">
        <v>0</v>
      </c>
      <c r="AG75">
        <v>0</v>
      </c>
      <c r="AH75">
        <v>4.5306933535317478E-2</v>
      </c>
      <c r="AI75">
        <v>0</v>
      </c>
      <c r="AJ75">
        <v>23.5</v>
      </c>
      <c r="AK75">
        <v>0</v>
      </c>
      <c r="AL75">
        <v>0</v>
      </c>
      <c r="AM75">
        <v>0</v>
      </c>
    </row>
    <row r="76" spans="1:39" x14ac:dyDescent="0.45">
      <c r="A76" s="290">
        <v>39536</v>
      </c>
      <c r="B76">
        <v>1150</v>
      </c>
      <c r="C76">
        <v>11.5</v>
      </c>
      <c r="D76">
        <v>210</v>
      </c>
      <c r="E76">
        <v>0</v>
      </c>
      <c r="F76">
        <v>0</v>
      </c>
      <c r="G76">
        <v>3.0722147653110543E-2</v>
      </c>
      <c r="H76">
        <v>0</v>
      </c>
      <c r="I76">
        <v>11.5</v>
      </c>
      <c r="J76">
        <v>210</v>
      </c>
      <c r="K76">
        <v>1</v>
      </c>
      <c r="L76">
        <v>8.6956521739130432E-2</v>
      </c>
      <c r="M76">
        <v>4.5420147653110546E-2</v>
      </c>
      <c r="N76">
        <v>22.016661144242587</v>
      </c>
      <c r="O76">
        <v>23</v>
      </c>
      <c r="P76">
        <v>1</v>
      </c>
      <c r="Q76">
        <v>4.3478260869565216E-2</v>
      </c>
      <c r="R76">
        <v>22.016661144242587</v>
      </c>
      <c r="V76" s="290">
        <v>39549</v>
      </c>
      <c r="X76">
        <v>13</v>
      </c>
      <c r="Y76">
        <v>215</v>
      </c>
      <c r="Z76">
        <v>0</v>
      </c>
      <c r="AA76">
        <v>0</v>
      </c>
      <c r="AB76">
        <v>3.0441099392043189E-2</v>
      </c>
      <c r="AC76">
        <v>0</v>
      </c>
      <c r="AD76">
        <v>11.5</v>
      </c>
      <c r="AE76">
        <v>219</v>
      </c>
      <c r="AF76">
        <v>0</v>
      </c>
      <c r="AG76">
        <v>0</v>
      </c>
      <c r="AH76">
        <v>4.4918927259071706E-2</v>
      </c>
      <c r="AI76">
        <v>0</v>
      </c>
      <c r="AJ76">
        <v>24.5</v>
      </c>
      <c r="AK76">
        <v>0</v>
      </c>
      <c r="AL76">
        <v>0</v>
      </c>
      <c r="AM76">
        <v>0</v>
      </c>
    </row>
    <row r="77" spans="1:39" x14ac:dyDescent="0.45">
      <c r="A77" s="290">
        <v>39537</v>
      </c>
      <c r="B77">
        <v>1090</v>
      </c>
      <c r="C77">
        <v>11</v>
      </c>
      <c r="D77">
        <v>210</v>
      </c>
      <c r="E77">
        <v>0</v>
      </c>
      <c r="F77">
        <v>0</v>
      </c>
      <c r="G77">
        <v>3.0722147653110543E-2</v>
      </c>
      <c r="H77">
        <v>0</v>
      </c>
      <c r="I77">
        <v>12</v>
      </c>
      <c r="J77">
        <v>220</v>
      </c>
      <c r="K77">
        <v>1</v>
      </c>
      <c r="L77">
        <v>8.3333333333333329E-2</v>
      </c>
      <c r="M77">
        <v>4.486451258636738E-2</v>
      </c>
      <c r="N77">
        <v>22.289331642128705</v>
      </c>
      <c r="O77">
        <v>23</v>
      </c>
      <c r="P77">
        <v>1</v>
      </c>
      <c r="Q77">
        <v>4.3478260869565216E-2</v>
      </c>
      <c r="R77">
        <v>22.289331642128705</v>
      </c>
      <c r="V77" s="290">
        <v>39550</v>
      </c>
      <c r="X77">
        <v>10.5</v>
      </c>
      <c r="Y77">
        <v>212</v>
      </c>
      <c r="Z77">
        <v>0</v>
      </c>
      <c r="AA77">
        <v>0</v>
      </c>
      <c r="AB77">
        <v>3.0608933535317476E-2</v>
      </c>
      <c r="AC77">
        <v>0</v>
      </c>
      <c r="AD77">
        <v>12.75</v>
      </c>
      <c r="AE77">
        <v>155</v>
      </c>
      <c r="AF77">
        <v>0</v>
      </c>
      <c r="AG77">
        <v>0</v>
      </c>
      <c r="AH77">
        <v>4.9047330403516512E-2</v>
      </c>
      <c r="AI77">
        <v>0</v>
      </c>
      <c r="AJ77">
        <v>23.25</v>
      </c>
      <c r="AK77">
        <v>0</v>
      </c>
      <c r="AL77">
        <v>0</v>
      </c>
      <c r="AM77">
        <v>0</v>
      </c>
    </row>
    <row r="78" spans="1:39" x14ac:dyDescent="0.45">
      <c r="A78" s="290">
        <v>39538</v>
      </c>
      <c r="B78">
        <v>1020</v>
      </c>
      <c r="C78">
        <v>11.75</v>
      </c>
      <c r="D78">
        <v>220</v>
      </c>
      <c r="E78">
        <v>0</v>
      </c>
      <c r="F78">
        <v>0</v>
      </c>
      <c r="G78">
        <v>3.0166512586367378E-2</v>
      </c>
      <c r="H78">
        <v>0</v>
      </c>
      <c r="I78">
        <v>11.25</v>
      </c>
      <c r="J78">
        <v>205</v>
      </c>
      <c r="K78">
        <v>1</v>
      </c>
      <c r="L78">
        <v>8.8888888888888892E-2</v>
      </c>
      <c r="M78">
        <v>4.5707968809170843E-2</v>
      </c>
      <c r="N78">
        <v>21.878023155545694</v>
      </c>
      <c r="O78">
        <v>23</v>
      </c>
      <c r="P78">
        <v>1</v>
      </c>
      <c r="Q78">
        <v>4.3478260869565216E-2</v>
      </c>
      <c r="R78">
        <v>21.878023155545694</v>
      </c>
      <c r="V78" s="290">
        <v>39551</v>
      </c>
      <c r="X78">
        <v>10.5</v>
      </c>
      <c r="Y78">
        <v>166</v>
      </c>
      <c r="Z78">
        <v>0</v>
      </c>
      <c r="AA78">
        <v>0</v>
      </c>
      <c r="AB78">
        <v>3.3530417855869438E-2</v>
      </c>
      <c r="AC78">
        <v>0</v>
      </c>
      <c r="AD78">
        <v>11.25</v>
      </c>
      <c r="AE78">
        <v>150</v>
      </c>
      <c r="AF78">
        <v>0</v>
      </c>
      <c r="AG78">
        <v>0</v>
      </c>
      <c r="AH78">
        <v>4.9438972047314317E-2</v>
      </c>
      <c r="AI78">
        <v>0</v>
      </c>
      <c r="AJ78">
        <v>21.75</v>
      </c>
      <c r="AK78">
        <v>0</v>
      </c>
      <c r="AL78">
        <v>0</v>
      </c>
      <c r="AM78">
        <v>0</v>
      </c>
    </row>
    <row r="79" spans="1:39" x14ac:dyDescent="0.45">
      <c r="A79" s="290">
        <v>39539</v>
      </c>
      <c r="B79">
        <v>977</v>
      </c>
      <c r="C79">
        <v>13</v>
      </c>
      <c r="D79">
        <v>205</v>
      </c>
      <c r="E79">
        <v>1</v>
      </c>
      <c r="F79">
        <v>7.6923076923076927E-2</v>
      </c>
      <c r="G79">
        <v>3.100996880917084E-2</v>
      </c>
      <c r="H79">
        <v>32.247694480242806</v>
      </c>
      <c r="I79">
        <v>11.5</v>
      </c>
      <c r="J79">
        <v>209</v>
      </c>
      <c r="K79">
        <v>1</v>
      </c>
      <c r="L79">
        <v>8.6956521739130432E-2</v>
      </c>
      <c r="M79">
        <v>4.5477159694532296E-2</v>
      </c>
      <c r="N79">
        <v>21.98906015056674</v>
      </c>
      <c r="O79">
        <v>24.5</v>
      </c>
      <c r="P79">
        <v>2</v>
      </c>
      <c r="Q79">
        <v>8.1632653061224483E-2</v>
      </c>
      <c r="R79">
        <v>54.236754630809543</v>
      </c>
      <c r="V79" s="290">
        <v>39552</v>
      </c>
      <c r="X79">
        <v>11.75</v>
      </c>
      <c r="Y79">
        <v>159</v>
      </c>
      <c r="Z79">
        <v>0</v>
      </c>
      <c r="AA79">
        <v>0</v>
      </c>
      <c r="AB79">
        <v>3.4045008208681546E-2</v>
      </c>
      <c r="AC79">
        <v>0</v>
      </c>
      <c r="AD79">
        <v>11.75</v>
      </c>
      <c r="AE79">
        <v>199</v>
      </c>
      <c r="AF79">
        <v>0</v>
      </c>
      <c r="AG79">
        <v>0</v>
      </c>
      <c r="AH79">
        <v>4.6062767173490657E-2</v>
      </c>
      <c r="AI79">
        <v>0</v>
      </c>
      <c r="AJ79">
        <v>23.5</v>
      </c>
      <c r="AK79">
        <v>0</v>
      </c>
      <c r="AL79">
        <v>0</v>
      </c>
      <c r="AM79">
        <v>0</v>
      </c>
    </row>
    <row r="80" spans="1:39" x14ac:dyDescent="0.45">
      <c r="A80" s="290">
        <v>39540</v>
      </c>
      <c r="B80">
        <v>954</v>
      </c>
      <c r="C80">
        <v>11.75</v>
      </c>
      <c r="D80">
        <v>211</v>
      </c>
      <c r="E80">
        <v>2</v>
      </c>
      <c r="F80">
        <v>0.1702127659574468</v>
      </c>
      <c r="G80">
        <v>3.0665406453761854E-2</v>
      </c>
      <c r="H80">
        <v>65.220071451381386</v>
      </c>
      <c r="I80">
        <v>12</v>
      </c>
      <c r="J80">
        <v>205</v>
      </c>
      <c r="K80">
        <v>4</v>
      </c>
      <c r="L80">
        <v>0.33333333333333331</v>
      </c>
      <c r="M80">
        <v>4.5707968809170843E-2</v>
      </c>
      <c r="N80">
        <v>87.512092622182777</v>
      </c>
      <c r="O80">
        <v>23.75</v>
      </c>
      <c r="P80">
        <v>6</v>
      </c>
      <c r="Q80">
        <v>0.25263157894736843</v>
      </c>
      <c r="R80">
        <v>152.73216407356415</v>
      </c>
      <c r="V80" s="290">
        <v>39553</v>
      </c>
      <c r="X80">
        <v>13</v>
      </c>
      <c r="Y80">
        <v>215</v>
      </c>
      <c r="Z80">
        <v>0</v>
      </c>
      <c r="AA80">
        <v>0</v>
      </c>
      <c r="AB80">
        <v>3.0441099392043189E-2</v>
      </c>
      <c r="AC80">
        <v>0</v>
      </c>
      <c r="AD80">
        <v>11.25</v>
      </c>
      <c r="AE80">
        <v>229</v>
      </c>
      <c r="AF80">
        <v>0</v>
      </c>
      <c r="AG80">
        <v>0</v>
      </c>
      <c r="AH80">
        <v>4.4385624389548156E-2</v>
      </c>
      <c r="AI80">
        <v>0</v>
      </c>
      <c r="AJ80">
        <v>24.25</v>
      </c>
      <c r="AK80">
        <v>0</v>
      </c>
      <c r="AL80">
        <v>0</v>
      </c>
      <c r="AM80">
        <v>0</v>
      </c>
    </row>
    <row r="81" spans="1:39" x14ac:dyDescent="0.45">
      <c r="A81" s="290">
        <v>39541</v>
      </c>
      <c r="B81">
        <v>939</v>
      </c>
      <c r="C81">
        <v>11.25</v>
      </c>
      <c r="D81">
        <v>202</v>
      </c>
      <c r="E81">
        <v>2</v>
      </c>
      <c r="F81">
        <v>0.17777777777777778</v>
      </c>
      <c r="G81">
        <v>3.1186050622240002E-2</v>
      </c>
      <c r="H81">
        <v>64.131236886203254</v>
      </c>
      <c r="I81">
        <v>11.25</v>
      </c>
      <c r="J81">
        <v>200</v>
      </c>
      <c r="K81">
        <v>1</v>
      </c>
      <c r="L81">
        <v>8.8888888888888892E-2</v>
      </c>
      <c r="M81">
        <v>4.6002897373950247E-2</v>
      </c>
      <c r="N81">
        <v>21.737761251669841</v>
      </c>
      <c r="O81">
        <v>22.5</v>
      </c>
      <c r="P81">
        <v>3</v>
      </c>
      <c r="Q81">
        <v>0.13333333333333333</v>
      </c>
      <c r="R81">
        <v>85.868998137873092</v>
      </c>
      <c r="V81" s="290">
        <v>39554</v>
      </c>
      <c r="X81">
        <v>12.25</v>
      </c>
      <c r="Y81">
        <v>219</v>
      </c>
      <c r="Z81">
        <v>0</v>
      </c>
      <c r="AA81">
        <v>0</v>
      </c>
      <c r="AB81">
        <v>3.0220927259071703E-2</v>
      </c>
      <c r="AC81">
        <v>0</v>
      </c>
      <c r="AD81">
        <v>10.75</v>
      </c>
      <c r="AE81">
        <v>225</v>
      </c>
      <c r="AF81">
        <v>0</v>
      </c>
      <c r="AG81">
        <v>0</v>
      </c>
      <c r="AH81">
        <v>4.4596096796070406E-2</v>
      </c>
      <c r="AI81">
        <v>0</v>
      </c>
      <c r="AJ81">
        <v>23</v>
      </c>
      <c r="AK81">
        <v>0</v>
      </c>
      <c r="AL81">
        <v>0</v>
      </c>
      <c r="AM81">
        <v>0</v>
      </c>
    </row>
    <row r="82" spans="1:39" x14ac:dyDescent="0.45">
      <c r="A82" s="290">
        <v>39542</v>
      </c>
      <c r="B82">
        <v>981</v>
      </c>
      <c r="C82">
        <v>12.5</v>
      </c>
      <c r="D82">
        <v>211</v>
      </c>
      <c r="E82">
        <v>1</v>
      </c>
      <c r="F82">
        <v>0.08</v>
      </c>
      <c r="G82">
        <v>3.0665406453761854E-2</v>
      </c>
      <c r="H82">
        <v>32.610035725690693</v>
      </c>
      <c r="I82">
        <v>11.75</v>
      </c>
      <c r="J82">
        <v>216</v>
      </c>
      <c r="K82">
        <v>0</v>
      </c>
      <c r="L82">
        <v>0</v>
      </c>
      <c r="M82">
        <v>4.5083674698620319E-2</v>
      </c>
      <c r="N82">
        <v>0</v>
      </c>
      <c r="O82">
        <v>24.25</v>
      </c>
      <c r="P82">
        <v>1</v>
      </c>
      <c r="Q82">
        <v>4.1237113402061855E-2</v>
      </c>
      <c r="R82">
        <v>32.610035725690693</v>
      </c>
      <c r="V82" s="290">
        <v>39555</v>
      </c>
      <c r="X82">
        <v>12.75</v>
      </c>
      <c r="Y82">
        <v>228</v>
      </c>
      <c r="Z82">
        <v>0</v>
      </c>
      <c r="AA82">
        <v>0</v>
      </c>
      <c r="AB82">
        <v>2.9739895807768146E-2</v>
      </c>
      <c r="AC82">
        <v>0</v>
      </c>
      <c r="AD82">
        <v>12</v>
      </c>
      <c r="AE82">
        <v>229</v>
      </c>
      <c r="AF82">
        <v>0</v>
      </c>
      <c r="AG82">
        <v>0</v>
      </c>
      <c r="AH82">
        <v>4.4385624389548156E-2</v>
      </c>
      <c r="AI82">
        <v>0</v>
      </c>
      <c r="AJ82">
        <v>24.75</v>
      </c>
      <c r="AK82">
        <v>0</v>
      </c>
      <c r="AL82">
        <v>0</v>
      </c>
      <c r="AM82">
        <v>0</v>
      </c>
    </row>
    <row r="83" spans="1:39" x14ac:dyDescent="0.45">
      <c r="A83" s="290">
        <v>39543</v>
      </c>
      <c r="B83">
        <v>1090</v>
      </c>
      <c r="C83">
        <v>12</v>
      </c>
      <c r="D83">
        <v>216</v>
      </c>
      <c r="E83">
        <v>1</v>
      </c>
      <c r="F83">
        <v>8.3333333333333329E-2</v>
      </c>
      <c r="G83">
        <v>3.0385674698620316E-2</v>
      </c>
      <c r="H83">
        <v>32.910245038771698</v>
      </c>
      <c r="I83">
        <v>12.5</v>
      </c>
      <c r="J83">
        <v>211</v>
      </c>
      <c r="K83">
        <v>0</v>
      </c>
      <c r="L83">
        <v>0</v>
      </c>
      <c r="M83">
        <v>4.5363406453761856E-2</v>
      </c>
      <c r="N83">
        <v>0</v>
      </c>
      <c r="O83">
        <v>24.5</v>
      </c>
      <c r="P83">
        <v>1</v>
      </c>
      <c r="Q83">
        <v>4.0816326530612242E-2</v>
      </c>
      <c r="R83">
        <v>32.910245038771698</v>
      </c>
      <c r="V83" s="290">
        <v>39556</v>
      </c>
      <c r="X83">
        <v>12.5</v>
      </c>
      <c r="Y83">
        <v>216</v>
      </c>
      <c r="Z83">
        <v>0</v>
      </c>
      <c r="AA83">
        <v>0</v>
      </c>
      <c r="AB83">
        <v>3.0385674698620316E-2</v>
      </c>
      <c r="AC83">
        <v>0</v>
      </c>
      <c r="AD83">
        <v>11.25</v>
      </c>
      <c r="AE83">
        <v>211</v>
      </c>
      <c r="AF83">
        <v>0</v>
      </c>
      <c r="AG83">
        <v>0</v>
      </c>
      <c r="AH83">
        <v>4.5363406453761856E-2</v>
      </c>
      <c r="AI83">
        <v>0</v>
      </c>
      <c r="AJ83">
        <v>23.75</v>
      </c>
      <c r="AK83">
        <v>0</v>
      </c>
      <c r="AL83">
        <v>0</v>
      </c>
      <c r="AM83">
        <v>0</v>
      </c>
    </row>
    <row r="84" spans="1:39" x14ac:dyDescent="0.45">
      <c r="A84" s="290">
        <v>39544</v>
      </c>
      <c r="B84">
        <v>1080</v>
      </c>
      <c r="C84">
        <v>10.75</v>
      </c>
      <c r="D84">
        <v>155</v>
      </c>
      <c r="E84">
        <v>0</v>
      </c>
      <c r="F84">
        <v>0</v>
      </c>
      <c r="G84">
        <v>3.4349330403516509E-2</v>
      </c>
      <c r="H84">
        <v>0</v>
      </c>
      <c r="I84">
        <v>11.25</v>
      </c>
      <c r="J84">
        <v>200</v>
      </c>
      <c r="K84">
        <v>9</v>
      </c>
      <c r="L84">
        <v>0.8</v>
      </c>
      <c r="M84">
        <v>4.6002897373950247E-2</v>
      </c>
      <c r="N84">
        <v>195.63985126502857</v>
      </c>
      <c r="O84">
        <v>22</v>
      </c>
      <c r="P84">
        <v>9</v>
      </c>
      <c r="Q84">
        <v>0.40909090909090912</v>
      </c>
      <c r="R84">
        <v>195.63985126502857</v>
      </c>
      <c r="V84" s="290">
        <v>39557</v>
      </c>
      <c r="X84">
        <v>12.5</v>
      </c>
      <c r="Y84">
        <v>211</v>
      </c>
      <c r="Z84">
        <v>0</v>
      </c>
      <c r="AA84">
        <v>0</v>
      </c>
      <c r="AB84">
        <v>3.0665406453761854E-2</v>
      </c>
      <c r="AC84">
        <v>0</v>
      </c>
      <c r="AD84">
        <v>10</v>
      </c>
      <c r="AE84">
        <v>209</v>
      </c>
      <c r="AF84">
        <v>0</v>
      </c>
      <c r="AG84">
        <v>0</v>
      </c>
      <c r="AH84">
        <v>4.5477159694532296E-2</v>
      </c>
      <c r="AI84">
        <v>0</v>
      </c>
      <c r="AJ84">
        <v>22.5</v>
      </c>
      <c r="AK84">
        <v>0</v>
      </c>
      <c r="AL84">
        <v>0</v>
      </c>
      <c r="AM84">
        <v>0</v>
      </c>
    </row>
    <row r="85" spans="1:39" x14ac:dyDescent="0.45">
      <c r="A85" s="290">
        <v>39545</v>
      </c>
      <c r="B85">
        <v>1180</v>
      </c>
      <c r="C85">
        <v>11.75</v>
      </c>
      <c r="D85">
        <v>217</v>
      </c>
      <c r="E85">
        <v>6</v>
      </c>
      <c r="F85">
        <v>0.51063829787234039</v>
      </c>
      <c r="G85">
        <v>3.0330506009312738E-2</v>
      </c>
      <c r="H85">
        <v>197.82063636385587</v>
      </c>
      <c r="I85">
        <v>10.75</v>
      </c>
      <c r="J85">
        <v>180</v>
      </c>
      <c r="K85">
        <v>6</v>
      </c>
      <c r="L85">
        <v>0.55813953488372092</v>
      </c>
      <c r="M85">
        <v>4.7261323372967325E-2</v>
      </c>
      <c r="N85">
        <v>126.95370276981915</v>
      </c>
      <c r="O85">
        <v>22.5</v>
      </c>
      <c r="P85">
        <v>12</v>
      </c>
      <c r="Q85">
        <v>0.53333333333333333</v>
      </c>
      <c r="R85">
        <v>324.77433913367503</v>
      </c>
      <c r="V85" s="290">
        <v>39558</v>
      </c>
      <c r="X85">
        <v>13.5</v>
      </c>
      <c r="Y85">
        <v>209</v>
      </c>
      <c r="Z85">
        <v>0</v>
      </c>
      <c r="AA85">
        <v>0</v>
      </c>
      <c r="AB85">
        <v>3.0779159694532293E-2</v>
      </c>
      <c r="AC85">
        <v>0</v>
      </c>
      <c r="AD85">
        <v>11</v>
      </c>
      <c r="AE85">
        <v>212</v>
      </c>
      <c r="AF85">
        <v>0</v>
      </c>
      <c r="AG85">
        <v>0</v>
      </c>
      <c r="AH85">
        <v>4.5306933535317478E-2</v>
      </c>
      <c r="AI85">
        <v>0</v>
      </c>
      <c r="AJ85">
        <v>24.5</v>
      </c>
      <c r="AK85">
        <v>0</v>
      </c>
      <c r="AL85">
        <v>0</v>
      </c>
      <c r="AM85">
        <v>0</v>
      </c>
    </row>
    <row r="86" spans="1:39" x14ac:dyDescent="0.45">
      <c r="A86" s="290">
        <v>39546</v>
      </c>
      <c r="B86">
        <v>1250</v>
      </c>
      <c r="C86">
        <v>11.75</v>
      </c>
      <c r="D86">
        <v>205</v>
      </c>
      <c r="E86">
        <v>7</v>
      </c>
      <c r="F86">
        <v>0.5957446808510638</v>
      </c>
      <c r="G86">
        <v>3.100996880917084E-2</v>
      </c>
      <c r="H86">
        <v>225.73386136169961</v>
      </c>
      <c r="I86">
        <v>12.25</v>
      </c>
      <c r="J86">
        <v>210</v>
      </c>
      <c r="K86">
        <v>1</v>
      </c>
      <c r="L86">
        <v>8.1632653061224483E-2</v>
      </c>
      <c r="M86">
        <v>4.5420147653110546E-2</v>
      </c>
      <c r="N86">
        <v>22.016661144242587</v>
      </c>
      <c r="O86">
        <v>24</v>
      </c>
      <c r="P86">
        <v>8</v>
      </c>
      <c r="Q86">
        <v>0.33333333333333331</v>
      </c>
      <c r="R86">
        <v>247.7505225059422</v>
      </c>
      <c r="V86" s="290">
        <v>39559</v>
      </c>
      <c r="X86">
        <v>10.25</v>
      </c>
      <c r="Y86">
        <v>212</v>
      </c>
      <c r="Z86">
        <v>0</v>
      </c>
      <c r="AA86">
        <v>0</v>
      </c>
      <c r="AB86">
        <v>3.0608933535317476E-2</v>
      </c>
      <c r="AC86">
        <v>0</v>
      </c>
      <c r="AD86">
        <v>13.5</v>
      </c>
      <c r="AE86">
        <v>209</v>
      </c>
      <c r="AF86">
        <v>0</v>
      </c>
      <c r="AG86">
        <v>0</v>
      </c>
      <c r="AH86">
        <v>4.5477159694532296E-2</v>
      </c>
      <c r="AI86">
        <v>0</v>
      </c>
      <c r="AJ86">
        <v>23.75</v>
      </c>
      <c r="AK86">
        <v>0</v>
      </c>
      <c r="AL86">
        <v>0</v>
      </c>
      <c r="AM86">
        <v>0</v>
      </c>
    </row>
    <row r="87" spans="1:39" x14ac:dyDescent="0.45">
      <c r="A87" s="290">
        <v>39547</v>
      </c>
      <c r="B87">
        <v>1190</v>
      </c>
      <c r="C87">
        <v>10.25</v>
      </c>
      <c r="D87">
        <v>219</v>
      </c>
      <c r="E87">
        <v>1</v>
      </c>
      <c r="F87">
        <v>9.7560975609756101E-2</v>
      </c>
      <c r="G87">
        <v>3.0220927259071703E-2</v>
      </c>
      <c r="H87">
        <v>33.089653121077561</v>
      </c>
      <c r="I87">
        <v>12.25</v>
      </c>
      <c r="J87">
        <v>211</v>
      </c>
      <c r="K87">
        <v>0</v>
      </c>
      <c r="L87">
        <v>0</v>
      </c>
      <c r="M87">
        <v>4.5363406453761856E-2</v>
      </c>
      <c r="N87">
        <v>0</v>
      </c>
      <c r="O87">
        <v>22.5</v>
      </c>
      <c r="P87">
        <v>1</v>
      </c>
      <c r="Q87">
        <v>4.4444444444444446E-2</v>
      </c>
      <c r="R87">
        <v>33.089653121077561</v>
      </c>
      <c r="V87" s="290">
        <v>39560</v>
      </c>
      <c r="X87">
        <v>8.5</v>
      </c>
      <c r="Y87">
        <v>203</v>
      </c>
      <c r="Z87">
        <v>0</v>
      </c>
      <c r="AA87">
        <v>0</v>
      </c>
      <c r="AB87">
        <v>3.1127067786324888E-2</v>
      </c>
      <c r="AC87">
        <v>0</v>
      </c>
      <c r="AD87">
        <v>14.75</v>
      </c>
      <c r="AE87">
        <v>209</v>
      </c>
      <c r="AF87">
        <v>0</v>
      </c>
      <c r="AG87">
        <v>0</v>
      </c>
      <c r="AH87">
        <v>4.5477159694532296E-2</v>
      </c>
      <c r="AI87">
        <v>0</v>
      </c>
      <c r="AJ87">
        <v>23.25</v>
      </c>
      <c r="AK87">
        <v>0</v>
      </c>
      <c r="AL87">
        <v>0</v>
      </c>
      <c r="AM87">
        <v>0</v>
      </c>
    </row>
    <row r="88" spans="1:39" x14ac:dyDescent="0.45">
      <c r="A88" s="290">
        <v>39548</v>
      </c>
      <c r="B88">
        <v>1150</v>
      </c>
      <c r="C88">
        <v>12.5</v>
      </c>
      <c r="D88">
        <v>219</v>
      </c>
      <c r="E88">
        <v>0</v>
      </c>
      <c r="F88">
        <v>0</v>
      </c>
      <c r="G88">
        <v>3.0220927259071703E-2</v>
      </c>
      <c r="H88">
        <v>0</v>
      </c>
      <c r="I88">
        <v>11</v>
      </c>
      <c r="J88">
        <v>212</v>
      </c>
      <c r="K88">
        <v>7</v>
      </c>
      <c r="L88">
        <v>0.63636363636363635</v>
      </c>
      <c r="M88">
        <v>4.5306933535317478E-2</v>
      </c>
      <c r="N88">
        <v>154.50173855936174</v>
      </c>
      <c r="O88">
        <v>23.5</v>
      </c>
      <c r="P88">
        <v>7</v>
      </c>
      <c r="Q88">
        <v>0.2978723404255319</v>
      </c>
      <c r="R88">
        <v>154.50173855936174</v>
      </c>
      <c r="V88" s="290">
        <v>39561</v>
      </c>
      <c r="X88">
        <v>13.5</v>
      </c>
      <c r="Y88">
        <v>205</v>
      </c>
      <c r="Z88">
        <v>0</v>
      </c>
      <c r="AA88">
        <v>0</v>
      </c>
      <c r="AB88">
        <v>3.100996880917084E-2</v>
      </c>
      <c r="AC88">
        <v>0</v>
      </c>
      <c r="AD88">
        <v>9.75</v>
      </c>
      <c r="AE88">
        <v>201</v>
      </c>
      <c r="AF88">
        <v>0</v>
      </c>
      <c r="AG88">
        <v>0</v>
      </c>
      <c r="AH88">
        <v>4.5943326178142396E-2</v>
      </c>
      <c r="AI88">
        <v>0</v>
      </c>
      <c r="AJ88">
        <v>23.25</v>
      </c>
      <c r="AK88">
        <v>0</v>
      </c>
      <c r="AL88">
        <v>0</v>
      </c>
      <c r="AM88">
        <v>0</v>
      </c>
    </row>
    <row r="89" spans="1:39" x14ac:dyDescent="0.45">
      <c r="A89" s="290">
        <v>39549</v>
      </c>
      <c r="B89">
        <v>1120</v>
      </c>
      <c r="C89">
        <v>13</v>
      </c>
      <c r="D89">
        <v>215</v>
      </c>
      <c r="E89">
        <v>5</v>
      </c>
      <c r="F89">
        <v>0.38461538461538464</v>
      </c>
      <c r="G89">
        <v>3.0441099392043189E-2</v>
      </c>
      <c r="H89">
        <v>164.25162362259883</v>
      </c>
      <c r="I89">
        <v>11.5</v>
      </c>
      <c r="J89">
        <v>219</v>
      </c>
      <c r="K89">
        <v>0</v>
      </c>
      <c r="L89">
        <v>0</v>
      </c>
      <c r="M89">
        <v>4.4918927259071706E-2</v>
      </c>
      <c r="N89">
        <v>0</v>
      </c>
      <c r="O89">
        <v>24.5</v>
      </c>
      <c r="P89">
        <v>5</v>
      </c>
      <c r="Q89">
        <v>0.20408163265306123</v>
      </c>
      <c r="R89">
        <v>164.25162362259883</v>
      </c>
      <c r="V89" s="290">
        <v>39562</v>
      </c>
      <c r="X89">
        <v>11.5</v>
      </c>
      <c r="Y89">
        <v>203</v>
      </c>
      <c r="Z89">
        <v>0</v>
      </c>
      <c r="AA89">
        <v>0</v>
      </c>
      <c r="AB89">
        <v>3.1127067786324888E-2</v>
      </c>
      <c r="AC89">
        <v>0</v>
      </c>
      <c r="AD89">
        <v>11.75</v>
      </c>
      <c r="AE89">
        <v>200</v>
      </c>
      <c r="AF89">
        <v>0</v>
      </c>
      <c r="AG89">
        <v>0</v>
      </c>
      <c r="AH89">
        <v>4.6002897373950247E-2</v>
      </c>
      <c r="AI89">
        <v>0</v>
      </c>
      <c r="AJ89">
        <v>23.25</v>
      </c>
      <c r="AK89">
        <v>0</v>
      </c>
      <c r="AL89">
        <v>0</v>
      </c>
      <c r="AM89">
        <v>0</v>
      </c>
    </row>
    <row r="90" spans="1:39" x14ac:dyDescent="0.45">
      <c r="A90" s="290">
        <v>39550</v>
      </c>
      <c r="B90">
        <v>1130</v>
      </c>
      <c r="C90">
        <v>10.5</v>
      </c>
      <c r="D90">
        <v>212</v>
      </c>
      <c r="E90">
        <v>1</v>
      </c>
      <c r="F90">
        <v>9.5238095238095233E-2</v>
      </c>
      <c r="G90">
        <v>3.0608933535317476E-2</v>
      </c>
      <c r="H90">
        <v>32.670200640808702</v>
      </c>
      <c r="I90">
        <v>12.75</v>
      </c>
      <c r="J90">
        <v>155</v>
      </c>
      <c r="K90">
        <v>3</v>
      </c>
      <c r="L90">
        <v>0.23529411764705882</v>
      </c>
      <c r="M90">
        <v>4.9047330403516512E-2</v>
      </c>
      <c r="N90">
        <v>61.165408500702235</v>
      </c>
      <c r="O90">
        <v>23.25</v>
      </c>
      <c r="P90">
        <v>4</v>
      </c>
      <c r="Q90">
        <v>0.17204301075268819</v>
      </c>
      <c r="R90">
        <v>93.835609141510929</v>
      </c>
      <c r="V90" s="290">
        <v>39563</v>
      </c>
      <c r="X90">
        <v>13.75</v>
      </c>
      <c r="Y90">
        <v>97</v>
      </c>
      <c r="Z90">
        <v>0</v>
      </c>
      <c r="AA90">
        <v>0</v>
      </c>
      <c r="AB90">
        <v>3.9947652072755586E-2</v>
      </c>
      <c r="AC90">
        <v>0</v>
      </c>
      <c r="AD90">
        <v>12.76</v>
      </c>
      <c r="AE90">
        <v>200</v>
      </c>
      <c r="AF90">
        <v>0</v>
      </c>
      <c r="AG90">
        <v>0</v>
      </c>
      <c r="AH90">
        <v>4.6002897373950247E-2</v>
      </c>
      <c r="AI90">
        <v>0</v>
      </c>
      <c r="AJ90">
        <v>26.509999999999998</v>
      </c>
      <c r="AK90">
        <v>0</v>
      </c>
      <c r="AL90">
        <v>0</v>
      </c>
      <c r="AM90">
        <v>0</v>
      </c>
    </row>
    <row r="91" spans="1:39" x14ac:dyDescent="0.45">
      <c r="A91" s="290">
        <v>39551</v>
      </c>
      <c r="B91">
        <v>1510</v>
      </c>
      <c r="C91">
        <v>10.5</v>
      </c>
      <c r="D91">
        <v>166</v>
      </c>
      <c r="E91">
        <v>4</v>
      </c>
      <c r="F91">
        <v>0.38095238095238093</v>
      </c>
      <c r="G91">
        <v>3.3530417855869438E-2</v>
      </c>
      <c r="H91">
        <v>119.29466603112455</v>
      </c>
      <c r="I91">
        <v>11.25</v>
      </c>
      <c r="J91">
        <v>150</v>
      </c>
      <c r="K91">
        <v>6</v>
      </c>
      <c r="L91">
        <v>0.53333333333333333</v>
      </c>
      <c r="M91">
        <v>4.9438972047314317E-2</v>
      </c>
      <c r="N91">
        <v>121.36174664509311</v>
      </c>
      <c r="O91">
        <v>21.75</v>
      </c>
      <c r="P91">
        <v>10</v>
      </c>
      <c r="Q91">
        <v>0.45977011494252873</v>
      </c>
      <c r="R91">
        <v>240.65641267621766</v>
      </c>
      <c r="V91" s="290">
        <v>39564</v>
      </c>
      <c r="X91">
        <v>10</v>
      </c>
      <c r="Y91">
        <v>200</v>
      </c>
      <c r="Z91">
        <v>0</v>
      </c>
      <c r="AA91">
        <v>0</v>
      </c>
      <c r="AB91">
        <v>3.1304897373950244E-2</v>
      </c>
      <c r="AC91">
        <v>0</v>
      </c>
      <c r="AD91">
        <v>13.5</v>
      </c>
      <c r="AE91">
        <v>199</v>
      </c>
      <c r="AF91">
        <v>0</v>
      </c>
      <c r="AG91">
        <v>0</v>
      </c>
      <c r="AH91">
        <v>4.6062767173490657E-2</v>
      </c>
      <c r="AI91">
        <v>0</v>
      </c>
      <c r="AJ91">
        <v>23.5</v>
      </c>
      <c r="AK91">
        <v>0</v>
      </c>
      <c r="AL91">
        <v>0</v>
      </c>
      <c r="AM91">
        <v>0</v>
      </c>
    </row>
    <row r="92" spans="1:39" x14ac:dyDescent="0.45">
      <c r="A92" s="290">
        <v>39552</v>
      </c>
      <c r="B92">
        <v>1690</v>
      </c>
      <c r="C92">
        <v>11.75</v>
      </c>
      <c r="D92">
        <v>159</v>
      </c>
      <c r="E92">
        <v>14</v>
      </c>
      <c r="F92">
        <v>1.1914893617021276</v>
      </c>
      <c r="G92">
        <v>3.4045008208681546E-2</v>
      </c>
      <c r="H92">
        <v>411.22034438017766</v>
      </c>
      <c r="I92">
        <v>11.75</v>
      </c>
      <c r="J92">
        <v>199</v>
      </c>
      <c r="K92">
        <v>8</v>
      </c>
      <c r="L92">
        <v>0.68085106382978722</v>
      </c>
      <c r="M92">
        <v>4.6062767173490657E-2</v>
      </c>
      <c r="N92">
        <v>173.67606183685896</v>
      </c>
      <c r="O92">
        <v>23.5</v>
      </c>
      <c r="P92">
        <v>22</v>
      </c>
      <c r="Q92">
        <v>0.93617021276595747</v>
      </c>
      <c r="R92">
        <v>584.89640621703666</v>
      </c>
      <c r="V92" s="290">
        <v>39565</v>
      </c>
      <c r="X92">
        <v>10</v>
      </c>
      <c r="Y92">
        <v>200</v>
      </c>
      <c r="Z92">
        <v>0</v>
      </c>
      <c r="AA92">
        <v>0</v>
      </c>
      <c r="AB92">
        <v>3.1304897373950244E-2</v>
      </c>
      <c r="AC92">
        <v>0</v>
      </c>
      <c r="AD92">
        <v>11.25</v>
      </c>
      <c r="AE92">
        <v>198</v>
      </c>
      <c r="AF92">
        <v>0</v>
      </c>
      <c r="AG92">
        <v>0</v>
      </c>
      <c r="AH92">
        <v>4.6122938585384465E-2</v>
      </c>
      <c r="AI92">
        <v>0</v>
      </c>
      <c r="AJ92">
        <v>21.25</v>
      </c>
      <c r="AK92">
        <v>0</v>
      </c>
      <c r="AL92">
        <v>0</v>
      </c>
      <c r="AM92">
        <v>0</v>
      </c>
    </row>
    <row r="93" spans="1:39" x14ac:dyDescent="0.45">
      <c r="A93" s="290">
        <v>39553</v>
      </c>
      <c r="B93">
        <v>1560</v>
      </c>
      <c r="C93">
        <v>13</v>
      </c>
      <c r="D93">
        <v>215</v>
      </c>
      <c r="E93">
        <v>12</v>
      </c>
      <c r="F93">
        <v>0.92307692307692313</v>
      </c>
      <c r="G93">
        <v>3.0441099392043189E-2</v>
      </c>
      <c r="H93">
        <v>394.20389669423719</v>
      </c>
      <c r="I93">
        <v>11.25</v>
      </c>
      <c r="J93">
        <v>229</v>
      </c>
      <c r="K93">
        <v>0</v>
      </c>
      <c r="L93">
        <v>0</v>
      </c>
      <c r="M93">
        <v>4.4385624389548156E-2</v>
      </c>
      <c r="N93">
        <v>0</v>
      </c>
      <c r="O93">
        <v>24.25</v>
      </c>
      <c r="P93">
        <v>12</v>
      </c>
      <c r="Q93">
        <v>0.49484536082474229</v>
      </c>
      <c r="R93">
        <v>394.20389669423719</v>
      </c>
      <c r="V93" s="290">
        <v>39566</v>
      </c>
      <c r="X93">
        <v>13</v>
      </c>
      <c r="Y93">
        <v>208</v>
      </c>
      <c r="Z93">
        <v>0</v>
      </c>
      <c r="AA93">
        <v>0</v>
      </c>
      <c r="AB93">
        <v>3.0836445176047458E-2</v>
      </c>
      <c r="AC93">
        <v>0</v>
      </c>
      <c r="AD93">
        <v>10.5</v>
      </c>
      <c r="AE93">
        <v>75</v>
      </c>
      <c r="AF93">
        <v>0</v>
      </c>
      <c r="AG93">
        <v>0</v>
      </c>
      <c r="AH93">
        <v>5.7717921971922305E-2</v>
      </c>
      <c r="AI93">
        <v>0</v>
      </c>
      <c r="AJ93">
        <v>23.5</v>
      </c>
      <c r="AK93">
        <v>0</v>
      </c>
      <c r="AL93">
        <v>0</v>
      </c>
      <c r="AM93">
        <v>0</v>
      </c>
    </row>
    <row r="94" spans="1:39" x14ac:dyDescent="0.45">
      <c r="A94" s="290">
        <v>39554</v>
      </c>
      <c r="B94">
        <v>1390</v>
      </c>
      <c r="C94">
        <v>12.25</v>
      </c>
      <c r="D94">
        <v>219</v>
      </c>
      <c r="E94">
        <v>3</v>
      </c>
      <c r="F94">
        <v>0.24489795918367346</v>
      </c>
      <c r="G94">
        <v>3.0220927259071703E-2</v>
      </c>
      <c r="H94">
        <v>99.268959363232696</v>
      </c>
      <c r="I94">
        <v>10.75</v>
      </c>
      <c r="J94">
        <v>225</v>
      </c>
      <c r="K94">
        <v>1</v>
      </c>
      <c r="L94">
        <v>9.3023255813953487E-2</v>
      </c>
      <c r="M94">
        <v>4.4596096796070406E-2</v>
      </c>
      <c r="N94">
        <v>22.423487072709808</v>
      </c>
      <c r="O94">
        <v>23</v>
      </c>
      <c r="P94">
        <v>4</v>
      </c>
      <c r="Q94">
        <v>0.17391304347826086</v>
      </c>
      <c r="R94">
        <v>121.6924464359425</v>
      </c>
      <c r="V94" s="290">
        <v>39567</v>
      </c>
      <c r="X94">
        <v>11.5</v>
      </c>
      <c r="Y94">
        <v>117</v>
      </c>
      <c r="Z94">
        <v>0</v>
      </c>
      <c r="AA94">
        <v>0</v>
      </c>
      <c r="AB94">
        <v>3.7708594522775592E-2</v>
      </c>
      <c r="AC94">
        <v>0</v>
      </c>
      <c r="AD94">
        <v>11.5</v>
      </c>
      <c r="AE94">
        <v>188</v>
      </c>
      <c r="AF94">
        <v>0</v>
      </c>
      <c r="AG94">
        <v>0</v>
      </c>
      <c r="AH94">
        <v>4.674193719595908E-2</v>
      </c>
      <c r="AI94">
        <v>0</v>
      </c>
      <c r="AJ94">
        <v>23</v>
      </c>
      <c r="AK94">
        <v>0</v>
      </c>
      <c r="AL94">
        <v>0</v>
      </c>
      <c r="AM94">
        <v>0</v>
      </c>
    </row>
    <row r="95" spans="1:39" x14ac:dyDescent="0.45">
      <c r="A95" s="290">
        <v>39555</v>
      </c>
      <c r="B95">
        <v>1250</v>
      </c>
      <c r="C95">
        <v>12.75</v>
      </c>
      <c r="D95">
        <v>228</v>
      </c>
      <c r="E95">
        <v>0</v>
      </c>
      <c r="F95">
        <v>0</v>
      </c>
      <c r="G95">
        <v>2.9739895807768146E-2</v>
      </c>
      <c r="H95">
        <v>0</v>
      </c>
      <c r="I95">
        <v>12</v>
      </c>
      <c r="J95">
        <v>229</v>
      </c>
      <c r="K95">
        <v>0</v>
      </c>
      <c r="L95">
        <v>0</v>
      </c>
      <c r="M95">
        <v>4.4385624389548156E-2</v>
      </c>
      <c r="N95">
        <v>0</v>
      </c>
      <c r="O95">
        <v>24.75</v>
      </c>
      <c r="P95">
        <v>0</v>
      </c>
      <c r="Q95">
        <v>0</v>
      </c>
      <c r="R95">
        <v>0</v>
      </c>
      <c r="V95" s="290">
        <v>39568</v>
      </c>
      <c r="X95">
        <v>11.75</v>
      </c>
      <c r="Y95">
        <v>200</v>
      </c>
      <c r="Z95">
        <v>0</v>
      </c>
      <c r="AA95">
        <v>0</v>
      </c>
      <c r="AB95">
        <v>3.1304897373950244E-2</v>
      </c>
      <c r="AC95">
        <v>0</v>
      </c>
      <c r="AD95">
        <v>12</v>
      </c>
      <c r="AE95">
        <v>200</v>
      </c>
      <c r="AF95">
        <v>0</v>
      </c>
      <c r="AG95">
        <v>0</v>
      </c>
      <c r="AH95">
        <v>4.6002897373950247E-2</v>
      </c>
      <c r="AI95">
        <v>0</v>
      </c>
      <c r="AJ95">
        <v>23.75</v>
      </c>
      <c r="AK95">
        <v>0</v>
      </c>
      <c r="AL95">
        <v>0</v>
      </c>
      <c r="AM95">
        <v>0</v>
      </c>
    </row>
    <row r="96" spans="1:39" x14ac:dyDescent="0.45">
      <c r="A96" s="290">
        <v>39556</v>
      </c>
      <c r="B96">
        <v>1190</v>
      </c>
      <c r="C96">
        <v>12.5</v>
      </c>
      <c r="D96">
        <v>216</v>
      </c>
      <c r="E96">
        <v>2</v>
      </c>
      <c r="F96">
        <v>0.16</v>
      </c>
      <c r="G96">
        <v>3.0385674698620316E-2</v>
      </c>
      <c r="H96">
        <v>65.820490077543397</v>
      </c>
      <c r="I96">
        <v>11.25</v>
      </c>
      <c r="J96">
        <v>211</v>
      </c>
      <c r="K96">
        <v>4</v>
      </c>
      <c r="L96">
        <v>0.35555555555555557</v>
      </c>
      <c r="M96">
        <v>4.5363406453761856E-2</v>
      </c>
      <c r="N96">
        <v>88.176799598970405</v>
      </c>
      <c r="O96">
        <v>23.75</v>
      </c>
      <c r="P96">
        <v>6</v>
      </c>
      <c r="Q96">
        <v>0.25263157894736843</v>
      </c>
      <c r="R96">
        <v>153.99728967651379</v>
      </c>
      <c r="V96" s="290">
        <v>39569</v>
      </c>
      <c r="X96">
        <v>11.5</v>
      </c>
      <c r="Y96">
        <v>217</v>
      </c>
      <c r="Z96">
        <v>0</v>
      </c>
      <c r="AA96">
        <v>0</v>
      </c>
      <c r="AB96">
        <v>3.0330506009312738E-2</v>
      </c>
      <c r="AC96">
        <v>0</v>
      </c>
      <c r="AD96">
        <v>10.5</v>
      </c>
      <c r="AE96">
        <v>221</v>
      </c>
      <c r="AF96">
        <v>0</v>
      </c>
      <c r="AG96">
        <v>0</v>
      </c>
      <c r="AH96">
        <v>4.4810344693071963E-2</v>
      </c>
      <c r="AI96">
        <v>0</v>
      </c>
      <c r="AJ96">
        <v>22</v>
      </c>
      <c r="AK96">
        <v>0</v>
      </c>
      <c r="AL96">
        <v>0</v>
      </c>
      <c r="AM96">
        <v>0</v>
      </c>
    </row>
    <row r="97" spans="1:39" x14ac:dyDescent="0.45">
      <c r="A97" s="290">
        <v>39557</v>
      </c>
      <c r="B97">
        <v>1140</v>
      </c>
      <c r="C97">
        <v>12.5</v>
      </c>
      <c r="D97">
        <v>211</v>
      </c>
      <c r="E97">
        <v>4</v>
      </c>
      <c r="F97">
        <v>0.32</v>
      </c>
      <c r="G97">
        <v>3.0665406453761854E-2</v>
      </c>
      <c r="H97">
        <v>130.44014290276277</v>
      </c>
      <c r="I97">
        <v>10</v>
      </c>
      <c r="J97">
        <v>209</v>
      </c>
      <c r="K97">
        <v>1</v>
      </c>
      <c r="L97">
        <v>0.1</v>
      </c>
      <c r="M97">
        <v>4.5477159694532296E-2</v>
      </c>
      <c r="N97">
        <v>21.98906015056674</v>
      </c>
      <c r="O97">
        <v>22.5</v>
      </c>
      <c r="P97">
        <v>5</v>
      </c>
      <c r="Q97">
        <v>0.22222222222222221</v>
      </c>
      <c r="R97">
        <v>152.4292030533295</v>
      </c>
      <c r="V97" s="290">
        <v>39570</v>
      </c>
      <c r="X97">
        <v>13.75</v>
      </c>
      <c r="Y97">
        <v>221</v>
      </c>
      <c r="Z97">
        <v>0</v>
      </c>
      <c r="AA97">
        <v>0</v>
      </c>
      <c r="AB97">
        <v>3.011234469307196E-2</v>
      </c>
      <c r="AC97">
        <v>0</v>
      </c>
      <c r="AD97">
        <v>10.25</v>
      </c>
      <c r="AE97">
        <v>216</v>
      </c>
      <c r="AF97">
        <v>0</v>
      </c>
      <c r="AG97">
        <v>0</v>
      </c>
      <c r="AH97">
        <v>4.5083674698620319E-2</v>
      </c>
      <c r="AI97">
        <v>0</v>
      </c>
      <c r="AJ97">
        <v>24</v>
      </c>
      <c r="AK97">
        <v>0</v>
      </c>
      <c r="AL97">
        <v>0</v>
      </c>
      <c r="AM97">
        <v>0</v>
      </c>
    </row>
    <row r="98" spans="1:39" x14ac:dyDescent="0.45">
      <c r="A98" s="290">
        <v>39558</v>
      </c>
      <c r="B98">
        <v>1050</v>
      </c>
      <c r="C98">
        <v>13.5</v>
      </c>
      <c r="D98">
        <v>209</v>
      </c>
      <c r="E98">
        <v>1</v>
      </c>
      <c r="F98">
        <v>7.407407407407407E-2</v>
      </c>
      <c r="G98">
        <v>3.0779159694532293E-2</v>
      </c>
      <c r="H98">
        <v>32.489515955747265</v>
      </c>
      <c r="I98">
        <v>11</v>
      </c>
      <c r="J98">
        <v>212</v>
      </c>
      <c r="K98">
        <v>0</v>
      </c>
      <c r="L98">
        <v>0</v>
      </c>
      <c r="M98">
        <v>4.5306933535317478E-2</v>
      </c>
      <c r="N98">
        <v>0</v>
      </c>
      <c r="O98">
        <v>24.5</v>
      </c>
      <c r="P98">
        <v>1</v>
      </c>
      <c r="Q98">
        <v>4.0816326530612242E-2</v>
      </c>
      <c r="R98">
        <v>32.489515955747265</v>
      </c>
      <c r="V98" s="290">
        <v>39571</v>
      </c>
      <c r="X98">
        <v>18.25</v>
      </c>
      <c r="Y98">
        <v>218</v>
      </c>
      <c r="Z98">
        <v>0</v>
      </c>
      <c r="AA98">
        <v>0</v>
      </c>
      <c r="AB98">
        <v>3.0275590970047117E-2</v>
      </c>
      <c r="AC98">
        <v>0</v>
      </c>
      <c r="AD98">
        <v>9.75</v>
      </c>
      <c r="AE98">
        <v>217</v>
      </c>
      <c r="AF98">
        <v>0</v>
      </c>
      <c r="AG98">
        <v>0</v>
      </c>
      <c r="AH98">
        <v>4.5028506009312741E-2</v>
      </c>
      <c r="AI98">
        <v>0</v>
      </c>
      <c r="AJ98">
        <v>28</v>
      </c>
      <c r="AK98">
        <v>0</v>
      </c>
      <c r="AL98">
        <v>0</v>
      </c>
      <c r="AM98">
        <v>0</v>
      </c>
    </row>
    <row r="99" spans="1:39" x14ac:dyDescent="0.45">
      <c r="A99" s="290">
        <v>39559</v>
      </c>
      <c r="B99">
        <v>992</v>
      </c>
      <c r="C99">
        <v>10.25</v>
      </c>
      <c r="D99">
        <v>212</v>
      </c>
      <c r="E99">
        <v>2</v>
      </c>
      <c r="F99">
        <v>0.1951219512195122</v>
      </c>
      <c r="G99">
        <v>3.0608933535317476E-2</v>
      </c>
      <c r="H99">
        <v>65.340401281617403</v>
      </c>
      <c r="I99">
        <v>13.5</v>
      </c>
      <c r="J99">
        <v>209</v>
      </c>
      <c r="K99">
        <v>0</v>
      </c>
      <c r="L99">
        <v>0</v>
      </c>
      <c r="M99">
        <v>4.5477159694532296E-2</v>
      </c>
      <c r="N99">
        <v>0</v>
      </c>
      <c r="O99">
        <v>23.75</v>
      </c>
      <c r="P99">
        <v>2</v>
      </c>
      <c r="Q99">
        <v>8.4210526315789472E-2</v>
      </c>
      <c r="R99">
        <v>65.340401281617403</v>
      </c>
      <c r="V99" s="290">
        <v>39572</v>
      </c>
      <c r="X99">
        <v>13.75</v>
      </c>
      <c r="Y99">
        <v>222</v>
      </c>
      <c r="Z99">
        <v>0</v>
      </c>
      <c r="AA99">
        <v>0</v>
      </c>
      <c r="AB99">
        <v>3.0058421350917491E-2</v>
      </c>
      <c r="AC99">
        <v>0</v>
      </c>
      <c r="AD99">
        <v>11</v>
      </c>
      <c r="AE99">
        <v>228</v>
      </c>
      <c r="AF99">
        <v>0</v>
      </c>
      <c r="AG99">
        <v>0</v>
      </c>
      <c r="AH99">
        <v>4.4437895807768149E-2</v>
      </c>
      <c r="AI99">
        <v>0</v>
      </c>
      <c r="AJ99">
        <v>24.75</v>
      </c>
      <c r="AK99">
        <v>0</v>
      </c>
      <c r="AL99">
        <v>0</v>
      </c>
      <c r="AM99">
        <v>0</v>
      </c>
    </row>
    <row r="100" spans="1:39" x14ac:dyDescent="0.45">
      <c r="A100" s="290">
        <v>39560</v>
      </c>
      <c r="B100">
        <v>952</v>
      </c>
      <c r="C100">
        <v>8.5</v>
      </c>
      <c r="D100">
        <v>203</v>
      </c>
      <c r="E100">
        <v>0</v>
      </c>
      <c r="F100">
        <v>0</v>
      </c>
      <c r="G100">
        <v>3.1127067786324888E-2</v>
      </c>
      <c r="H100">
        <v>0</v>
      </c>
      <c r="I100">
        <v>14.75</v>
      </c>
      <c r="J100">
        <v>209</v>
      </c>
      <c r="K100">
        <v>0</v>
      </c>
      <c r="L100">
        <v>0</v>
      </c>
      <c r="M100">
        <v>4.5477159694532296E-2</v>
      </c>
      <c r="N100">
        <v>0</v>
      </c>
      <c r="O100">
        <v>23.25</v>
      </c>
      <c r="P100">
        <v>0</v>
      </c>
      <c r="Q100">
        <v>0</v>
      </c>
      <c r="R100">
        <v>0</v>
      </c>
      <c r="V100" s="290">
        <v>39573</v>
      </c>
      <c r="X100">
        <v>11.5</v>
      </c>
      <c r="Y100">
        <v>229</v>
      </c>
      <c r="Z100">
        <v>0</v>
      </c>
      <c r="AA100">
        <v>0</v>
      </c>
      <c r="AB100">
        <v>2.9687624389548153E-2</v>
      </c>
      <c r="AC100">
        <v>0</v>
      </c>
      <c r="AD100">
        <v>12.25</v>
      </c>
      <c r="AE100">
        <v>175</v>
      </c>
      <c r="AF100">
        <v>0</v>
      </c>
      <c r="AG100">
        <v>0</v>
      </c>
      <c r="AH100">
        <v>4.7597796327457538E-2</v>
      </c>
      <c r="AI100">
        <v>0</v>
      </c>
      <c r="AJ100">
        <v>23.75</v>
      </c>
      <c r="AK100">
        <v>0</v>
      </c>
      <c r="AL100">
        <v>0</v>
      </c>
      <c r="AM100">
        <v>0</v>
      </c>
    </row>
    <row r="101" spans="1:39" x14ac:dyDescent="0.45">
      <c r="A101" s="290">
        <v>39561</v>
      </c>
      <c r="B101">
        <v>947</v>
      </c>
      <c r="C101">
        <v>13.5</v>
      </c>
      <c r="D101">
        <v>205</v>
      </c>
      <c r="E101">
        <v>2</v>
      </c>
      <c r="F101">
        <v>0.14814814814814814</v>
      </c>
      <c r="G101">
        <v>3.100996880917084E-2</v>
      </c>
      <c r="H101">
        <v>64.495388960485613</v>
      </c>
      <c r="I101">
        <v>9.75</v>
      </c>
      <c r="J101">
        <v>201</v>
      </c>
      <c r="K101">
        <v>0</v>
      </c>
      <c r="L101">
        <v>0</v>
      </c>
      <c r="M101">
        <v>4.5943326178142396E-2</v>
      </c>
      <c r="N101">
        <v>0</v>
      </c>
      <c r="O101">
        <v>23.25</v>
      </c>
      <c r="P101">
        <v>2</v>
      </c>
      <c r="Q101">
        <v>8.6021505376344093E-2</v>
      </c>
      <c r="R101">
        <v>64.495388960485613</v>
      </c>
      <c r="V101" s="290">
        <v>39574</v>
      </c>
      <c r="X101">
        <v>11</v>
      </c>
      <c r="Y101">
        <v>148</v>
      </c>
      <c r="Z101">
        <v>0</v>
      </c>
      <c r="AA101">
        <v>0</v>
      </c>
      <c r="AB101">
        <v>3.4901296602161409E-2</v>
      </c>
      <c r="AC101">
        <v>0</v>
      </c>
      <c r="AD101">
        <v>11.5</v>
      </c>
      <c r="AE101">
        <v>188</v>
      </c>
      <c r="AF101">
        <v>0</v>
      </c>
      <c r="AG101">
        <v>0</v>
      </c>
      <c r="AH101">
        <v>4.674193719595908E-2</v>
      </c>
      <c r="AI101">
        <v>0</v>
      </c>
      <c r="AJ101">
        <v>22.5</v>
      </c>
      <c r="AK101">
        <v>0</v>
      </c>
      <c r="AL101">
        <v>0</v>
      </c>
      <c r="AM101">
        <v>0</v>
      </c>
    </row>
    <row r="102" spans="1:39" x14ac:dyDescent="0.45">
      <c r="A102" s="290">
        <v>39562</v>
      </c>
      <c r="B102">
        <v>907</v>
      </c>
      <c r="C102">
        <v>11.5</v>
      </c>
      <c r="D102">
        <v>203</v>
      </c>
      <c r="E102">
        <v>0</v>
      </c>
      <c r="F102">
        <v>0</v>
      </c>
      <c r="G102">
        <v>3.1127067786324888E-2</v>
      </c>
      <c r="H102">
        <v>0</v>
      </c>
      <c r="I102">
        <v>11.75</v>
      </c>
      <c r="J102">
        <v>200</v>
      </c>
      <c r="K102">
        <v>0</v>
      </c>
      <c r="L102">
        <v>0</v>
      </c>
      <c r="M102">
        <v>4.6002897373950247E-2</v>
      </c>
      <c r="N102">
        <v>0</v>
      </c>
      <c r="O102">
        <v>23.25</v>
      </c>
      <c r="P102">
        <v>0</v>
      </c>
      <c r="Q102">
        <v>0</v>
      </c>
      <c r="R102">
        <v>0</v>
      </c>
      <c r="V102" s="290">
        <v>39575</v>
      </c>
      <c r="X102">
        <v>13.5</v>
      </c>
      <c r="Y102">
        <v>210</v>
      </c>
      <c r="Z102">
        <v>0</v>
      </c>
      <c r="AA102">
        <v>0</v>
      </c>
      <c r="AB102">
        <v>3.0722147653110543E-2</v>
      </c>
      <c r="AC102">
        <v>0</v>
      </c>
      <c r="AD102">
        <v>10</v>
      </c>
      <c r="AE102">
        <v>200</v>
      </c>
      <c r="AF102">
        <v>0</v>
      </c>
      <c r="AG102">
        <v>0</v>
      </c>
      <c r="AH102">
        <v>4.6002897373950247E-2</v>
      </c>
      <c r="AI102">
        <v>0</v>
      </c>
      <c r="AJ102">
        <v>23.5</v>
      </c>
      <c r="AK102">
        <v>0</v>
      </c>
      <c r="AL102">
        <v>0</v>
      </c>
      <c r="AM102">
        <v>0</v>
      </c>
    </row>
    <row r="103" spans="1:39" x14ac:dyDescent="0.45">
      <c r="A103" s="290">
        <v>39563</v>
      </c>
      <c r="B103">
        <v>862</v>
      </c>
      <c r="C103">
        <v>13.75</v>
      </c>
      <c r="D103">
        <v>97</v>
      </c>
      <c r="E103">
        <v>0</v>
      </c>
      <c r="F103">
        <v>0</v>
      </c>
      <c r="G103">
        <v>3.9947652072755586E-2</v>
      </c>
      <c r="H103">
        <v>0</v>
      </c>
      <c r="I103">
        <v>12.76</v>
      </c>
      <c r="J103">
        <v>200</v>
      </c>
      <c r="K103">
        <v>2</v>
      </c>
      <c r="L103">
        <v>0.15673981191222572</v>
      </c>
      <c r="M103">
        <v>4.6002897373950247E-2</v>
      </c>
      <c r="N103">
        <v>43.475522503339683</v>
      </c>
      <c r="O103">
        <v>26.509999999999998</v>
      </c>
      <c r="P103">
        <v>2</v>
      </c>
      <c r="Q103">
        <v>7.5443228970199935E-2</v>
      </c>
      <c r="R103">
        <v>43.475522503339683</v>
      </c>
      <c r="V103" s="290">
        <v>39576</v>
      </c>
      <c r="X103">
        <v>13.25</v>
      </c>
      <c r="Y103">
        <v>211</v>
      </c>
      <c r="Z103">
        <v>0</v>
      </c>
      <c r="AA103">
        <v>0</v>
      </c>
      <c r="AB103">
        <v>3.0665406453761854E-2</v>
      </c>
      <c r="AC103">
        <v>0</v>
      </c>
      <c r="AD103">
        <v>9.75</v>
      </c>
      <c r="AE103">
        <v>223</v>
      </c>
      <c r="AF103">
        <v>0</v>
      </c>
      <c r="AG103">
        <v>0</v>
      </c>
      <c r="AH103">
        <v>4.4702740361680329E-2</v>
      </c>
      <c r="AI103">
        <v>0</v>
      </c>
      <c r="AJ103">
        <v>23</v>
      </c>
      <c r="AK103">
        <v>0</v>
      </c>
      <c r="AL103">
        <v>0</v>
      </c>
      <c r="AM103">
        <v>0</v>
      </c>
    </row>
    <row r="104" spans="1:39" x14ac:dyDescent="0.45">
      <c r="A104" s="290">
        <v>39564</v>
      </c>
      <c r="B104">
        <v>823</v>
      </c>
      <c r="C104">
        <v>10</v>
      </c>
      <c r="D104">
        <v>200</v>
      </c>
      <c r="E104">
        <v>0</v>
      </c>
      <c r="F104">
        <v>0</v>
      </c>
      <c r="G104">
        <v>3.1304897373950244E-2</v>
      </c>
      <c r="H104">
        <v>0</v>
      </c>
      <c r="I104">
        <v>13.5</v>
      </c>
      <c r="J104">
        <v>199</v>
      </c>
      <c r="K104">
        <v>0</v>
      </c>
      <c r="L104">
        <v>0</v>
      </c>
      <c r="M104">
        <v>4.6062767173490657E-2</v>
      </c>
      <c r="N104">
        <v>0</v>
      </c>
      <c r="O104">
        <v>23.5</v>
      </c>
      <c r="P104">
        <v>0</v>
      </c>
      <c r="Q104">
        <v>0</v>
      </c>
      <c r="R104">
        <v>0</v>
      </c>
      <c r="V104" s="290">
        <v>39577</v>
      </c>
      <c r="X104">
        <v>8.5</v>
      </c>
      <c r="Y104">
        <v>227</v>
      </c>
      <c r="Z104">
        <v>0</v>
      </c>
      <c r="AA104">
        <v>0</v>
      </c>
      <c r="AB104">
        <v>2.9792396991202119E-2</v>
      </c>
      <c r="AC104">
        <v>0</v>
      </c>
      <c r="AD104">
        <v>11.5</v>
      </c>
      <c r="AE104">
        <v>223</v>
      </c>
      <c r="AF104">
        <v>0</v>
      </c>
      <c r="AG104">
        <v>0</v>
      </c>
      <c r="AH104">
        <v>4.4702740361680329E-2</v>
      </c>
      <c r="AI104">
        <v>0</v>
      </c>
      <c r="AJ104">
        <v>20</v>
      </c>
      <c r="AK104">
        <v>0</v>
      </c>
      <c r="AL104">
        <v>0</v>
      </c>
      <c r="AM104">
        <v>0</v>
      </c>
    </row>
    <row r="105" spans="1:39" x14ac:dyDescent="0.45">
      <c r="A105" s="290">
        <v>39565</v>
      </c>
      <c r="B105">
        <v>847</v>
      </c>
      <c r="C105">
        <v>10</v>
      </c>
      <c r="D105">
        <v>200</v>
      </c>
      <c r="E105">
        <v>0</v>
      </c>
      <c r="F105">
        <v>0</v>
      </c>
      <c r="G105">
        <v>3.1304897373950244E-2</v>
      </c>
      <c r="H105">
        <v>0</v>
      </c>
      <c r="I105">
        <v>11.25</v>
      </c>
      <c r="J105">
        <v>198</v>
      </c>
      <c r="K105">
        <v>0</v>
      </c>
      <c r="L105">
        <v>0</v>
      </c>
      <c r="M105">
        <v>4.6122938585384465E-2</v>
      </c>
      <c r="N105">
        <v>0</v>
      </c>
      <c r="O105">
        <v>21.25</v>
      </c>
      <c r="P105">
        <v>0</v>
      </c>
      <c r="Q105">
        <v>0</v>
      </c>
      <c r="R105">
        <v>0</v>
      </c>
      <c r="V105" s="290">
        <v>39578</v>
      </c>
      <c r="X105">
        <v>11.75</v>
      </c>
      <c r="Y105">
        <v>229</v>
      </c>
      <c r="Z105">
        <v>0</v>
      </c>
      <c r="AA105">
        <v>0</v>
      </c>
      <c r="AB105">
        <v>2.9687624389548153E-2</v>
      </c>
      <c r="AC105">
        <v>0</v>
      </c>
      <c r="AD105">
        <v>10</v>
      </c>
      <c r="AE105">
        <v>182</v>
      </c>
      <c r="AF105">
        <v>0</v>
      </c>
      <c r="AG105">
        <v>0</v>
      </c>
      <c r="AH105">
        <v>4.7129344129554752E-2</v>
      </c>
      <c r="AI105">
        <v>0</v>
      </c>
      <c r="AJ105">
        <v>21.75</v>
      </c>
      <c r="AK105">
        <v>0</v>
      </c>
      <c r="AL105">
        <v>0</v>
      </c>
      <c r="AM105">
        <v>0</v>
      </c>
    </row>
    <row r="106" spans="1:39" x14ac:dyDescent="0.45">
      <c r="A106" s="290">
        <v>39566</v>
      </c>
      <c r="B106">
        <v>1090</v>
      </c>
      <c r="C106">
        <v>13</v>
      </c>
      <c r="D106">
        <v>208</v>
      </c>
      <c r="E106">
        <v>0</v>
      </c>
      <c r="F106">
        <v>0</v>
      </c>
      <c r="G106">
        <v>3.0836445176047458E-2</v>
      </c>
      <c r="H106">
        <v>0</v>
      </c>
      <c r="I106">
        <v>10.5</v>
      </c>
      <c r="J106">
        <v>75</v>
      </c>
      <c r="K106">
        <v>8</v>
      </c>
      <c r="L106">
        <v>0.76190476190476186</v>
      </c>
      <c r="M106">
        <v>5.7717921971922305E-2</v>
      </c>
      <c r="N106">
        <v>138.60512864430069</v>
      </c>
      <c r="O106">
        <v>23.5</v>
      </c>
      <c r="P106">
        <v>8</v>
      </c>
      <c r="Q106">
        <v>0.34042553191489361</v>
      </c>
      <c r="R106">
        <v>138.60512864430069</v>
      </c>
      <c r="V106" s="290">
        <v>39579</v>
      </c>
      <c r="X106">
        <v>13.5</v>
      </c>
      <c r="Y106">
        <v>142</v>
      </c>
      <c r="Z106">
        <v>0</v>
      </c>
      <c r="AA106">
        <v>0</v>
      </c>
      <c r="AB106">
        <v>3.5395601624010536E-2</v>
      </c>
      <c r="AC106">
        <v>0</v>
      </c>
      <c r="AD106">
        <v>11.25</v>
      </c>
      <c r="AE106">
        <v>186</v>
      </c>
      <c r="AF106">
        <v>0</v>
      </c>
      <c r="AG106">
        <v>0</v>
      </c>
      <c r="AH106">
        <v>4.6869681729169513E-2</v>
      </c>
      <c r="AI106">
        <v>0</v>
      </c>
      <c r="AJ106">
        <v>24.75</v>
      </c>
      <c r="AK106">
        <v>0</v>
      </c>
      <c r="AL106">
        <v>0</v>
      </c>
      <c r="AM106">
        <v>0</v>
      </c>
    </row>
    <row r="107" spans="1:39" x14ac:dyDescent="0.45">
      <c r="A107" s="290">
        <v>39567</v>
      </c>
      <c r="B107">
        <v>1770</v>
      </c>
      <c r="C107">
        <v>11.5</v>
      </c>
      <c r="D107">
        <v>117</v>
      </c>
      <c r="E107">
        <v>50</v>
      </c>
      <c r="F107">
        <v>4.3478260869565215</v>
      </c>
      <c r="G107">
        <v>3.7708594522775592E-2</v>
      </c>
      <c r="H107">
        <v>1325.9576664890155</v>
      </c>
      <c r="I107">
        <v>11.5</v>
      </c>
      <c r="J107">
        <v>188</v>
      </c>
      <c r="K107">
        <v>0</v>
      </c>
      <c r="L107">
        <v>0</v>
      </c>
      <c r="M107">
        <v>4.674193719595908E-2</v>
      </c>
      <c r="N107">
        <v>0</v>
      </c>
      <c r="O107">
        <v>23</v>
      </c>
      <c r="P107">
        <v>50</v>
      </c>
      <c r="Q107">
        <v>2.1739130434782608</v>
      </c>
      <c r="R107">
        <v>1325.9576664890155</v>
      </c>
      <c r="V107" s="290">
        <v>39580</v>
      </c>
      <c r="X107">
        <v>11.5</v>
      </c>
      <c r="Y107">
        <v>220</v>
      </c>
      <c r="Z107">
        <v>0</v>
      </c>
      <c r="AA107">
        <v>0</v>
      </c>
      <c r="AB107">
        <v>3.0166512586367378E-2</v>
      </c>
      <c r="AC107">
        <v>0</v>
      </c>
      <c r="AD107">
        <v>11.25</v>
      </c>
      <c r="AE107">
        <v>220</v>
      </c>
      <c r="AF107">
        <v>0</v>
      </c>
      <c r="AG107">
        <v>0</v>
      </c>
      <c r="AH107">
        <v>4.486451258636738E-2</v>
      </c>
      <c r="AI107">
        <v>0</v>
      </c>
      <c r="AJ107">
        <v>22.75</v>
      </c>
      <c r="AK107">
        <v>0</v>
      </c>
      <c r="AL107">
        <v>0</v>
      </c>
      <c r="AM107">
        <v>0</v>
      </c>
    </row>
    <row r="108" spans="1:39" x14ac:dyDescent="0.45">
      <c r="A108" s="290">
        <v>39568</v>
      </c>
      <c r="B108">
        <v>1570</v>
      </c>
      <c r="C108">
        <v>11.75</v>
      </c>
      <c r="D108">
        <v>200</v>
      </c>
      <c r="E108">
        <v>2</v>
      </c>
      <c r="F108">
        <v>0.1702127659574468</v>
      </c>
      <c r="G108">
        <v>3.1304897373950244E-2</v>
      </c>
      <c r="H108">
        <v>63.887767339057334</v>
      </c>
      <c r="I108">
        <v>12</v>
      </c>
      <c r="J108">
        <v>200</v>
      </c>
      <c r="K108">
        <v>1</v>
      </c>
      <c r="L108">
        <v>8.3333333333333329E-2</v>
      </c>
      <c r="M108">
        <v>4.6002897373950247E-2</v>
      </c>
      <c r="N108">
        <v>21.737761251669841</v>
      </c>
      <c r="O108">
        <v>23.75</v>
      </c>
      <c r="P108">
        <v>3</v>
      </c>
      <c r="Q108">
        <v>0.12631578947368421</v>
      </c>
      <c r="R108">
        <v>85.625528590727171</v>
      </c>
      <c r="V108" s="290">
        <v>39581</v>
      </c>
      <c r="X108">
        <v>11.75</v>
      </c>
      <c r="Y108">
        <v>215</v>
      </c>
      <c r="Z108">
        <v>1</v>
      </c>
      <c r="AA108">
        <v>8.5106382978723402E-2</v>
      </c>
      <c r="AB108">
        <v>3.0441099392043189E-2</v>
      </c>
      <c r="AC108">
        <v>32.850324724519766</v>
      </c>
      <c r="AD108">
        <v>11.5</v>
      </c>
      <c r="AE108">
        <v>172</v>
      </c>
      <c r="AF108">
        <v>0</v>
      </c>
      <c r="AG108">
        <v>0</v>
      </c>
      <c r="AH108">
        <v>4.7804325968940117E-2</v>
      </c>
      <c r="AI108">
        <v>0</v>
      </c>
      <c r="AJ108">
        <v>23.25</v>
      </c>
      <c r="AK108">
        <v>1</v>
      </c>
      <c r="AL108">
        <v>4.3010752688172046E-2</v>
      </c>
      <c r="AM108">
        <v>32.850324724519766</v>
      </c>
    </row>
    <row r="109" spans="1:39" x14ac:dyDescent="0.45">
      <c r="A109" s="290">
        <v>39569</v>
      </c>
      <c r="B109">
        <v>1330</v>
      </c>
      <c r="C109">
        <v>11.5</v>
      </c>
      <c r="D109">
        <v>217</v>
      </c>
      <c r="E109">
        <v>1</v>
      </c>
      <c r="F109">
        <v>8.6956521739130432E-2</v>
      </c>
      <c r="G109">
        <v>3.0330506009312738E-2</v>
      </c>
      <c r="H109">
        <v>32.970106060642642</v>
      </c>
      <c r="I109">
        <v>10.5</v>
      </c>
      <c r="J109">
        <v>221</v>
      </c>
      <c r="K109">
        <v>0</v>
      </c>
      <c r="L109">
        <v>0</v>
      </c>
      <c r="M109">
        <v>4.4810344693071963E-2</v>
      </c>
      <c r="N109">
        <v>0</v>
      </c>
      <c r="O109">
        <v>22</v>
      </c>
      <c r="P109">
        <v>1</v>
      </c>
      <c r="Q109">
        <v>4.5454545454545456E-2</v>
      </c>
      <c r="R109">
        <v>32.970106060642642</v>
      </c>
      <c r="V109" s="290">
        <v>39582</v>
      </c>
      <c r="X109">
        <v>13.25</v>
      </c>
      <c r="Y109">
        <v>20</v>
      </c>
      <c r="Z109">
        <v>0</v>
      </c>
      <c r="AA109">
        <v>0</v>
      </c>
      <c r="AB109">
        <v>5.8806973724671127E-2</v>
      </c>
      <c r="AC109">
        <v>0</v>
      </c>
      <c r="AD109" t="s">
        <v>40</v>
      </c>
      <c r="AE109">
        <v>22</v>
      </c>
      <c r="AF109">
        <v>0</v>
      </c>
      <c r="AG109" t="s">
        <v>14</v>
      </c>
      <c r="AH109">
        <v>7.2366588937088278E-2</v>
      </c>
      <c r="AI109">
        <v>0</v>
      </c>
      <c r="AJ109">
        <v>13.25</v>
      </c>
      <c r="AK109">
        <v>0</v>
      </c>
      <c r="AL109">
        <v>0</v>
      </c>
      <c r="AM109">
        <v>0</v>
      </c>
    </row>
    <row r="110" spans="1:39" x14ac:dyDescent="0.45">
      <c r="A110" s="290">
        <v>39570</v>
      </c>
      <c r="B110">
        <v>1190</v>
      </c>
      <c r="C110">
        <v>13.75</v>
      </c>
      <c r="D110">
        <v>221</v>
      </c>
      <c r="E110">
        <v>0</v>
      </c>
      <c r="F110">
        <v>0</v>
      </c>
      <c r="G110">
        <v>3.011234469307196E-2</v>
      </c>
      <c r="H110">
        <v>0</v>
      </c>
      <c r="I110">
        <v>10.25</v>
      </c>
      <c r="J110">
        <v>216</v>
      </c>
      <c r="K110">
        <v>0</v>
      </c>
      <c r="L110">
        <v>0</v>
      </c>
      <c r="M110">
        <v>4.5083674698620319E-2</v>
      </c>
      <c r="N110">
        <v>0</v>
      </c>
      <c r="O110">
        <v>24</v>
      </c>
      <c r="P110">
        <v>0</v>
      </c>
      <c r="Q110">
        <v>0</v>
      </c>
      <c r="R110">
        <v>0</v>
      </c>
      <c r="V110" s="290">
        <v>39583</v>
      </c>
      <c r="X110" t="s">
        <v>40</v>
      </c>
      <c r="Y110">
        <v>20</v>
      </c>
      <c r="Z110">
        <v>0</v>
      </c>
      <c r="AA110" t="s">
        <v>14</v>
      </c>
      <c r="AB110">
        <v>5.8806973724671127E-2</v>
      </c>
      <c r="AC110">
        <v>0</v>
      </c>
      <c r="AD110" t="s">
        <v>40</v>
      </c>
      <c r="AE110">
        <v>22</v>
      </c>
      <c r="AF110">
        <v>0</v>
      </c>
      <c r="AG110" t="s">
        <v>14</v>
      </c>
      <c r="AH110">
        <v>7.2366588937088278E-2</v>
      </c>
      <c r="AI110">
        <v>0</v>
      </c>
      <c r="AJ110" t="s">
        <v>14</v>
      </c>
      <c r="AK110">
        <v>0</v>
      </c>
      <c r="AL110" t="s">
        <v>14</v>
      </c>
      <c r="AM110">
        <v>0</v>
      </c>
    </row>
    <row r="111" spans="1:39" x14ac:dyDescent="0.45">
      <c r="A111" s="290">
        <v>39571</v>
      </c>
      <c r="B111">
        <v>1150</v>
      </c>
      <c r="C111">
        <v>18.25</v>
      </c>
      <c r="D111">
        <v>218</v>
      </c>
      <c r="E111">
        <v>0</v>
      </c>
      <c r="F111">
        <v>0</v>
      </c>
      <c r="G111">
        <v>3.0275590970047117E-2</v>
      </c>
      <c r="H111">
        <v>0</v>
      </c>
      <c r="I111">
        <v>9.75</v>
      </c>
      <c r="J111">
        <v>217</v>
      </c>
      <c r="K111">
        <v>1</v>
      </c>
      <c r="L111">
        <v>0.10256410256410256</v>
      </c>
      <c r="M111">
        <v>4.5028506009312741E-2</v>
      </c>
      <c r="N111">
        <v>22.208154092280594</v>
      </c>
      <c r="O111">
        <v>28</v>
      </c>
      <c r="P111">
        <v>1</v>
      </c>
      <c r="Q111">
        <v>3.5714285714285712E-2</v>
      </c>
      <c r="R111">
        <v>22.208154092280594</v>
      </c>
      <c r="V111" s="290">
        <v>39584</v>
      </c>
      <c r="X111" t="s">
        <v>40</v>
      </c>
      <c r="Y111">
        <v>20</v>
      </c>
      <c r="Z111">
        <v>0</v>
      </c>
      <c r="AA111" t="s">
        <v>14</v>
      </c>
      <c r="AB111">
        <v>5.8806973724671127E-2</v>
      </c>
      <c r="AC111">
        <v>0</v>
      </c>
      <c r="AD111" t="s">
        <v>40</v>
      </c>
      <c r="AE111">
        <v>22</v>
      </c>
      <c r="AF111">
        <v>0</v>
      </c>
      <c r="AG111" t="s">
        <v>14</v>
      </c>
      <c r="AH111">
        <v>7.2366588937088278E-2</v>
      </c>
      <c r="AI111">
        <v>0</v>
      </c>
      <c r="AJ111" t="s">
        <v>14</v>
      </c>
      <c r="AK111">
        <v>0</v>
      </c>
      <c r="AL111" t="s">
        <v>14</v>
      </c>
      <c r="AM111">
        <v>0</v>
      </c>
    </row>
    <row r="112" spans="1:39" x14ac:dyDescent="0.45">
      <c r="A112" s="290">
        <v>39572</v>
      </c>
      <c r="B112">
        <v>1260</v>
      </c>
      <c r="C112">
        <v>13.75</v>
      </c>
      <c r="D112">
        <v>222</v>
      </c>
      <c r="E112">
        <v>0</v>
      </c>
      <c r="F112">
        <v>0</v>
      </c>
      <c r="G112">
        <v>3.0058421350917491E-2</v>
      </c>
      <c r="H112">
        <v>0</v>
      </c>
      <c r="I112">
        <v>11</v>
      </c>
      <c r="J112">
        <v>228</v>
      </c>
      <c r="K112">
        <v>0</v>
      </c>
      <c r="L112">
        <v>0</v>
      </c>
      <c r="M112">
        <v>4.4437895807768149E-2</v>
      </c>
      <c r="N112">
        <v>0</v>
      </c>
      <c r="O112">
        <v>24.75</v>
      </c>
      <c r="P112">
        <v>0</v>
      </c>
      <c r="Q112">
        <v>0</v>
      </c>
      <c r="R112">
        <v>0</v>
      </c>
      <c r="V112" s="290">
        <v>39585</v>
      </c>
      <c r="X112" t="s">
        <v>40</v>
      </c>
      <c r="Y112">
        <v>20</v>
      </c>
      <c r="Z112">
        <v>0</v>
      </c>
      <c r="AA112" t="s">
        <v>14</v>
      </c>
      <c r="AB112">
        <v>5.8806973724671127E-2</v>
      </c>
      <c r="AC112">
        <v>0</v>
      </c>
      <c r="AD112" t="s">
        <v>40</v>
      </c>
      <c r="AE112">
        <v>22</v>
      </c>
      <c r="AF112">
        <v>0</v>
      </c>
      <c r="AG112" t="s">
        <v>14</v>
      </c>
      <c r="AH112">
        <v>7.2366588937088278E-2</v>
      </c>
      <c r="AI112">
        <v>0</v>
      </c>
      <c r="AJ112" t="s">
        <v>14</v>
      </c>
      <c r="AK112">
        <v>0</v>
      </c>
      <c r="AL112" t="s">
        <v>14</v>
      </c>
      <c r="AM112">
        <v>0</v>
      </c>
    </row>
    <row r="113" spans="1:39" x14ac:dyDescent="0.45">
      <c r="A113" s="290">
        <v>39573</v>
      </c>
      <c r="B113">
        <v>1390</v>
      </c>
      <c r="C113">
        <v>11.5</v>
      </c>
      <c r="D113">
        <v>229</v>
      </c>
      <c r="E113">
        <v>1</v>
      </c>
      <c r="F113">
        <v>8.6956521739130432E-2</v>
      </c>
      <c r="G113">
        <v>2.9687624389548153E-2</v>
      </c>
      <c r="H113">
        <v>33.684069391286855</v>
      </c>
      <c r="I113">
        <v>12.25</v>
      </c>
      <c r="J113">
        <v>175</v>
      </c>
      <c r="K113">
        <v>1</v>
      </c>
      <c r="L113">
        <v>8.1632653061224483E-2</v>
      </c>
      <c r="M113">
        <v>4.7597796327457538E-2</v>
      </c>
      <c r="N113">
        <v>21.009376003887269</v>
      </c>
      <c r="O113">
        <v>23.75</v>
      </c>
      <c r="P113">
        <v>2</v>
      </c>
      <c r="Q113">
        <v>8.4210526315789472E-2</v>
      </c>
      <c r="R113">
        <v>54.693445395174123</v>
      </c>
      <c r="V113" s="290">
        <v>39586</v>
      </c>
      <c r="X113" t="s">
        <v>40</v>
      </c>
      <c r="Y113">
        <v>20</v>
      </c>
      <c r="Z113">
        <v>0</v>
      </c>
      <c r="AA113" t="s">
        <v>14</v>
      </c>
      <c r="AB113">
        <v>5.8806973724671127E-2</v>
      </c>
      <c r="AC113">
        <v>0</v>
      </c>
      <c r="AD113" t="s">
        <v>40</v>
      </c>
      <c r="AE113">
        <v>22</v>
      </c>
      <c r="AF113">
        <v>0</v>
      </c>
      <c r="AG113" t="s">
        <v>14</v>
      </c>
      <c r="AH113">
        <v>7.2366588937088278E-2</v>
      </c>
      <c r="AI113">
        <v>0</v>
      </c>
      <c r="AJ113" t="s">
        <v>14</v>
      </c>
      <c r="AK113">
        <v>0</v>
      </c>
      <c r="AL113" t="s">
        <v>14</v>
      </c>
      <c r="AM113">
        <v>0</v>
      </c>
    </row>
    <row r="114" spans="1:39" x14ac:dyDescent="0.45">
      <c r="A114" s="290">
        <v>39574</v>
      </c>
      <c r="B114">
        <v>1680</v>
      </c>
      <c r="C114">
        <v>11</v>
      </c>
      <c r="D114">
        <v>148</v>
      </c>
      <c r="E114">
        <v>0</v>
      </c>
      <c r="F114">
        <v>0</v>
      </c>
      <c r="G114">
        <v>3.4901296602161409E-2</v>
      </c>
      <c r="H114">
        <v>0</v>
      </c>
      <c r="I114">
        <v>11.5</v>
      </c>
      <c r="J114">
        <v>188</v>
      </c>
      <c r="K114">
        <v>4</v>
      </c>
      <c r="L114">
        <v>0.34782608695652173</v>
      </c>
      <c r="M114">
        <v>4.674193719595908E-2</v>
      </c>
      <c r="N114">
        <v>85.57625635477099</v>
      </c>
      <c r="O114">
        <v>22.5</v>
      </c>
      <c r="P114">
        <v>4</v>
      </c>
      <c r="Q114">
        <v>0.17777777777777778</v>
      </c>
      <c r="R114">
        <v>85.57625635477099</v>
      </c>
      <c r="V114" s="290">
        <v>39587</v>
      </c>
      <c r="X114">
        <v>3.5</v>
      </c>
      <c r="Y114">
        <v>20</v>
      </c>
      <c r="Z114">
        <v>0</v>
      </c>
      <c r="AA114">
        <v>0</v>
      </c>
      <c r="AB114">
        <v>5.8806973724671127E-2</v>
      </c>
      <c r="AC114">
        <v>0</v>
      </c>
      <c r="AD114">
        <v>9.75</v>
      </c>
      <c r="AE114">
        <v>22</v>
      </c>
      <c r="AF114">
        <v>68</v>
      </c>
      <c r="AG114">
        <v>6.9743589743589745</v>
      </c>
      <c r="AH114">
        <v>7.2366588937088278E-2</v>
      </c>
      <c r="AI114">
        <v>939.66015254796162</v>
      </c>
      <c r="AJ114">
        <v>13.25</v>
      </c>
      <c r="AK114">
        <v>68</v>
      </c>
      <c r="AL114">
        <v>5.132075471698113</v>
      </c>
      <c r="AM114">
        <v>939.66015254796162</v>
      </c>
    </row>
    <row r="115" spans="1:39" x14ac:dyDescent="0.45">
      <c r="A115" s="290">
        <v>39575</v>
      </c>
      <c r="B115">
        <v>1650</v>
      </c>
      <c r="C115">
        <v>13.5</v>
      </c>
      <c r="D115">
        <v>210</v>
      </c>
      <c r="E115">
        <v>0</v>
      </c>
      <c r="F115">
        <v>0</v>
      </c>
      <c r="G115">
        <v>3.0722147653110543E-2</v>
      </c>
      <c r="H115">
        <v>0</v>
      </c>
      <c r="I115">
        <v>10</v>
      </c>
      <c r="J115">
        <v>200</v>
      </c>
      <c r="K115">
        <v>1</v>
      </c>
      <c r="L115">
        <v>0.1</v>
      </c>
      <c r="M115">
        <v>4.6002897373950247E-2</v>
      </c>
      <c r="N115">
        <v>21.737761251669841</v>
      </c>
      <c r="O115">
        <v>23.5</v>
      </c>
      <c r="P115">
        <v>1</v>
      </c>
      <c r="Q115">
        <v>4.2553191489361701E-2</v>
      </c>
      <c r="R115">
        <v>21.737761251669841</v>
      </c>
      <c r="V115" s="290">
        <v>39588</v>
      </c>
      <c r="X115">
        <v>5.5</v>
      </c>
      <c r="Y115">
        <v>40</v>
      </c>
      <c r="Z115">
        <v>69</v>
      </c>
      <c r="AA115">
        <v>12.545454545454545</v>
      </c>
      <c r="AB115">
        <v>5.0528023800063139E-2</v>
      </c>
      <c r="AC115">
        <v>1365.57883745918</v>
      </c>
      <c r="AD115" t="s">
        <v>40</v>
      </c>
      <c r="AE115">
        <v>39</v>
      </c>
      <c r="AF115">
        <v>1001</v>
      </c>
      <c r="AG115" t="s">
        <v>14</v>
      </c>
      <c r="AH115">
        <v>6.5528419698627494E-2</v>
      </c>
      <c r="AI115">
        <v>15275.814747306749</v>
      </c>
      <c r="AJ115" t="s">
        <v>14</v>
      </c>
      <c r="AK115">
        <v>1070</v>
      </c>
      <c r="AL115" t="s">
        <v>14</v>
      </c>
      <c r="AM115">
        <v>16641.39358476593</v>
      </c>
    </row>
    <row r="116" spans="1:39" x14ac:dyDescent="0.45">
      <c r="A116" s="290">
        <v>39576</v>
      </c>
      <c r="B116">
        <v>1570</v>
      </c>
      <c r="C116">
        <v>13.25</v>
      </c>
      <c r="D116">
        <v>211</v>
      </c>
      <c r="E116">
        <v>0</v>
      </c>
      <c r="F116">
        <v>0</v>
      </c>
      <c r="G116">
        <v>3.0665406453761854E-2</v>
      </c>
      <c r="H116">
        <v>0</v>
      </c>
      <c r="I116">
        <v>9.75</v>
      </c>
      <c r="J116">
        <v>223</v>
      </c>
      <c r="K116">
        <v>1</v>
      </c>
      <c r="L116">
        <v>0.10256410256410256</v>
      </c>
      <c r="M116">
        <v>4.4702740361680329E-2</v>
      </c>
      <c r="N116">
        <v>22.369993246705089</v>
      </c>
      <c r="O116">
        <v>23</v>
      </c>
      <c r="P116">
        <v>1</v>
      </c>
      <c r="Q116">
        <v>4.3478260869565216E-2</v>
      </c>
      <c r="R116">
        <v>22.369993246705089</v>
      </c>
      <c r="V116" s="290">
        <v>39589</v>
      </c>
      <c r="X116" t="s">
        <v>40</v>
      </c>
      <c r="Y116">
        <v>40</v>
      </c>
      <c r="Z116">
        <v>538</v>
      </c>
      <c r="AA116" t="s">
        <v>14</v>
      </c>
      <c r="AB116">
        <v>5.0528023800063139E-2</v>
      </c>
      <c r="AC116">
        <v>10647.556732652736</v>
      </c>
      <c r="AD116" t="s">
        <v>40</v>
      </c>
      <c r="AE116">
        <v>39</v>
      </c>
      <c r="AF116">
        <v>1001</v>
      </c>
      <c r="AG116" t="s">
        <v>14</v>
      </c>
      <c r="AH116">
        <v>6.5528419698627494E-2</v>
      </c>
      <c r="AI116">
        <v>15275.814747306749</v>
      </c>
      <c r="AJ116" t="s">
        <v>14</v>
      </c>
      <c r="AK116">
        <v>1539</v>
      </c>
      <c r="AL116" t="s">
        <v>14</v>
      </c>
      <c r="AM116">
        <v>25923.371479959485</v>
      </c>
    </row>
    <row r="117" spans="1:39" x14ac:dyDescent="0.45">
      <c r="A117" s="290">
        <v>39577</v>
      </c>
      <c r="B117">
        <v>1410</v>
      </c>
      <c r="C117">
        <v>8.5</v>
      </c>
      <c r="D117">
        <v>227</v>
      </c>
      <c r="E117">
        <v>0</v>
      </c>
      <c r="F117">
        <v>0</v>
      </c>
      <c r="G117">
        <v>2.9792396991202119E-2</v>
      </c>
      <c r="H117">
        <v>0</v>
      </c>
      <c r="I117">
        <v>11.5</v>
      </c>
      <c r="J117">
        <v>223</v>
      </c>
      <c r="K117">
        <v>0</v>
      </c>
      <c r="L117">
        <v>0</v>
      </c>
      <c r="M117">
        <v>4.4702740361680329E-2</v>
      </c>
      <c r="N117">
        <v>0</v>
      </c>
      <c r="O117">
        <v>20</v>
      </c>
      <c r="P117">
        <v>0</v>
      </c>
      <c r="Q117">
        <v>0</v>
      </c>
      <c r="R117">
        <v>0</v>
      </c>
      <c r="V117" s="290">
        <v>39590</v>
      </c>
      <c r="X117" t="s">
        <v>40</v>
      </c>
      <c r="Y117">
        <v>40</v>
      </c>
      <c r="Z117">
        <v>1276</v>
      </c>
      <c r="AA117" t="s">
        <v>14</v>
      </c>
      <c r="AB117">
        <v>5.0528023800063139E-2</v>
      </c>
      <c r="AC117">
        <v>25253.312994172662</v>
      </c>
      <c r="AD117" t="s">
        <v>14</v>
      </c>
      <c r="AE117">
        <v>39</v>
      </c>
      <c r="AF117">
        <v>1933</v>
      </c>
      <c r="AG117" t="s">
        <v>14</v>
      </c>
      <c r="AH117">
        <v>6.5528419698627494E-2</v>
      </c>
      <c r="AI117">
        <v>29498.65125528866</v>
      </c>
      <c r="AJ117" t="s">
        <v>14</v>
      </c>
      <c r="AK117">
        <v>3209</v>
      </c>
      <c r="AL117" t="s">
        <v>14</v>
      </c>
      <c r="AM117">
        <v>54751.964249461322</v>
      </c>
    </row>
    <row r="118" spans="1:39" x14ac:dyDescent="0.45">
      <c r="A118" s="290">
        <v>39578</v>
      </c>
      <c r="B118">
        <v>1340</v>
      </c>
      <c r="C118">
        <v>11.75</v>
      </c>
      <c r="D118">
        <v>229</v>
      </c>
      <c r="E118">
        <v>0</v>
      </c>
      <c r="F118">
        <v>0</v>
      </c>
      <c r="G118">
        <v>2.9687624389548153E-2</v>
      </c>
      <c r="H118">
        <v>0</v>
      </c>
      <c r="I118">
        <v>10</v>
      </c>
      <c r="J118">
        <v>182</v>
      </c>
      <c r="K118">
        <v>0</v>
      </c>
      <c r="L118">
        <v>0</v>
      </c>
      <c r="M118">
        <v>4.7129344129554752E-2</v>
      </c>
      <c r="N118">
        <v>0</v>
      </c>
      <c r="O118">
        <v>21.75</v>
      </c>
      <c r="P118">
        <v>0</v>
      </c>
      <c r="Q118">
        <v>0</v>
      </c>
      <c r="R118">
        <v>0</v>
      </c>
      <c r="V118" s="290">
        <v>39591</v>
      </c>
      <c r="X118">
        <v>10.75</v>
      </c>
      <c r="Y118">
        <v>59</v>
      </c>
      <c r="Z118">
        <v>290</v>
      </c>
      <c r="AA118">
        <v>26.976744186046513</v>
      </c>
      <c r="AB118">
        <v>4.5885892769990076E-2</v>
      </c>
      <c r="AC118">
        <v>6320.0252298384721</v>
      </c>
      <c r="AD118" t="s">
        <v>30</v>
      </c>
      <c r="AE118">
        <v>56</v>
      </c>
      <c r="AF118">
        <v>1194.5</v>
      </c>
      <c r="AG118" t="s">
        <v>14</v>
      </c>
      <c r="AH118">
        <v>6.1207199405859371E-2</v>
      </c>
      <c r="AI118">
        <v>19515.678083543393</v>
      </c>
      <c r="AJ118" t="s">
        <v>14</v>
      </c>
      <c r="AK118">
        <v>1484.5</v>
      </c>
      <c r="AL118" t="s">
        <v>14</v>
      </c>
      <c r="AM118">
        <v>25835.703313381866</v>
      </c>
    </row>
    <row r="119" spans="1:39" x14ac:dyDescent="0.45">
      <c r="A119" s="290">
        <v>39579</v>
      </c>
      <c r="B119">
        <v>1730</v>
      </c>
      <c r="C119">
        <v>13.5</v>
      </c>
      <c r="D119">
        <v>142</v>
      </c>
      <c r="E119">
        <v>0</v>
      </c>
      <c r="F119">
        <v>0</v>
      </c>
      <c r="G119">
        <v>3.5395601624010536E-2</v>
      </c>
      <c r="H119">
        <v>0</v>
      </c>
      <c r="I119">
        <v>11.25</v>
      </c>
      <c r="J119">
        <v>186</v>
      </c>
      <c r="K119">
        <v>4</v>
      </c>
      <c r="L119">
        <v>0.35555555555555557</v>
      </c>
      <c r="M119">
        <v>4.6869681729169513E-2</v>
      </c>
      <c r="N119">
        <v>85.343016048487172</v>
      </c>
      <c r="O119">
        <v>24.75</v>
      </c>
      <c r="P119">
        <v>4</v>
      </c>
      <c r="Q119">
        <v>0.16161616161616163</v>
      </c>
      <c r="R119">
        <v>85.343016048487172</v>
      </c>
      <c r="V119" s="290">
        <v>39592</v>
      </c>
      <c r="X119">
        <v>14.25</v>
      </c>
      <c r="Y119">
        <v>48</v>
      </c>
      <c r="Z119">
        <v>147</v>
      </c>
      <c r="AA119">
        <v>10.315789473684211</v>
      </c>
      <c r="AB119">
        <v>4.835037512571614E-2</v>
      </c>
      <c r="AC119">
        <v>3040.3073320069243</v>
      </c>
      <c r="AD119">
        <v>9.25</v>
      </c>
      <c r="AE119">
        <v>55</v>
      </c>
      <c r="AF119">
        <v>456</v>
      </c>
      <c r="AG119">
        <v>49.297297297297298</v>
      </c>
      <c r="AH119">
        <v>6.1422412435583357E-2</v>
      </c>
      <c r="AI119">
        <v>7424.0001640806468</v>
      </c>
      <c r="AJ119">
        <v>23.5</v>
      </c>
      <c r="AK119">
        <v>603</v>
      </c>
      <c r="AL119">
        <v>25.659574468085108</v>
      </c>
      <c r="AM119">
        <v>10464.307496087571</v>
      </c>
    </row>
    <row r="120" spans="1:39" x14ac:dyDescent="0.45">
      <c r="A120" s="290">
        <v>39580</v>
      </c>
      <c r="B120">
        <v>1740</v>
      </c>
      <c r="C120">
        <v>11.5</v>
      </c>
      <c r="D120">
        <v>220</v>
      </c>
      <c r="E120">
        <v>4</v>
      </c>
      <c r="F120">
        <v>0.34782608695652173</v>
      </c>
      <c r="G120">
        <v>3.0166512586367378E-2</v>
      </c>
      <c r="H120">
        <v>132.59736234169972</v>
      </c>
      <c r="I120">
        <v>11.25</v>
      </c>
      <c r="J120">
        <v>220</v>
      </c>
      <c r="K120">
        <v>3</v>
      </c>
      <c r="L120">
        <v>0.26666666666666666</v>
      </c>
      <c r="M120">
        <v>4.486451258636738E-2</v>
      </c>
      <c r="N120">
        <v>66.867994926386118</v>
      </c>
      <c r="O120">
        <v>22.75</v>
      </c>
      <c r="P120">
        <v>7</v>
      </c>
      <c r="Q120">
        <v>0.30769230769230771</v>
      </c>
      <c r="R120">
        <v>199.46535726808582</v>
      </c>
      <c r="V120" s="290">
        <v>39593</v>
      </c>
      <c r="X120">
        <v>14</v>
      </c>
      <c r="Y120">
        <v>60</v>
      </c>
      <c r="Z120">
        <v>148</v>
      </c>
      <c r="AA120">
        <v>10.571428571428571</v>
      </c>
      <c r="AB120">
        <v>4.5685148548819228E-2</v>
      </c>
      <c r="AC120">
        <v>3239.5648192288782</v>
      </c>
      <c r="AD120">
        <v>10</v>
      </c>
      <c r="AE120">
        <v>42</v>
      </c>
      <c r="AF120">
        <v>494</v>
      </c>
      <c r="AG120">
        <v>49.4</v>
      </c>
      <c r="AH120">
        <v>6.4643274079223434E-2</v>
      </c>
      <c r="AI120">
        <v>7641.9396609549713</v>
      </c>
      <c r="AJ120">
        <v>24</v>
      </c>
      <c r="AK120">
        <v>642</v>
      </c>
      <c r="AL120">
        <v>26.75</v>
      </c>
      <c r="AM120">
        <v>10881.504480183849</v>
      </c>
    </row>
    <row r="121" spans="1:39" x14ac:dyDescent="0.45">
      <c r="A121" s="290">
        <v>39581</v>
      </c>
      <c r="B121">
        <v>1570</v>
      </c>
      <c r="C121">
        <v>11.75</v>
      </c>
      <c r="D121">
        <v>215</v>
      </c>
      <c r="E121">
        <v>8</v>
      </c>
      <c r="F121">
        <v>0.68085106382978722</v>
      </c>
      <c r="G121">
        <v>3.0441099392043189E-2</v>
      </c>
      <c r="H121">
        <v>262.80259779615812</v>
      </c>
      <c r="I121">
        <v>11.5</v>
      </c>
      <c r="J121">
        <v>172</v>
      </c>
      <c r="K121">
        <v>9</v>
      </c>
      <c r="L121">
        <v>0.78260869565217395</v>
      </c>
      <c r="M121">
        <v>4.7804325968940117E-2</v>
      </c>
      <c r="N121">
        <v>188.26748034994921</v>
      </c>
      <c r="O121">
        <v>23.25</v>
      </c>
      <c r="P121">
        <v>17</v>
      </c>
      <c r="Q121">
        <v>0.73118279569892475</v>
      </c>
      <c r="R121">
        <v>451.07007814610733</v>
      </c>
      <c r="V121" s="290">
        <v>39594</v>
      </c>
      <c r="X121">
        <v>13.25</v>
      </c>
      <c r="Y121">
        <v>48</v>
      </c>
      <c r="Z121">
        <v>192</v>
      </c>
      <c r="AA121">
        <v>14.490566037735849</v>
      </c>
      <c r="AB121">
        <v>4.835037512571614E-2</v>
      </c>
      <c r="AC121">
        <v>3971.0136581314932</v>
      </c>
      <c r="AD121">
        <v>10.25</v>
      </c>
      <c r="AE121">
        <v>49</v>
      </c>
      <c r="AF121">
        <v>468</v>
      </c>
      <c r="AG121">
        <v>45.658536585365852</v>
      </c>
      <c r="AH121">
        <v>6.2802098359366676E-2</v>
      </c>
      <c r="AI121">
        <v>7451.9803036198982</v>
      </c>
      <c r="AJ121">
        <v>23.5</v>
      </c>
      <c r="AK121">
        <v>660</v>
      </c>
      <c r="AL121">
        <v>28.085106382978722</v>
      </c>
      <c r="AM121">
        <v>11422.993961751392</v>
      </c>
    </row>
    <row r="122" spans="1:39" x14ac:dyDescent="0.45">
      <c r="A122" s="290">
        <v>39582</v>
      </c>
      <c r="B122">
        <v>3020</v>
      </c>
      <c r="C122">
        <v>13.25</v>
      </c>
      <c r="D122">
        <v>20</v>
      </c>
      <c r="E122">
        <v>197</v>
      </c>
      <c r="F122">
        <v>14.867924528301886</v>
      </c>
      <c r="G122">
        <v>5.8806973724671127E-2</v>
      </c>
      <c r="H122">
        <v>3349.9428302897541</v>
      </c>
      <c r="I122" t="s">
        <v>40</v>
      </c>
      <c r="J122">
        <v>22</v>
      </c>
      <c r="K122">
        <v>168</v>
      </c>
      <c r="L122" t="s">
        <v>14</v>
      </c>
      <c r="M122">
        <v>7.2366588937088278E-2</v>
      </c>
      <c r="N122">
        <v>2321.5133180596699</v>
      </c>
      <c r="O122" t="s">
        <v>14</v>
      </c>
      <c r="P122">
        <v>365</v>
      </c>
      <c r="Q122" t="s">
        <v>14</v>
      </c>
      <c r="R122">
        <v>5671.4561483494235</v>
      </c>
      <c r="V122" s="290">
        <v>39595</v>
      </c>
      <c r="X122">
        <v>11.75</v>
      </c>
      <c r="Y122">
        <v>55</v>
      </c>
      <c r="Z122">
        <v>530</v>
      </c>
      <c r="AA122">
        <v>45.106382978723403</v>
      </c>
      <c r="AB122">
        <v>4.6724412435583354E-2</v>
      </c>
      <c r="AC122">
        <v>11343.106790924014</v>
      </c>
      <c r="AD122" t="s">
        <v>30</v>
      </c>
      <c r="AE122">
        <v>55</v>
      </c>
      <c r="AF122">
        <v>307</v>
      </c>
      <c r="AG122" t="s">
        <v>14</v>
      </c>
      <c r="AH122">
        <v>6.1422412435583357E-2</v>
      </c>
      <c r="AI122">
        <v>4998.1755490630667</v>
      </c>
      <c r="AJ122" t="s">
        <v>14</v>
      </c>
      <c r="AK122">
        <v>837</v>
      </c>
      <c r="AL122" t="s">
        <v>14</v>
      </c>
      <c r="AM122">
        <v>16341.282339987079</v>
      </c>
    </row>
    <row r="123" spans="1:39" x14ac:dyDescent="0.45">
      <c r="A123" s="290">
        <v>39583</v>
      </c>
      <c r="B123">
        <v>4590</v>
      </c>
      <c r="C123" t="s">
        <v>40</v>
      </c>
      <c r="D123">
        <v>20</v>
      </c>
      <c r="E123">
        <v>140</v>
      </c>
      <c r="F123" t="s">
        <v>14</v>
      </c>
      <c r="G123">
        <v>5.8806973724671127E-2</v>
      </c>
      <c r="H123">
        <v>2380.6700316779979</v>
      </c>
      <c r="I123" t="s">
        <v>40</v>
      </c>
      <c r="J123">
        <v>22</v>
      </c>
      <c r="K123">
        <v>97</v>
      </c>
      <c r="L123" t="s">
        <v>14</v>
      </c>
      <c r="M123">
        <v>7.2366588937088278E-2</v>
      </c>
      <c r="N123">
        <v>1340.397570546357</v>
      </c>
      <c r="O123" t="s">
        <v>14</v>
      </c>
      <c r="P123">
        <v>237</v>
      </c>
      <c r="Q123" t="s">
        <v>14</v>
      </c>
      <c r="R123">
        <v>3721.0676022243551</v>
      </c>
      <c r="V123" s="290">
        <v>39596</v>
      </c>
      <c r="X123">
        <v>14.25</v>
      </c>
      <c r="Y123">
        <v>58</v>
      </c>
      <c r="Z123">
        <v>76</v>
      </c>
      <c r="AA123">
        <v>5.333333333333333</v>
      </c>
      <c r="AB123">
        <v>4.6090068682033559E-2</v>
      </c>
      <c r="AC123">
        <v>1648.9452537879527</v>
      </c>
      <c r="AD123" t="s">
        <v>30</v>
      </c>
      <c r="AE123">
        <v>53</v>
      </c>
      <c r="AF123">
        <v>307</v>
      </c>
      <c r="AG123" t="s">
        <v>14</v>
      </c>
      <c r="AH123">
        <v>6.1864833384533448E-2</v>
      </c>
      <c r="AI123">
        <v>4962.431533465533</v>
      </c>
      <c r="AJ123" t="s">
        <v>14</v>
      </c>
      <c r="AK123">
        <v>383</v>
      </c>
      <c r="AL123" t="s">
        <v>14</v>
      </c>
      <c r="AM123">
        <v>6611.3767872534854</v>
      </c>
    </row>
    <row r="124" spans="1:39" x14ac:dyDescent="0.45">
      <c r="A124" s="290">
        <v>39584</v>
      </c>
      <c r="B124">
        <v>4870</v>
      </c>
      <c r="C124" t="s">
        <v>40</v>
      </c>
      <c r="D124">
        <v>20</v>
      </c>
      <c r="E124">
        <v>140</v>
      </c>
      <c r="F124" t="s">
        <v>14</v>
      </c>
      <c r="G124">
        <v>5.8806973724671127E-2</v>
      </c>
      <c r="H124">
        <v>2380.6700316779979</v>
      </c>
      <c r="I124" t="s">
        <v>40</v>
      </c>
      <c r="J124">
        <v>22</v>
      </c>
      <c r="K124">
        <v>97</v>
      </c>
      <c r="L124" t="s">
        <v>14</v>
      </c>
      <c r="M124">
        <v>7.2366588937088278E-2</v>
      </c>
      <c r="N124">
        <v>1340.397570546357</v>
      </c>
      <c r="O124" t="s">
        <v>14</v>
      </c>
      <c r="P124">
        <v>237</v>
      </c>
      <c r="Q124" t="s">
        <v>14</v>
      </c>
      <c r="R124">
        <v>3721.0676022243551</v>
      </c>
      <c r="V124" s="290">
        <v>39597</v>
      </c>
      <c r="X124">
        <v>7.25</v>
      </c>
      <c r="Y124">
        <v>58</v>
      </c>
      <c r="Z124">
        <v>107</v>
      </c>
      <c r="AA124">
        <v>14.758620689655173</v>
      </c>
      <c r="AB124">
        <v>4.6090068682033559E-2</v>
      </c>
      <c r="AC124">
        <v>2321.5413441488281</v>
      </c>
      <c r="AD124">
        <v>6.5</v>
      </c>
      <c r="AE124">
        <v>58</v>
      </c>
      <c r="AF124">
        <v>146</v>
      </c>
      <c r="AG124">
        <v>22.46153846153846</v>
      </c>
      <c r="AH124">
        <v>6.0788068682033562E-2</v>
      </c>
      <c r="AI124">
        <v>2401.7871132522355</v>
      </c>
      <c r="AJ124" t="s">
        <v>14</v>
      </c>
      <c r="AK124">
        <v>253</v>
      </c>
      <c r="AL124" t="s">
        <v>14</v>
      </c>
      <c r="AM124">
        <v>4723.3284574010631</v>
      </c>
    </row>
    <row r="125" spans="1:39" x14ac:dyDescent="0.45">
      <c r="A125" s="290">
        <v>39585</v>
      </c>
      <c r="B125">
        <v>5760</v>
      </c>
      <c r="C125" t="s">
        <v>40</v>
      </c>
      <c r="D125">
        <v>20</v>
      </c>
      <c r="E125">
        <v>140</v>
      </c>
      <c r="F125" t="s">
        <v>14</v>
      </c>
      <c r="G125">
        <v>5.8806973724671127E-2</v>
      </c>
      <c r="H125">
        <v>2380.6700316779979</v>
      </c>
      <c r="I125" t="s">
        <v>40</v>
      </c>
      <c r="J125">
        <v>22</v>
      </c>
      <c r="K125">
        <v>97</v>
      </c>
      <c r="L125" t="s">
        <v>14</v>
      </c>
      <c r="M125">
        <v>7.2366588937088278E-2</v>
      </c>
      <c r="N125">
        <v>1340.397570546357</v>
      </c>
      <c r="O125" t="s">
        <v>14</v>
      </c>
      <c r="P125">
        <v>237</v>
      </c>
      <c r="Q125" t="s">
        <v>14</v>
      </c>
      <c r="R125">
        <v>3721.0676022243551</v>
      </c>
      <c r="V125" s="290">
        <v>39598</v>
      </c>
      <c r="X125" t="s">
        <v>14</v>
      </c>
      <c r="Y125">
        <v>67</v>
      </c>
      <c r="Z125">
        <v>39</v>
      </c>
      <c r="AA125" t="s">
        <v>14</v>
      </c>
      <c r="AB125">
        <v>4.43671513539943E-2</v>
      </c>
      <c r="AC125">
        <v>879.02871403279528</v>
      </c>
      <c r="AD125" t="s">
        <v>40</v>
      </c>
      <c r="AE125">
        <v>62</v>
      </c>
      <c r="AF125">
        <v>77</v>
      </c>
      <c r="AG125" t="s">
        <v>14</v>
      </c>
      <c r="AH125">
        <v>5.9991506905021419E-2</v>
      </c>
      <c r="AI125">
        <v>1283.5150169157516</v>
      </c>
      <c r="AJ125" t="s">
        <v>14</v>
      </c>
      <c r="AK125">
        <v>116</v>
      </c>
      <c r="AL125" t="s">
        <v>14</v>
      </c>
      <c r="AM125">
        <v>2162.5437309485469</v>
      </c>
    </row>
    <row r="126" spans="1:39" x14ac:dyDescent="0.45">
      <c r="A126" s="290">
        <v>39586</v>
      </c>
      <c r="B126">
        <v>6280</v>
      </c>
      <c r="C126" t="s">
        <v>40</v>
      </c>
      <c r="D126">
        <v>20</v>
      </c>
      <c r="E126">
        <v>140</v>
      </c>
      <c r="F126" t="s">
        <v>14</v>
      </c>
      <c r="G126">
        <v>5.8806973724671127E-2</v>
      </c>
      <c r="H126">
        <v>2380.6700316779979</v>
      </c>
      <c r="I126" t="s">
        <v>40</v>
      </c>
      <c r="J126">
        <v>22</v>
      </c>
      <c r="K126">
        <v>97</v>
      </c>
      <c r="L126" t="s">
        <v>14</v>
      </c>
      <c r="M126">
        <v>7.2366588937088278E-2</v>
      </c>
      <c r="N126">
        <v>1340.397570546357</v>
      </c>
      <c r="O126" t="s">
        <v>14</v>
      </c>
      <c r="P126">
        <v>237</v>
      </c>
      <c r="Q126" t="s">
        <v>14</v>
      </c>
      <c r="R126">
        <v>3721.0676022243551</v>
      </c>
      <c r="V126" s="290">
        <v>39599</v>
      </c>
      <c r="X126" t="s">
        <v>14</v>
      </c>
      <c r="Y126">
        <v>76</v>
      </c>
      <c r="Z126">
        <v>107</v>
      </c>
      <c r="AA126" t="s">
        <v>14</v>
      </c>
      <c r="AB126">
        <v>4.2861720983620052E-2</v>
      </c>
      <c r="AC126">
        <v>2496.399993852111</v>
      </c>
      <c r="AD126" t="s">
        <v>14</v>
      </c>
      <c r="AE126">
        <v>62</v>
      </c>
      <c r="AF126">
        <v>8</v>
      </c>
      <c r="AG126" t="s">
        <v>14</v>
      </c>
      <c r="AH126">
        <v>5.9991506905021419E-2</v>
      </c>
      <c r="AI126">
        <v>133.3522095496885</v>
      </c>
      <c r="AJ126" t="s">
        <v>14</v>
      </c>
      <c r="AK126">
        <v>115</v>
      </c>
      <c r="AL126" t="s">
        <v>14</v>
      </c>
      <c r="AM126">
        <v>2629.7522034017993</v>
      </c>
    </row>
    <row r="127" spans="1:39" x14ac:dyDescent="0.45">
      <c r="A127" s="290">
        <v>39587</v>
      </c>
      <c r="B127">
        <v>4920</v>
      </c>
      <c r="C127">
        <v>3.5</v>
      </c>
      <c r="D127">
        <v>20</v>
      </c>
      <c r="E127">
        <v>82</v>
      </c>
      <c r="F127">
        <v>23.428571428571427</v>
      </c>
      <c r="G127">
        <v>5.8806973724671127E-2</v>
      </c>
      <c r="H127">
        <v>1394.3924471256844</v>
      </c>
      <c r="I127">
        <v>9.75</v>
      </c>
      <c r="J127">
        <v>22</v>
      </c>
      <c r="K127">
        <v>25</v>
      </c>
      <c r="L127">
        <v>2.5641025641025643</v>
      </c>
      <c r="M127">
        <v>7.2366588937088278E-2</v>
      </c>
      <c r="N127">
        <v>345.46329137792708</v>
      </c>
      <c r="O127">
        <v>13.25</v>
      </c>
      <c r="P127">
        <v>107</v>
      </c>
      <c r="Q127">
        <v>8.0754716981132084</v>
      </c>
      <c r="R127">
        <v>1739.8557385036115</v>
      </c>
      <c r="V127" s="290">
        <v>39600</v>
      </c>
      <c r="X127" t="s">
        <v>14</v>
      </c>
      <c r="Y127">
        <v>88</v>
      </c>
      <c r="Z127">
        <v>55</v>
      </c>
      <c r="AA127" t="s">
        <v>14</v>
      </c>
      <c r="AB127">
        <v>4.1110689087872292E-2</v>
      </c>
      <c r="AC127">
        <v>1337.8515714596736</v>
      </c>
      <c r="AD127">
        <v>9.75</v>
      </c>
      <c r="AE127">
        <v>65</v>
      </c>
      <c r="AF127">
        <v>58</v>
      </c>
      <c r="AG127">
        <v>5.9487179487179489</v>
      </c>
      <c r="AH127">
        <v>5.9427118448366512E-2</v>
      </c>
      <c r="AI127">
        <v>975.98540051026589</v>
      </c>
      <c r="AJ127" t="s">
        <v>14</v>
      </c>
      <c r="AK127">
        <v>113</v>
      </c>
      <c r="AL127" t="s">
        <v>14</v>
      </c>
      <c r="AM127">
        <v>2313.8369719699394</v>
      </c>
    </row>
    <row r="128" spans="1:39" x14ac:dyDescent="0.45">
      <c r="A128" s="290">
        <v>39588</v>
      </c>
      <c r="B128">
        <v>4950</v>
      </c>
      <c r="C128">
        <v>5.5</v>
      </c>
      <c r="D128">
        <v>40</v>
      </c>
      <c r="E128">
        <v>59</v>
      </c>
      <c r="F128">
        <v>10.727272727272727</v>
      </c>
      <c r="G128">
        <v>5.0528023800063139E-2</v>
      </c>
      <c r="H128">
        <v>1167.6688610158205</v>
      </c>
      <c r="I128" t="s">
        <v>40</v>
      </c>
      <c r="J128">
        <v>39</v>
      </c>
      <c r="K128">
        <v>17</v>
      </c>
      <c r="L128" t="s">
        <v>14</v>
      </c>
      <c r="M128">
        <v>6.5528419698627494E-2</v>
      </c>
      <c r="N128">
        <v>259.4294212829318</v>
      </c>
      <c r="O128" t="s">
        <v>14</v>
      </c>
      <c r="P128">
        <v>76</v>
      </c>
      <c r="Q128" t="s">
        <v>14</v>
      </c>
      <c r="R128">
        <v>1427.0982822987523</v>
      </c>
      <c r="V128" s="290">
        <v>39601</v>
      </c>
      <c r="X128">
        <v>9.75</v>
      </c>
      <c r="Y128">
        <v>99</v>
      </c>
      <c r="Z128">
        <v>32</v>
      </c>
      <c r="AA128">
        <v>3.2820512820512819</v>
      </c>
      <c r="AB128">
        <v>3.9703888509992451E-2</v>
      </c>
      <c r="AC128">
        <v>805.96639777351834</v>
      </c>
      <c r="AD128">
        <v>9</v>
      </c>
      <c r="AE128">
        <v>90</v>
      </c>
      <c r="AF128">
        <v>50</v>
      </c>
      <c r="AG128">
        <v>5.5555555555555554</v>
      </c>
      <c r="AH128">
        <v>5.5540273297575313E-2</v>
      </c>
      <c r="AI128">
        <v>900.24764070044318</v>
      </c>
      <c r="AJ128">
        <v>18.75</v>
      </c>
      <c r="AK128">
        <v>82</v>
      </c>
      <c r="AL128">
        <v>4.3733333333333331</v>
      </c>
      <c r="AM128">
        <v>1706.2140384739614</v>
      </c>
    </row>
    <row r="129" spans="1:39" x14ac:dyDescent="0.45">
      <c r="A129" s="290">
        <v>39589</v>
      </c>
      <c r="B129">
        <v>4990</v>
      </c>
      <c r="C129" t="s">
        <v>40</v>
      </c>
      <c r="D129">
        <v>40</v>
      </c>
      <c r="E129">
        <v>87</v>
      </c>
      <c r="F129" t="s">
        <v>14</v>
      </c>
      <c r="G129">
        <v>5.0528023800063139E-2</v>
      </c>
      <c r="H129">
        <v>1721.816795057227</v>
      </c>
      <c r="I129" t="s">
        <v>40</v>
      </c>
      <c r="J129">
        <v>39</v>
      </c>
      <c r="K129">
        <v>17</v>
      </c>
      <c r="L129" t="s">
        <v>14</v>
      </c>
      <c r="M129">
        <v>6.5528419698627494E-2</v>
      </c>
      <c r="N129">
        <v>259.4294212829318</v>
      </c>
      <c r="O129" t="s">
        <v>14</v>
      </c>
      <c r="P129">
        <v>104</v>
      </c>
      <c r="Q129" t="s">
        <v>14</v>
      </c>
      <c r="R129">
        <v>1981.2462163401588</v>
      </c>
      <c r="V129" s="290">
        <v>39602</v>
      </c>
      <c r="X129" t="s">
        <v>30</v>
      </c>
      <c r="Y129">
        <v>86</v>
      </c>
      <c r="Z129">
        <v>24</v>
      </c>
      <c r="AA129" t="s">
        <v>14</v>
      </c>
      <c r="AB129">
        <v>4.1385275893548103E-2</v>
      </c>
      <c r="AC129">
        <v>579.91639494522644</v>
      </c>
      <c r="AD129" t="s">
        <v>14</v>
      </c>
      <c r="AE129">
        <v>95</v>
      </c>
      <c r="AF129">
        <v>70</v>
      </c>
      <c r="AG129" t="s">
        <v>14</v>
      </c>
      <c r="AH129">
        <v>5.4894494406723136E-2</v>
      </c>
      <c r="AI129">
        <v>1275.1734168705057</v>
      </c>
      <c r="AJ129" t="s">
        <v>14</v>
      </c>
      <c r="AK129">
        <v>94</v>
      </c>
      <c r="AL129" t="s">
        <v>14</v>
      </c>
      <c r="AM129">
        <v>1855.089811815732</v>
      </c>
    </row>
    <row r="130" spans="1:39" x14ac:dyDescent="0.45">
      <c r="A130" s="290">
        <v>39590</v>
      </c>
      <c r="B130">
        <v>4270</v>
      </c>
      <c r="C130" t="s">
        <v>40</v>
      </c>
      <c r="D130">
        <v>40</v>
      </c>
      <c r="E130">
        <v>114</v>
      </c>
      <c r="F130" t="s">
        <v>14</v>
      </c>
      <c r="G130">
        <v>5.0528023800063139E-2</v>
      </c>
      <c r="H130">
        <v>2256.1737314542975</v>
      </c>
      <c r="I130" t="s">
        <v>14</v>
      </c>
      <c r="J130">
        <v>39</v>
      </c>
      <c r="K130">
        <v>14</v>
      </c>
      <c r="L130" t="s">
        <v>14</v>
      </c>
      <c r="M130">
        <v>6.5528419698627494E-2</v>
      </c>
      <c r="N130">
        <v>213.64775870359091</v>
      </c>
      <c r="O130" t="s">
        <v>14</v>
      </c>
      <c r="P130">
        <v>128</v>
      </c>
      <c r="Q130" t="s">
        <v>14</v>
      </c>
      <c r="R130">
        <v>2469.8214901578885</v>
      </c>
      <c r="V130" s="290">
        <v>39603</v>
      </c>
      <c r="X130">
        <v>13.25</v>
      </c>
      <c r="Y130">
        <v>72</v>
      </c>
      <c r="Z130">
        <v>104</v>
      </c>
      <c r="AA130">
        <v>7.8490566037735849</v>
      </c>
      <c r="AB130">
        <v>4.3507499874472229E-2</v>
      </c>
      <c r="AC130">
        <v>2390.392467966687</v>
      </c>
      <c r="AD130">
        <v>10.25</v>
      </c>
      <c r="AE130">
        <v>100</v>
      </c>
      <c r="AF130">
        <v>19</v>
      </c>
      <c r="AG130">
        <v>1.8536585365853659</v>
      </c>
      <c r="AH130">
        <v>5.4281847298558228E-2</v>
      </c>
      <c r="AI130">
        <v>350.02493366699878</v>
      </c>
      <c r="AJ130">
        <v>23.5</v>
      </c>
      <c r="AK130">
        <v>123</v>
      </c>
      <c r="AL130">
        <v>5.2340425531914896</v>
      </c>
      <c r="AM130">
        <v>2740.4174016336856</v>
      </c>
    </row>
    <row r="131" spans="1:39" x14ac:dyDescent="0.45">
      <c r="A131" s="290">
        <v>39591</v>
      </c>
      <c r="B131">
        <v>3080</v>
      </c>
      <c r="C131">
        <v>10.75</v>
      </c>
      <c r="D131">
        <v>59</v>
      </c>
      <c r="E131">
        <v>64</v>
      </c>
      <c r="F131">
        <v>5.9534883720930232</v>
      </c>
      <c r="G131">
        <v>4.5885892769990076E-2</v>
      </c>
      <c r="H131">
        <v>1394.7641886540075</v>
      </c>
      <c r="I131" t="s">
        <v>30</v>
      </c>
      <c r="J131">
        <v>56</v>
      </c>
      <c r="K131">
        <v>21</v>
      </c>
      <c r="L131" t="s">
        <v>14</v>
      </c>
      <c r="M131">
        <v>6.1207199405859371E-2</v>
      </c>
      <c r="N131">
        <v>343.09689389234933</v>
      </c>
      <c r="O131" t="s">
        <v>14</v>
      </c>
      <c r="P131">
        <v>85</v>
      </c>
      <c r="Q131" t="s">
        <v>14</v>
      </c>
      <c r="R131">
        <v>1737.8610825463568</v>
      </c>
      <c r="V131" s="290">
        <v>39604</v>
      </c>
      <c r="X131">
        <v>8.5</v>
      </c>
      <c r="Y131">
        <v>100</v>
      </c>
      <c r="Z131">
        <v>8</v>
      </c>
      <c r="AA131">
        <v>0.94117647058823528</v>
      </c>
      <c r="AB131">
        <v>3.9583847298558225E-2</v>
      </c>
      <c r="AC131">
        <v>202.10263897949571</v>
      </c>
      <c r="AD131">
        <v>10.25</v>
      </c>
      <c r="AE131">
        <v>85</v>
      </c>
      <c r="AF131">
        <v>17</v>
      </c>
      <c r="AG131">
        <v>1.6585365853658536</v>
      </c>
      <c r="AH131">
        <v>5.6222973392479655E-2</v>
      </c>
      <c r="AI131">
        <v>302.367501649671</v>
      </c>
      <c r="AJ131">
        <v>18.75</v>
      </c>
      <c r="AK131">
        <v>25</v>
      </c>
      <c r="AL131">
        <v>1.3333333333333333</v>
      </c>
      <c r="AM131">
        <v>504.47014062916674</v>
      </c>
    </row>
    <row r="132" spans="1:39" x14ac:dyDescent="0.45">
      <c r="A132" s="290">
        <v>39592</v>
      </c>
      <c r="B132">
        <v>2650</v>
      </c>
      <c r="C132">
        <v>14.25</v>
      </c>
      <c r="D132">
        <v>48</v>
      </c>
      <c r="E132">
        <v>27</v>
      </c>
      <c r="F132">
        <v>1.8947368421052631</v>
      </c>
      <c r="G132">
        <v>4.835037512571614E-2</v>
      </c>
      <c r="H132">
        <v>558.4237956747412</v>
      </c>
      <c r="I132">
        <v>9.25</v>
      </c>
      <c r="J132">
        <v>55</v>
      </c>
      <c r="K132">
        <v>27</v>
      </c>
      <c r="L132">
        <v>2.9189189189189189</v>
      </c>
      <c r="M132">
        <v>6.1422412435583357E-2</v>
      </c>
      <c r="N132">
        <v>439.57895708372251</v>
      </c>
      <c r="O132">
        <v>23.5</v>
      </c>
      <c r="P132">
        <v>54</v>
      </c>
      <c r="Q132">
        <v>2.2978723404255321</v>
      </c>
      <c r="R132">
        <v>998.00275275846366</v>
      </c>
      <c r="V132" s="290">
        <v>39605</v>
      </c>
      <c r="X132">
        <v>13</v>
      </c>
      <c r="Y132">
        <v>80</v>
      </c>
      <c r="Z132">
        <v>81</v>
      </c>
      <c r="AA132">
        <v>6.2307692307692308</v>
      </c>
      <c r="AB132">
        <v>4.2249073875455158E-2</v>
      </c>
      <c r="AC132">
        <v>1917.2017885830489</v>
      </c>
      <c r="AD132">
        <v>10</v>
      </c>
      <c r="AE132">
        <v>34</v>
      </c>
      <c r="AF132">
        <v>153</v>
      </c>
      <c r="AG132">
        <v>15.3</v>
      </c>
      <c r="AH132">
        <v>6.7167149893984562E-2</v>
      </c>
      <c r="AI132">
        <v>2277.8992445189724</v>
      </c>
      <c r="AJ132">
        <v>23</v>
      </c>
      <c r="AK132">
        <v>234</v>
      </c>
      <c r="AL132">
        <v>10.173913043478262</v>
      </c>
      <c r="AM132">
        <v>4195.1010331020216</v>
      </c>
    </row>
    <row r="133" spans="1:39" x14ac:dyDescent="0.45">
      <c r="A133" s="290">
        <v>39593</v>
      </c>
      <c r="B133">
        <v>2870</v>
      </c>
      <c r="C133">
        <v>14</v>
      </c>
      <c r="D133">
        <v>60</v>
      </c>
      <c r="E133">
        <v>22</v>
      </c>
      <c r="F133">
        <v>1.5714285714285714</v>
      </c>
      <c r="G133">
        <v>4.5685148548819228E-2</v>
      </c>
      <c r="H133">
        <v>481.55693258807645</v>
      </c>
      <c r="I133">
        <v>10</v>
      </c>
      <c r="J133">
        <v>42</v>
      </c>
      <c r="K133">
        <v>45</v>
      </c>
      <c r="L133">
        <v>4.5</v>
      </c>
      <c r="M133">
        <v>6.4643274079223434E-2</v>
      </c>
      <c r="N133">
        <v>696.12810676715321</v>
      </c>
      <c r="O133">
        <v>24</v>
      </c>
      <c r="P133">
        <v>67</v>
      </c>
      <c r="Q133">
        <v>2.7916666666666665</v>
      </c>
      <c r="R133">
        <v>1177.6850393552297</v>
      </c>
      <c r="V133" s="290">
        <v>39606</v>
      </c>
      <c r="X133" t="s">
        <v>14</v>
      </c>
      <c r="Y133">
        <v>48</v>
      </c>
      <c r="Z133">
        <v>165</v>
      </c>
      <c r="AA133" t="s">
        <v>14</v>
      </c>
      <c r="AB133">
        <v>4.835037512571614E-2</v>
      </c>
      <c r="AC133">
        <v>3412.5898624567517</v>
      </c>
      <c r="AD133">
        <v>14.25</v>
      </c>
      <c r="AE133">
        <v>76</v>
      </c>
      <c r="AF133">
        <v>171</v>
      </c>
      <c r="AG133">
        <v>12</v>
      </c>
      <c r="AH133">
        <v>5.7559720983620055E-2</v>
      </c>
      <c r="AI133">
        <v>2970.827465419125</v>
      </c>
      <c r="AJ133" t="s">
        <v>14</v>
      </c>
      <c r="AK133">
        <v>336</v>
      </c>
      <c r="AL133" t="s">
        <v>14</v>
      </c>
      <c r="AM133">
        <v>6383.4173278758772</v>
      </c>
    </row>
    <row r="134" spans="1:39" x14ac:dyDescent="0.45">
      <c r="A134" s="290">
        <v>39594</v>
      </c>
      <c r="B134">
        <v>3300</v>
      </c>
      <c r="C134">
        <v>13.25</v>
      </c>
      <c r="D134">
        <v>48</v>
      </c>
      <c r="E134">
        <v>41</v>
      </c>
      <c r="F134">
        <v>3.0943396226415096</v>
      </c>
      <c r="G134">
        <v>4.835037512571614E-2</v>
      </c>
      <c r="H134">
        <v>847.97687491349598</v>
      </c>
      <c r="I134">
        <v>10.25</v>
      </c>
      <c r="J134">
        <v>49</v>
      </c>
      <c r="K134">
        <v>27</v>
      </c>
      <c r="L134">
        <v>2.6341463414634148</v>
      </c>
      <c r="M134">
        <v>6.2802098359366676E-2</v>
      </c>
      <c r="N134">
        <v>429.92194059345564</v>
      </c>
      <c r="O134">
        <v>23.5</v>
      </c>
      <c r="P134">
        <v>68</v>
      </c>
      <c r="Q134">
        <v>2.8936170212765959</v>
      </c>
      <c r="R134">
        <v>1277.8988155069517</v>
      </c>
      <c r="V134" s="290">
        <v>39607</v>
      </c>
      <c r="X134">
        <v>10.5</v>
      </c>
      <c r="Y134">
        <v>86</v>
      </c>
      <c r="Z134">
        <v>78</v>
      </c>
      <c r="AA134">
        <v>7.4285714285714288</v>
      </c>
      <c r="AB134">
        <v>4.1385275893548103E-2</v>
      </c>
      <c r="AC134">
        <v>1884.7282835719859</v>
      </c>
      <c r="AD134">
        <v>10.25</v>
      </c>
      <c r="AE134">
        <v>103</v>
      </c>
      <c r="AF134">
        <v>18</v>
      </c>
      <c r="AG134">
        <v>1.7560975609756098</v>
      </c>
      <c r="AH134">
        <v>5.3928796964585225E-2</v>
      </c>
      <c r="AI134">
        <v>333.77343855492478</v>
      </c>
      <c r="AJ134">
        <v>20.75</v>
      </c>
      <c r="AK134">
        <v>96</v>
      </c>
      <c r="AL134">
        <v>4.6265060240963853</v>
      </c>
      <c r="AM134">
        <v>2218.5017221269109</v>
      </c>
    </row>
    <row r="135" spans="1:39" x14ac:dyDescent="0.45">
      <c r="A135" s="290">
        <v>39595</v>
      </c>
      <c r="B135">
        <v>3360</v>
      </c>
      <c r="C135">
        <v>11.75</v>
      </c>
      <c r="D135">
        <v>55</v>
      </c>
      <c r="E135">
        <v>36</v>
      </c>
      <c r="F135">
        <v>3.0638297872340425</v>
      </c>
      <c r="G135">
        <v>4.6724412435583354E-2</v>
      </c>
      <c r="H135">
        <v>770.47517825144246</v>
      </c>
      <c r="I135" t="s">
        <v>30</v>
      </c>
      <c r="J135">
        <v>55</v>
      </c>
      <c r="K135">
        <v>57</v>
      </c>
      <c r="L135" t="s">
        <v>14</v>
      </c>
      <c r="M135">
        <v>6.1422412435583357E-2</v>
      </c>
      <c r="N135">
        <v>928.00002051008084</v>
      </c>
      <c r="O135" t="s">
        <v>14</v>
      </c>
      <c r="P135">
        <v>93</v>
      </c>
      <c r="Q135" t="s">
        <v>14</v>
      </c>
      <c r="R135">
        <v>1698.4751987615232</v>
      </c>
      <c r="V135" s="290">
        <v>39608</v>
      </c>
      <c r="X135" t="s">
        <v>14</v>
      </c>
      <c r="Y135">
        <v>101</v>
      </c>
      <c r="Z135">
        <v>81</v>
      </c>
      <c r="AA135" t="s">
        <v>14</v>
      </c>
      <c r="AB135">
        <v>3.9465000546847984E-2</v>
      </c>
      <c r="AC135">
        <v>2052.4515108987971</v>
      </c>
      <c r="AD135">
        <v>8</v>
      </c>
      <c r="AE135">
        <v>100</v>
      </c>
      <c r="AF135">
        <v>10</v>
      </c>
      <c r="AG135">
        <v>1.25</v>
      </c>
      <c r="AH135">
        <v>5.4281847298558228E-2</v>
      </c>
      <c r="AI135">
        <v>184.22364929842041</v>
      </c>
      <c r="AJ135" t="s">
        <v>14</v>
      </c>
      <c r="AK135">
        <v>91</v>
      </c>
      <c r="AL135" t="s">
        <v>14</v>
      </c>
      <c r="AM135">
        <v>2236.6751601972173</v>
      </c>
    </row>
    <row r="136" spans="1:39" x14ac:dyDescent="0.45">
      <c r="A136" s="290">
        <v>39596</v>
      </c>
      <c r="B136">
        <v>3260</v>
      </c>
      <c r="C136">
        <v>14.25</v>
      </c>
      <c r="D136">
        <v>58</v>
      </c>
      <c r="E136">
        <v>16</v>
      </c>
      <c r="F136">
        <v>1.1228070175438596</v>
      </c>
      <c r="G136">
        <v>4.6090068682033559E-2</v>
      </c>
      <c r="H136">
        <v>347.14636921851638</v>
      </c>
      <c r="I136" t="s">
        <v>30</v>
      </c>
      <c r="J136">
        <v>53</v>
      </c>
      <c r="K136">
        <v>57</v>
      </c>
      <c r="L136" t="s">
        <v>14</v>
      </c>
      <c r="M136">
        <v>6.1864833384533448E-2</v>
      </c>
      <c r="N136">
        <v>921.36350947079927</v>
      </c>
      <c r="O136" t="s">
        <v>14</v>
      </c>
      <c r="P136">
        <v>73</v>
      </c>
      <c r="Q136" t="s">
        <v>14</v>
      </c>
      <c r="R136">
        <v>1268.5098786893157</v>
      </c>
      <c r="V136" s="290">
        <v>39609</v>
      </c>
      <c r="X136" t="s">
        <v>14</v>
      </c>
      <c r="Y136">
        <v>70</v>
      </c>
      <c r="Z136">
        <v>43</v>
      </c>
      <c r="AA136" t="s">
        <v>14</v>
      </c>
      <c r="AB136">
        <v>4.3843972828962442E-2</v>
      </c>
      <c r="AC136">
        <v>980.7505393670682</v>
      </c>
      <c r="AD136" t="s">
        <v>14</v>
      </c>
      <c r="AE136">
        <v>84</v>
      </c>
      <c r="AF136">
        <v>147</v>
      </c>
      <c r="AG136" t="s">
        <v>14</v>
      </c>
      <c r="AH136">
        <v>5.636432415461546E-2</v>
      </c>
      <c r="AI136">
        <v>2608.0326909759056</v>
      </c>
      <c r="AJ136" t="s">
        <v>14</v>
      </c>
      <c r="AK136">
        <v>190</v>
      </c>
      <c r="AL136" t="s">
        <v>14</v>
      </c>
      <c r="AM136">
        <v>3588.7832303429736</v>
      </c>
    </row>
    <row r="137" spans="1:39" x14ac:dyDescent="0.45">
      <c r="A137" s="290">
        <v>39597</v>
      </c>
      <c r="B137">
        <v>3080</v>
      </c>
      <c r="C137">
        <v>7.25</v>
      </c>
      <c r="D137">
        <v>58</v>
      </c>
      <c r="E137">
        <v>25</v>
      </c>
      <c r="F137" t="s">
        <v>14</v>
      </c>
      <c r="G137">
        <v>4.6090068682033559E-2</v>
      </c>
      <c r="H137">
        <v>542.41620190393178</v>
      </c>
      <c r="I137">
        <v>6.5</v>
      </c>
      <c r="J137">
        <v>58</v>
      </c>
      <c r="K137">
        <v>86</v>
      </c>
      <c r="L137">
        <v>13.23076923076923</v>
      </c>
      <c r="M137">
        <v>6.0788068682033562E-2</v>
      </c>
      <c r="N137">
        <v>1414.7513132855634</v>
      </c>
      <c r="O137" t="s">
        <v>14</v>
      </c>
      <c r="P137">
        <v>111</v>
      </c>
      <c r="Q137" t="s">
        <v>14</v>
      </c>
      <c r="R137">
        <v>1957.1675151894951</v>
      </c>
      <c r="V137" s="290">
        <v>39610</v>
      </c>
      <c r="X137" t="s">
        <v>40</v>
      </c>
      <c r="Y137">
        <v>107</v>
      </c>
      <c r="Z137">
        <v>143</v>
      </c>
      <c r="AA137" t="s">
        <v>14</v>
      </c>
      <c r="AB137">
        <v>3.8775732401186987E-2</v>
      </c>
      <c r="AC137">
        <v>3687.8736040488702</v>
      </c>
      <c r="AD137" t="s">
        <v>40</v>
      </c>
      <c r="AE137">
        <v>114</v>
      </c>
      <c r="AF137">
        <v>753</v>
      </c>
      <c r="AG137" t="s">
        <v>14</v>
      </c>
      <c r="AH137">
        <v>5.2716845732376137E-2</v>
      </c>
      <c r="AI137">
        <v>14283.859163780427</v>
      </c>
      <c r="AJ137" t="s">
        <v>14</v>
      </c>
      <c r="AK137">
        <v>896</v>
      </c>
      <c r="AL137" t="s">
        <v>14</v>
      </c>
      <c r="AM137">
        <v>17971.732767829297</v>
      </c>
    </row>
    <row r="138" spans="1:39" x14ac:dyDescent="0.45">
      <c r="A138" s="290">
        <v>39598</v>
      </c>
      <c r="B138">
        <v>2740</v>
      </c>
      <c r="C138" t="s">
        <v>14</v>
      </c>
      <c r="D138">
        <v>67</v>
      </c>
      <c r="E138">
        <v>2</v>
      </c>
      <c r="F138" t="s">
        <v>14</v>
      </c>
      <c r="G138">
        <v>4.43671513539943E-2</v>
      </c>
      <c r="H138">
        <v>45.078395591425398</v>
      </c>
      <c r="I138" t="s">
        <v>40</v>
      </c>
      <c r="J138">
        <v>62</v>
      </c>
      <c r="K138">
        <v>43</v>
      </c>
      <c r="L138" t="s">
        <v>14</v>
      </c>
      <c r="M138">
        <v>5.9991506905021419E-2</v>
      </c>
      <c r="N138">
        <v>716.76812632957558</v>
      </c>
      <c r="O138" t="s">
        <v>14</v>
      </c>
      <c r="P138">
        <v>45</v>
      </c>
      <c r="Q138" t="s">
        <v>14</v>
      </c>
      <c r="R138">
        <v>761.846521921001</v>
      </c>
      <c r="V138" s="290">
        <v>39611</v>
      </c>
      <c r="X138" t="s">
        <v>40</v>
      </c>
      <c r="Y138">
        <v>107</v>
      </c>
      <c r="Z138">
        <v>143</v>
      </c>
      <c r="AA138" t="s">
        <v>14</v>
      </c>
      <c r="AB138">
        <v>3.8775732401186987E-2</v>
      </c>
      <c r="AC138">
        <v>3687.8736040488702</v>
      </c>
      <c r="AD138" t="s">
        <v>40</v>
      </c>
      <c r="AE138">
        <v>114</v>
      </c>
      <c r="AF138">
        <v>753</v>
      </c>
      <c r="AG138" t="s">
        <v>14</v>
      </c>
      <c r="AH138">
        <v>5.2716845732376137E-2</v>
      </c>
      <c r="AI138">
        <v>14283.859163780427</v>
      </c>
      <c r="AJ138" t="s">
        <v>14</v>
      </c>
      <c r="AK138">
        <v>896</v>
      </c>
      <c r="AL138" t="s">
        <v>14</v>
      </c>
      <c r="AM138">
        <v>17971.732767829297</v>
      </c>
    </row>
    <row r="139" spans="1:39" x14ac:dyDescent="0.45">
      <c r="A139" s="290">
        <v>39599</v>
      </c>
      <c r="B139">
        <v>2450</v>
      </c>
      <c r="C139" t="s">
        <v>14</v>
      </c>
      <c r="D139">
        <v>76</v>
      </c>
      <c r="E139">
        <v>17</v>
      </c>
      <c r="F139" t="s">
        <v>14</v>
      </c>
      <c r="G139">
        <v>4.2861720983620052E-2</v>
      </c>
      <c r="H139">
        <v>396.62429808865318</v>
      </c>
      <c r="I139" t="s">
        <v>14</v>
      </c>
      <c r="J139">
        <v>62</v>
      </c>
      <c r="K139">
        <v>0</v>
      </c>
      <c r="L139" t="s">
        <v>14</v>
      </c>
      <c r="M139">
        <v>5.9991506905021419E-2</v>
      </c>
      <c r="N139">
        <v>0</v>
      </c>
      <c r="O139" t="s">
        <v>14</v>
      </c>
      <c r="P139">
        <v>17</v>
      </c>
      <c r="Q139" t="s">
        <v>14</v>
      </c>
      <c r="R139">
        <v>396.62429808865318</v>
      </c>
      <c r="V139" s="290">
        <v>39612</v>
      </c>
      <c r="X139">
        <v>13.75</v>
      </c>
      <c r="Y139">
        <v>143</v>
      </c>
      <c r="Z139">
        <v>243</v>
      </c>
      <c r="AA139">
        <v>17.672727272727272</v>
      </c>
      <c r="AB139">
        <v>3.5311783736175661E-2</v>
      </c>
      <c r="AC139">
        <v>6881.5555117668882</v>
      </c>
      <c r="AD139" t="s">
        <v>14</v>
      </c>
      <c r="AE139">
        <v>143</v>
      </c>
      <c r="AF139">
        <v>1359</v>
      </c>
      <c r="AG139" t="s">
        <v>14</v>
      </c>
      <c r="AH139">
        <v>5.0009783736175664E-2</v>
      </c>
      <c r="AI139">
        <v>27174.682601495391</v>
      </c>
      <c r="AJ139" t="s">
        <v>14</v>
      </c>
      <c r="AK139">
        <v>1602</v>
      </c>
      <c r="AL139" t="s">
        <v>14</v>
      </c>
      <c r="AM139">
        <v>34056.238113262283</v>
      </c>
    </row>
    <row r="140" spans="1:39" x14ac:dyDescent="0.45">
      <c r="A140" s="290">
        <v>39600</v>
      </c>
      <c r="B140">
        <v>2330</v>
      </c>
      <c r="C140" t="s">
        <v>14</v>
      </c>
      <c r="D140">
        <v>88</v>
      </c>
      <c r="E140">
        <v>11</v>
      </c>
      <c r="F140" t="s">
        <v>14</v>
      </c>
      <c r="G140">
        <v>4.1110689087872292E-2</v>
      </c>
      <c r="H140">
        <v>267.57031429193472</v>
      </c>
      <c r="I140">
        <v>9.75</v>
      </c>
      <c r="J140">
        <v>65</v>
      </c>
      <c r="K140">
        <v>8</v>
      </c>
      <c r="L140">
        <v>0.82051282051282048</v>
      </c>
      <c r="M140">
        <v>5.9427118448366512E-2</v>
      </c>
      <c r="N140">
        <v>134.61867593245046</v>
      </c>
      <c r="O140" t="s">
        <v>14</v>
      </c>
      <c r="P140">
        <v>19</v>
      </c>
      <c r="Q140" t="s">
        <v>14</v>
      </c>
      <c r="R140">
        <v>402.18899022438518</v>
      </c>
      <c r="V140" s="290">
        <v>39613</v>
      </c>
      <c r="X140">
        <v>9</v>
      </c>
      <c r="Y140">
        <v>131</v>
      </c>
      <c r="Z140">
        <v>328</v>
      </c>
      <c r="AA140">
        <v>36.444444444444443</v>
      </c>
      <c r="AB140">
        <v>3.635864317168544E-2</v>
      </c>
      <c r="AC140">
        <v>9021.2387313570707</v>
      </c>
      <c r="AD140">
        <v>8.25</v>
      </c>
      <c r="AE140">
        <v>140</v>
      </c>
      <c r="AF140">
        <v>174</v>
      </c>
      <c r="AG140">
        <v>21.09090909090909</v>
      </c>
      <c r="AH140">
        <v>5.0263022904354471E-2</v>
      </c>
      <c r="AI140">
        <v>3461.7894019447394</v>
      </c>
      <c r="AJ140">
        <v>17.25</v>
      </c>
      <c r="AK140">
        <v>502</v>
      </c>
      <c r="AL140">
        <v>29.10144927536232</v>
      </c>
      <c r="AM140">
        <v>12483.02813330181</v>
      </c>
    </row>
    <row r="141" spans="1:39" x14ac:dyDescent="0.45">
      <c r="A141" s="290">
        <v>39601</v>
      </c>
      <c r="B141">
        <v>2200</v>
      </c>
      <c r="C141">
        <v>9.75</v>
      </c>
      <c r="D141">
        <v>99</v>
      </c>
      <c r="E141">
        <v>3</v>
      </c>
      <c r="F141">
        <v>0.30769230769230771</v>
      </c>
      <c r="G141">
        <v>3.9703888509992451E-2</v>
      </c>
      <c r="H141">
        <v>75.559349791267351</v>
      </c>
      <c r="I141">
        <v>9</v>
      </c>
      <c r="J141">
        <v>90</v>
      </c>
      <c r="K141">
        <v>4</v>
      </c>
      <c r="L141">
        <v>0.44444444444444442</v>
      </c>
      <c r="M141">
        <v>5.5540273297575313E-2</v>
      </c>
      <c r="N141">
        <v>72.019811256035453</v>
      </c>
      <c r="O141">
        <v>18.75</v>
      </c>
      <c r="P141">
        <v>7</v>
      </c>
      <c r="Q141">
        <v>0.37333333333333335</v>
      </c>
      <c r="R141">
        <v>147.57916104730282</v>
      </c>
      <c r="V141" s="290">
        <v>39614</v>
      </c>
      <c r="X141">
        <v>11</v>
      </c>
      <c r="Y141">
        <v>139</v>
      </c>
      <c r="Z141">
        <v>51</v>
      </c>
      <c r="AA141">
        <v>4.6363636363636367</v>
      </c>
      <c r="AB141">
        <v>3.5650643342687013E-2</v>
      </c>
      <c r="AC141">
        <v>1430.5492192600666</v>
      </c>
      <c r="AD141">
        <v>8.75</v>
      </c>
      <c r="AE141">
        <v>155</v>
      </c>
      <c r="AF141">
        <v>48</v>
      </c>
      <c r="AG141">
        <v>5.4857142857142858</v>
      </c>
      <c r="AH141">
        <v>4.9047330403516512E-2</v>
      </c>
      <c r="AI141">
        <v>978.64653601123575</v>
      </c>
      <c r="AJ141">
        <v>19.75</v>
      </c>
      <c r="AK141">
        <v>99</v>
      </c>
      <c r="AL141">
        <v>5.0126582278481013</v>
      </c>
      <c r="AM141">
        <v>2409.1957552713025</v>
      </c>
    </row>
    <row r="142" spans="1:39" x14ac:dyDescent="0.45">
      <c r="A142" s="290">
        <v>39602</v>
      </c>
      <c r="B142">
        <v>2330</v>
      </c>
      <c r="C142" t="s">
        <v>30</v>
      </c>
      <c r="D142">
        <v>86</v>
      </c>
      <c r="E142">
        <v>9</v>
      </c>
      <c r="F142" t="s">
        <v>14</v>
      </c>
      <c r="G142">
        <v>4.1385275893548103E-2</v>
      </c>
      <c r="H142">
        <v>217.4686481044599</v>
      </c>
      <c r="I142" t="s">
        <v>14</v>
      </c>
      <c r="J142">
        <v>95</v>
      </c>
      <c r="K142">
        <v>7</v>
      </c>
      <c r="L142" t="s">
        <v>14</v>
      </c>
      <c r="M142">
        <v>5.4894494406723136E-2</v>
      </c>
      <c r="N142">
        <v>127.51734168705056</v>
      </c>
      <c r="O142" t="s">
        <v>14</v>
      </c>
      <c r="P142">
        <v>16</v>
      </c>
      <c r="Q142" t="s">
        <v>14</v>
      </c>
      <c r="R142">
        <v>344.98598979151046</v>
      </c>
      <c r="V142" s="290">
        <v>39615</v>
      </c>
      <c r="X142">
        <v>12.5</v>
      </c>
      <c r="Y142">
        <v>146</v>
      </c>
      <c r="Z142">
        <v>14</v>
      </c>
      <c r="AA142">
        <v>1.1200000000000001</v>
      </c>
      <c r="AB142">
        <v>3.5063802510315621E-2</v>
      </c>
      <c r="AC142">
        <v>399.27215526271743</v>
      </c>
      <c r="AD142">
        <v>10.25</v>
      </c>
      <c r="AE142">
        <v>123</v>
      </c>
      <c r="AF142">
        <v>40</v>
      </c>
      <c r="AG142">
        <v>3.9024390243902438</v>
      </c>
      <c r="AH142">
        <v>5.1809270059431846E-2</v>
      </c>
      <c r="AI142">
        <v>772.06260489898614</v>
      </c>
      <c r="AJ142">
        <v>22.75</v>
      </c>
      <c r="AK142">
        <v>54</v>
      </c>
      <c r="AL142">
        <v>2.3736263736263736</v>
      </c>
      <c r="AM142">
        <v>1171.3347601617036</v>
      </c>
    </row>
    <row r="143" spans="1:39" x14ac:dyDescent="0.45">
      <c r="A143" s="290">
        <v>39603</v>
      </c>
      <c r="B143">
        <v>2870</v>
      </c>
      <c r="C143">
        <v>13.25</v>
      </c>
      <c r="D143">
        <v>72</v>
      </c>
      <c r="E143">
        <v>48</v>
      </c>
      <c r="F143">
        <v>3.6226415094339623</v>
      </c>
      <c r="G143">
        <v>4.3507499874472229E-2</v>
      </c>
      <c r="H143">
        <v>1103.2580621384709</v>
      </c>
      <c r="I143">
        <v>10.25</v>
      </c>
      <c r="J143">
        <v>100</v>
      </c>
      <c r="K143">
        <v>2</v>
      </c>
      <c r="L143">
        <v>0.1951219512195122</v>
      </c>
      <c r="M143">
        <v>5.4281847298558228E-2</v>
      </c>
      <c r="N143">
        <v>36.84472985968408</v>
      </c>
      <c r="O143">
        <v>23.5</v>
      </c>
      <c r="P143">
        <v>50</v>
      </c>
      <c r="Q143">
        <v>2.1276595744680851</v>
      </c>
      <c r="R143">
        <v>1140.102791998155</v>
      </c>
      <c r="V143" s="290">
        <v>39616</v>
      </c>
      <c r="X143">
        <v>14.5</v>
      </c>
      <c r="Y143">
        <v>111</v>
      </c>
      <c r="Z143">
        <v>71</v>
      </c>
      <c r="AA143">
        <v>4.8965517241379306</v>
      </c>
      <c r="AB143">
        <v>3.8337371275525479E-2</v>
      </c>
      <c r="AC143">
        <v>1851.9788299967843</v>
      </c>
      <c r="AD143">
        <v>9</v>
      </c>
      <c r="AE143">
        <v>145</v>
      </c>
      <c r="AF143">
        <v>23</v>
      </c>
      <c r="AG143">
        <v>2.5555555555555554</v>
      </c>
      <c r="AH143">
        <v>4.9843892180528655E-2</v>
      </c>
      <c r="AI143">
        <v>461.44068999862077</v>
      </c>
      <c r="AJ143">
        <v>23.5</v>
      </c>
      <c r="AK143">
        <v>94</v>
      </c>
      <c r="AL143">
        <v>4</v>
      </c>
      <c r="AM143">
        <v>2313.4195199954052</v>
      </c>
    </row>
    <row r="144" spans="1:39" x14ac:dyDescent="0.45">
      <c r="A144" s="290">
        <v>39604</v>
      </c>
      <c r="B144">
        <v>2330</v>
      </c>
      <c r="C144">
        <v>8.5</v>
      </c>
      <c r="D144">
        <v>100</v>
      </c>
      <c r="E144">
        <v>1</v>
      </c>
      <c r="F144">
        <v>0.11764705882352941</v>
      </c>
      <c r="G144">
        <v>3.9583847298558225E-2</v>
      </c>
      <c r="H144">
        <v>25.262829872436964</v>
      </c>
      <c r="I144">
        <v>10.25</v>
      </c>
      <c r="J144">
        <v>85</v>
      </c>
      <c r="K144">
        <v>3</v>
      </c>
      <c r="L144">
        <v>0.29268292682926828</v>
      </c>
      <c r="M144">
        <v>5.6222973392479655E-2</v>
      </c>
      <c r="N144">
        <v>53.358970879353706</v>
      </c>
      <c r="O144">
        <v>18.75</v>
      </c>
      <c r="P144">
        <v>4</v>
      </c>
      <c r="Q144">
        <v>0.21333333333333335</v>
      </c>
      <c r="R144">
        <v>78.621800751790673</v>
      </c>
      <c r="V144" s="290">
        <v>39617</v>
      </c>
      <c r="X144">
        <v>14.75</v>
      </c>
      <c r="Y144">
        <v>115</v>
      </c>
      <c r="Z144">
        <v>39</v>
      </c>
      <c r="AA144">
        <v>2.6440677966101696</v>
      </c>
      <c r="AB144">
        <v>3.7914530658829333E-2</v>
      </c>
      <c r="AC144">
        <v>1028.6293756591153</v>
      </c>
      <c r="AD144">
        <v>9.5</v>
      </c>
      <c r="AE144">
        <v>138</v>
      </c>
      <c r="AF144">
        <v>21</v>
      </c>
      <c r="AG144">
        <v>2.2105263157894739</v>
      </c>
      <c r="AH144">
        <v>5.0434881984482337E-2</v>
      </c>
      <c r="AI144">
        <v>416.37848992015529</v>
      </c>
      <c r="AJ144">
        <v>24.25</v>
      </c>
      <c r="AK144">
        <v>60</v>
      </c>
      <c r="AL144">
        <v>2.4742268041237114</v>
      </c>
      <c r="AM144">
        <v>1445.0078655792706</v>
      </c>
    </row>
    <row r="145" spans="1:39" x14ac:dyDescent="0.45">
      <c r="A145" s="290">
        <v>39605</v>
      </c>
      <c r="B145">
        <v>2590</v>
      </c>
      <c r="C145">
        <v>13</v>
      </c>
      <c r="D145">
        <v>80</v>
      </c>
      <c r="E145">
        <v>17</v>
      </c>
      <c r="F145">
        <v>1.3076923076923077</v>
      </c>
      <c r="G145">
        <v>4.2249073875455158E-2</v>
      </c>
      <c r="H145">
        <v>402.3756840236029</v>
      </c>
      <c r="I145">
        <v>10</v>
      </c>
      <c r="J145">
        <v>34</v>
      </c>
      <c r="K145">
        <v>1</v>
      </c>
      <c r="L145">
        <v>0.1</v>
      </c>
      <c r="M145">
        <v>6.7167149893984562E-2</v>
      </c>
      <c r="N145">
        <v>14.888230356333152</v>
      </c>
      <c r="O145">
        <v>23</v>
      </c>
      <c r="P145">
        <v>18</v>
      </c>
      <c r="Q145">
        <v>0.78260869565217395</v>
      </c>
      <c r="R145">
        <v>417.26391437993607</v>
      </c>
      <c r="V145" s="290">
        <v>39618</v>
      </c>
      <c r="X145">
        <v>12</v>
      </c>
      <c r="Y145">
        <v>118</v>
      </c>
      <c r="Z145">
        <v>7</v>
      </c>
      <c r="AA145">
        <v>0.58333333333333337</v>
      </c>
      <c r="AB145">
        <v>3.7606942845382088E-2</v>
      </c>
      <c r="AC145">
        <v>186.13584275594897</v>
      </c>
      <c r="AD145">
        <v>11.75</v>
      </c>
      <c r="AE145">
        <v>103</v>
      </c>
      <c r="AF145">
        <v>20</v>
      </c>
      <c r="AG145">
        <v>1.7021276595744681</v>
      </c>
      <c r="AH145">
        <v>5.3928796964585225E-2</v>
      </c>
      <c r="AI145">
        <v>370.85937617213864</v>
      </c>
      <c r="AJ145">
        <v>23.75</v>
      </c>
      <c r="AK145">
        <v>27</v>
      </c>
      <c r="AL145">
        <v>1.1368421052631579</v>
      </c>
      <c r="AM145">
        <v>556.99521892808764</v>
      </c>
    </row>
    <row r="146" spans="1:39" x14ac:dyDescent="0.45">
      <c r="A146" s="290">
        <v>39606</v>
      </c>
      <c r="B146">
        <v>3520</v>
      </c>
      <c r="C146" t="s">
        <v>14</v>
      </c>
      <c r="D146">
        <v>48</v>
      </c>
      <c r="E146">
        <v>45</v>
      </c>
      <c r="F146" t="s">
        <v>14</v>
      </c>
      <c r="G146">
        <v>4.835037512571614E-2</v>
      </c>
      <c r="H146">
        <v>930.7063261245687</v>
      </c>
      <c r="I146">
        <v>14.25</v>
      </c>
      <c r="J146">
        <v>76</v>
      </c>
      <c r="K146">
        <v>17</v>
      </c>
      <c r="L146">
        <v>1.1929824561403508</v>
      </c>
      <c r="M146">
        <v>5.7559720983620055E-2</v>
      </c>
      <c r="N146">
        <v>295.34542053874344</v>
      </c>
      <c r="O146" t="s">
        <v>14</v>
      </c>
      <c r="P146">
        <v>62</v>
      </c>
      <c r="Q146" t="s">
        <v>14</v>
      </c>
      <c r="R146">
        <v>1226.0517466633121</v>
      </c>
      <c r="V146" s="290">
        <v>39619</v>
      </c>
      <c r="X146">
        <v>12.25</v>
      </c>
      <c r="Y146">
        <v>111</v>
      </c>
      <c r="Z146">
        <v>27</v>
      </c>
      <c r="AA146">
        <v>2.204081632653061</v>
      </c>
      <c r="AB146">
        <v>3.8337371275525479E-2</v>
      </c>
      <c r="AC146">
        <v>704.27363957624186</v>
      </c>
      <c r="AD146">
        <v>12</v>
      </c>
      <c r="AE146">
        <v>59</v>
      </c>
      <c r="AF146">
        <v>87</v>
      </c>
      <c r="AG146">
        <v>7.25</v>
      </c>
      <c r="AH146">
        <v>6.0583892769990079E-2</v>
      </c>
      <c r="AI146">
        <v>1436.0252539449727</v>
      </c>
      <c r="AJ146">
        <v>24.25</v>
      </c>
      <c r="AK146">
        <v>114</v>
      </c>
      <c r="AL146">
        <v>4.7010309278350517</v>
      </c>
      <c r="AM146">
        <v>2140.2988935212147</v>
      </c>
    </row>
    <row r="147" spans="1:39" x14ac:dyDescent="0.45">
      <c r="A147" s="290">
        <v>39607</v>
      </c>
      <c r="B147">
        <v>2860</v>
      </c>
      <c r="C147">
        <v>10.5</v>
      </c>
      <c r="D147">
        <v>86</v>
      </c>
      <c r="E147">
        <v>18</v>
      </c>
      <c r="F147">
        <v>1.7142857142857142</v>
      </c>
      <c r="G147">
        <v>4.1385275893548103E-2</v>
      </c>
      <c r="H147">
        <v>434.9372962089198</v>
      </c>
      <c r="I147">
        <v>10.25</v>
      </c>
      <c r="J147">
        <v>103</v>
      </c>
      <c r="K147">
        <v>2</v>
      </c>
      <c r="L147">
        <v>0.1951219512195122</v>
      </c>
      <c r="M147">
        <v>5.3928796964585225E-2</v>
      </c>
      <c r="N147">
        <v>37.085937617213865</v>
      </c>
      <c r="O147">
        <v>20.75</v>
      </c>
      <c r="P147">
        <v>20</v>
      </c>
      <c r="Q147">
        <v>0.96385542168674698</v>
      </c>
      <c r="R147">
        <v>472.02323382613366</v>
      </c>
      <c r="V147" s="290">
        <v>39620</v>
      </c>
      <c r="X147">
        <v>11.5</v>
      </c>
      <c r="Y147">
        <v>73</v>
      </c>
      <c r="Z147">
        <v>60</v>
      </c>
      <c r="AA147">
        <v>5.2173913043478262</v>
      </c>
      <c r="AB147">
        <v>4.3342752434923609E-2</v>
      </c>
      <c r="AC147">
        <v>1384.3144846439134</v>
      </c>
      <c r="AD147">
        <v>9.5</v>
      </c>
      <c r="AE147">
        <v>44</v>
      </c>
      <c r="AF147">
        <v>21</v>
      </c>
      <c r="AG147">
        <v>2.2105263157894739</v>
      </c>
      <c r="AH147">
        <v>6.4087639012480282E-2</v>
      </c>
      <c r="AI147">
        <v>327.67629333186244</v>
      </c>
      <c r="AJ147">
        <v>21</v>
      </c>
      <c r="AK147">
        <v>81</v>
      </c>
      <c r="AL147">
        <v>3.8571428571428572</v>
      </c>
      <c r="AM147">
        <v>1711.9907779757759</v>
      </c>
    </row>
    <row r="148" spans="1:39" x14ac:dyDescent="0.45">
      <c r="A148" s="290">
        <v>39608</v>
      </c>
      <c r="B148">
        <v>2440</v>
      </c>
      <c r="C148" t="s">
        <v>14</v>
      </c>
      <c r="D148">
        <v>101</v>
      </c>
      <c r="E148">
        <v>15</v>
      </c>
      <c r="F148" t="s">
        <v>14</v>
      </c>
      <c r="G148">
        <v>3.9465000546847984E-2</v>
      </c>
      <c r="H148">
        <v>380.0836131294069</v>
      </c>
      <c r="I148">
        <v>8</v>
      </c>
      <c r="J148">
        <v>100</v>
      </c>
      <c r="K148">
        <v>1</v>
      </c>
      <c r="L148">
        <v>0.125</v>
      </c>
      <c r="M148">
        <v>5.4281847298558228E-2</v>
      </c>
      <c r="N148">
        <v>18.42236492984204</v>
      </c>
      <c r="O148" t="s">
        <v>14</v>
      </c>
      <c r="P148">
        <v>16</v>
      </c>
      <c r="Q148" t="s">
        <v>14</v>
      </c>
      <c r="R148">
        <v>398.50597805924895</v>
      </c>
      <c r="V148" s="290">
        <v>39621</v>
      </c>
      <c r="X148">
        <v>15.25</v>
      </c>
      <c r="Y148">
        <v>53</v>
      </c>
      <c r="Z148">
        <v>78</v>
      </c>
      <c r="AA148">
        <v>5.1147540983606561</v>
      </c>
      <c r="AB148">
        <v>4.7166833384533445E-2</v>
      </c>
      <c r="AC148">
        <v>1653.7044020762503</v>
      </c>
      <c r="AD148">
        <v>8.25</v>
      </c>
      <c r="AE148">
        <v>60</v>
      </c>
      <c r="AF148">
        <v>26</v>
      </c>
      <c r="AG148">
        <v>3.1515151515151514</v>
      </c>
      <c r="AH148">
        <v>6.0383148548819231E-2</v>
      </c>
      <c r="AI148">
        <v>430.58370795254632</v>
      </c>
      <c r="AJ148">
        <v>23.5</v>
      </c>
      <c r="AK148">
        <v>104</v>
      </c>
      <c r="AL148">
        <v>4.4255319148936172</v>
      </c>
      <c r="AM148">
        <v>2084.2881100287968</v>
      </c>
    </row>
    <row r="149" spans="1:39" x14ac:dyDescent="0.45">
      <c r="A149" s="290">
        <v>39609</v>
      </c>
      <c r="B149">
        <v>2940</v>
      </c>
      <c r="C149" t="s">
        <v>14</v>
      </c>
      <c r="D149">
        <v>70</v>
      </c>
      <c r="E149">
        <v>17</v>
      </c>
      <c r="F149" t="s">
        <v>14</v>
      </c>
      <c r="G149">
        <v>4.3843972828962442E-2</v>
      </c>
      <c r="H149">
        <v>387.73858533116652</v>
      </c>
      <c r="I149" t="s">
        <v>14</v>
      </c>
      <c r="J149">
        <v>84</v>
      </c>
      <c r="K149">
        <v>25</v>
      </c>
      <c r="L149" t="s">
        <v>14</v>
      </c>
      <c r="M149">
        <v>5.636432415461546E-2</v>
      </c>
      <c r="N149">
        <v>443.54297465576627</v>
      </c>
      <c r="O149" t="s">
        <v>14</v>
      </c>
      <c r="P149">
        <v>42</v>
      </c>
      <c r="Q149" t="s">
        <v>14</v>
      </c>
      <c r="R149">
        <v>831.28155998693273</v>
      </c>
      <c r="V149" s="290">
        <v>39622</v>
      </c>
      <c r="X149">
        <v>15</v>
      </c>
      <c r="Y149">
        <v>66</v>
      </c>
      <c r="Z149">
        <v>52</v>
      </c>
      <c r="AA149">
        <v>3.4666666666666668</v>
      </c>
      <c r="AB149">
        <v>4.4546763761236369E-2</v>
      </c>
      <c r="AC149">
        <v>1167.3126308055014</v>
      </c>
      <c r="AD149">
        <v>10.25</v>
      </c>
      <c r="AE149">
        <v>73</v>
      </c>
      <c r="AF149">
        <v>9</v>
      </c>
      <c r="AG149">
        <v>0.87804878048780488</v>
      </c>
      <c r="AH149">
        <v>5.8040752434923612E-2</v>
      </c>
      <c r="AI149">
        <v>155.06346183383769</v>
      </c>
      <c r="AJ149">
        <v>25.25</v>
      </c>
      <c r="AK149">
        <v>61</v>
      </c>
      <c r="AL149">
        <v>2.4158415841584158</v>
      </c>
      <c r="AM149">
        <v>1322.376092639339</v>
      </c>
    </row>
    <row r="150" spans="1:39" x14ac:dyDescent="0.45">
      <c r="A150" s="290">
        <v>39610</v>
      </c>
      <c r="B150">
        <v>3090</v>
      </c>
      <c r="C150" t="s">
        <v>40</v>
      </c>
      <c r="D150">
        <v>107</v>
      </c>
      <c r="E150">
        <v>11</v>
      </c>
      <c r="F150" t="s">
        <v>14</v>
      </c>
      <c r="G150">
        <v>3.8775732401186987E-2</v>
      </c>
      <c r="H150">
        <v>283.68258492683617</v>
      </c>
      <c r="I150" t="s">
        <v>40</v>
      </c>
      <c r="J150">
        <v>114</v>
      </c>
      <c r="K150">
        <v>19</v>
      </c>
      <c r="L150" t="s">
        <v>14</v>
      </c>
      <c r="M150">
        <v>5.2716845732376137E-2</v>
      </c>
      <c r="N150">
        <v>360.416101078125</v>
      </c>
      <c r="O150" t="s">
        <v>14</v>
      </c>
      <c r="P150">
        <v>30</v>
      </c>
      <c r="Q150" t="s">
        <v>14</v>
      </c>
      <c r="R150">
        <v>644.09868600496111</v>
      </c>
      <c r="V150" s="290">
        <v>39623</v>
      </c>
      <c r="X150">
        <v>9</v>
      </c>
      <c r="Y150">
        <v>70</v>
      </c>
      <c r="Z150">
        <v>10</v>
      </c>
      <c r="AA150">
        <v>1.1111111111111112</v>
      </c>
      <c r="AB150">
        <v>4.3843972828962442E-2</v>
      </c>
      <c r="AC150">
        <v>228.08152078303914</v>
      </c>
      <c r="AD150">
        <v>10.25</v>
      </c>
      <c r="AE150">
        <v>86</v>
      </c>
      <c r="AF150">
        <v>13</v>
      </c>
      <c r="AG150">
        <v>1.2682926829268293</v>
      </c>
      <c r="AH150">
        <v>5.6083275893548105E-2</v>
      </c>
      <c r="AI150">
        <v>231.79815716677024</v>
      </c>
      <c r="AJ150">
        <v>19.25</v>
      </c>
      <c r="AK150">
        <v>23</v>
      </c>
      <c r="AL150">
        <v>1.1948051948051948</v>
      </c>
      <c r="AM150">
        <v>459.87967794980938</v>
      </c>
    </row>
    <row r="151" spans="1:39" x14ac:dyDescent="0.45">
      <c r="A151" s="290">
        <v>39611</v>
      </c>
      <c r="B151">
        <v>2670</v>
      </c>
      <c r="C151" t="s">
        <v>40</v>
      </c>
      <c r="D151">
        <v>107</v>
      </c>
      <c r="E151">
        <v>11</v>
      </c>
      <c r="F151" t="s">
        <v>14</v>
      </c>
      <c r="G151">
        <v>3.8775732401186987E-2</v>
      </c>
      <c r="H151">
        <v>283.68258492683617</v>
      </c>
      <c r="I151" t="s">
        <v>40</v>
      </c>
      <c r="J151">
        <v>114</v>
      </c>
      <c r="K151">
        <v>19</v>
      </c>
      <c r="L151" t="s">
        <v>14</v>
      </c>
      <c r="M151">
        <v>5.2716845732376137E-2</v>
      </c>
      <c r="N151">
        <v>360.416101078125</v>
      </c>
      <c r="O151" t="s">
        <v>14</v>
      </c>
      <c r="P151">
        <v>30</v>
      </c>
      <c r="Q151" t="s">
        <v>14</v>
      </c>
      <c r="R151">
        <v>644.09868600496111</v>
      </c>
      <c r="V151" s="290">
        <v>39624</v>
      </c>
      <c r="X151">
        <v>12.5</v>
      </c>
      <c r="Y151">
        <v>80</v>
      </c>
      <c r="Z151">
        <v>7</v>
      </c>
      <c r="AA151">
        <v>0.56000000000000005</v>
      </c>
      <c r="AB151">
        <v>4.2249073875455158E-2</v>
      </c>
      <c r="AC151">
        <v>165.68410518618941</v>
      </c>
      <c r="AD151">
        <v>10</v>
      </c>
      <c r="AE151">
        <v>75</v>
      </c>
      <c r="AF151">
        <v>24</v>
      </c>
      <c r="AG151">
        <v>2.4</v>
      </c>
      <c r="AH151">
        <v>5.7717921971922305E-2</v>
      </c>
      <c r="AI151">
        <v>415.81538593290207</v>
      </c>
      <c r="AJ151">
        <v>22.5</v>
      </c>
      <c r="AK151">
        <v>31</v>
      </c>
      <c r="AL151">
        <v>1.3777777777777778</v>
      </c>
      <c r="AM151">
        <v>581.49949111909154</v>
      </c>
    </row>
    <row r="152" spans="1:39" x14ac:dyDescent="0.45">
      <c r="A152" s="290">
        <v>39612</v>
      </c>
      <c r="B152">
        <v>2470</v>
      </c>
      <c r="C152">
        <v>13.75</v>
      </c>
      <c r="D152">
        <v>143</v>
      </c>
      <c r="E152">
        <v>4</v>
      </c>
      <c r="F152">
        <v>0.29090909090909089</v>
      </c>
      <c r="G152">
        <v>3.5311783736175661E-2</v>
      </c>
      <c r="H152">
        <v>113.27663393854961</v>
      </c>
      <c r="I152" t="s">
        <v>14</v>
      </c>
      <c r="J152">
        <v>143</v>
      </c>
      <c r="K152">
        <v>13</v>
      </c>
      <c r="L152" t="s">
        <v>14</v>
      </c>
      <c r="M152">
        <v>5.0009783736175664E-2</v>
      </c>
      <c r="N152">
        <v>259.94913452497428</v>
      </c>
      <c r="O152" t="s">
        <v>14</v>
      </c>
      <c r="P152">
        <v>17</v>
      </c>
      <c r="Q152" t="s">
        <v>14</v>
      </c>
      <c r="R152">
        <v>373.22576846352388</v>
      </c>
      <c r="V152" s="290">
        <v>39625</v>
      </c>
      <c r="X152">
        <v>13.75</v>
      </c>
      <c r="Y152">
        <v>74</v>
      </c>
      <c r="Z152">
        <v>14</v>
      </c>
      <c r="AA152">
        <v>1.0181818181818181</v>
      </c>
      <c r="AB152">
        <v>4.3180246526769384E-2</v>
      </c>
      <c r="AC152">
        <v>324.22232678363167</v>
      </c>
      <c r="AD152">
        <v>10</v>
      </c>
      <c r="AE152">
        <v>57</v>
      </c>
      <c r="AF152">
        <v>11</v>
      </c>
      <c r="AG152">
        <v>1.1000000000000001</v>
      </c>
      <c r="AH152">
        <v>6.0995795656984125E-2</v>
      </c>
      <c r="AI152">
        <v>180.34029856515988</v>
      </c>
      <c r="AJ152">
        <v>23.75</v>
      </c>
      <c r="AK152">
        <v>25</v>
      </c>
      <c r="AL152">
        <v>1.0526315789473684</v>
      </c>
      <c r="AM152">
        <v>504.56262534879158</v>
      </c>
    </row>
    <row r="153" spans="1:39" x14ac:dyDescent="0.45">
      <c r="A153" s="290">
        <v>39613</v>
      </c>
      <c r="B153">
        <v>2540</v>
      </c>
      <c r="C153">
        <v>9</v>
      </c>
      <c r="D153">
        <v>131</v>
      </c>
      <c r="E153">
        <v>5</v>
      </c>
      <c r="F153">
        <v>0.55555555555555558</v>
      </c>
      <c r="G153">
        <v>3.635864317168544E-2</v>
      </c>
      <c r="H153">
        <v>137.51888309995536</v>
      </c>
      <c r="I153">
        <v>8.25</v>
      </c>
      <c r="J153">
        <v>140</v>
      </c>
      <c r="K153">
        <v>6</v>
      </c>
      <c r="L153">
        <v>0.72727272727272729</v>
      </c>
      <c r="M153">
        <v>5.0263022904354471E-2</v>
      </c>
      <c r="N153">
        <v>119.37204834292204</v>
      </c>
      <c r="O153">
        <v>17.25</v>
      </c>
      <c r="P153">
        <v>11</v>
      </c>
      <c r="Q153">
        <v>0.6376811594202898</v>
      </c>
      <c r="R153">
        <v>256.89093144287739</v>
      </c>
      <c r="V153" s="290">
        <v>39626</v>
      </c>
      <c r="X153">
        <v>8.5</v>
      </c>
      <c r="Y153">
        <v>43</v>
      </c>
      <c r="Z153">
        <v>35</v>
      </c>
      <c r="AA153">
        <v>4.117647058823529</v>
      </c>
      <c r="AB153">
        <v>4.9664225818156084E-2</v>
      </c>
      <c r="AC153">
        <v>704.73262038053986</v>
      </c>
      <c r="AD153">
        <v>9.25</v>
      </c>
      <c r="AE153">
        <v>25</v>
      </c>
      <c r="AF153">
        <v>131</v>
      </c>
      <c r="AG153">
        <v>14.162162162162161</v>
      </c>
      <c r="AH153">
        <v>7.0839747147774204E-2</v>
      </c>
      <c r="AI153">
        <v>1849.2443193893591</v>
      </c>
      <c r="AJ153">
        <v>17.75</v>
      </c>
      <c r="AK153">
        <v>166</v>
      </c>
      <c r="AL153">
        <v>9.352112676056338</v>
      </c>
      <c r="AM153">
        <v>2553.9769397698992</v>
      </c>
    </row>
    <row r="154" spans="1:39" x14ac:dyDescent="0.45">
      <c r="A154" s="290">
        <v>39614</v>
      </c>
      <c r="B154">
        <v>2330</v>
      </c>
      <c r="C154">
        <v>11</v>
      </c>
      <c r="D154">
        <v>139</v>
      </c>
      <c r="E154">
        <v>0</v>
      </c>
      <c r="F154">
        <v>0</v>
      </c>
      <c r="G154">
        <v>3.5650643342687013E-2</v>
      </c>
      <c r="H154">
        <v>0</v>
      </c>
      <c r="I154">
        <v>8.75</v>
      </c>
      <c r="J154">
        <v>155</v>
      </c>
      <c r="K154">
        <v>5</v>
      </c>
      <c r="L154">
        <v>0.5714285714285714</v>
      </c>
      <c r="M154">
        <v>4.9047330403516512E-2</v>
      </c>
      <c r="N154">
        <v>101.94234750117039</v>
      </c>
      <c r="O154">
        <v>19.75</v>
      </c>
      <c r="P154">
        <v>5</v>
      </c>
      <c r="Q154">
        <v>0.25316455696202533</v>
      </c>
      <c r="R154">
        <v>101.94234750117039</v>
      </c>
      <c r="V154" s="290">
        <v>39627</v>
      </c>
      <c r="X154">
        <v>9.75</v>
      </c>
      <c r="Y154">
        <v>23</v>
      </c>
      <c r="Z154">
        <v>160</v>
      </c>
      <c r="AA154">
        <v>16.410256410256409</v>
      </c>
      <c r="AB154">
        <v>5.7137657084942228E-2</v>
      </c>
      <c r="AC154">
        <v>2800.2548260272574</v>
      </c>
      <c r="AD154" t="s">
        <v>14</v>
      </c>
      <c r="AE154">
        <v>20</v>
      </c>
      <c r="AF154">
        <v>387</v>
      </c>
      <c r="AG154" t="s">
        <v>14</v>
      </c>
      <c r="AH154">
        <v>7.350497372467113E-2</v>
      </c>
      <c r="AI154">
        <v>5264.9498447491824</v>
      </c>
      <c r="AJ154" t="s">
        <v>14</v>
      </c>
      <c r="AK154">
        <v>547</v>
      </c>
      <c r="AL154" t="s">
        <v>14</v>
      </c>
      <c r="AM154">
        <v>8065.2046707764403</v>
      </c>
    </row>
    <row r="155" spans="1:39" x14ac:dyDescent="0.45">
      <c r="A155" s="290">
        <v>39615</v>
      </c>
      <c r="B155">
        <v>2220</v>
      </c>
      <c r="C155">
        <v>12.5</v>
      </c>
      <c r="D155">
        <v>146</v>
      </c>
      <c r="E155">
        <v>0</v>
      </c>
      <c r="F155">
        <v>0</v>
      </c>
      <c r="G155">
        <v>3.5063802510315621E-2</v>
      </c>
      <c r="H155">
        <v>0</v>
      </c>
      <c r="I155">
        <v>10.25</v>
      </c>
      <c r="J155">
        <v>123</v>
      </c>
      <c r="K155">
        <v>1</v>
      </c>
      <c r="L155">
        <v>9.7560975609756101E-2</v>
      </c>
      <c r="M155">
        <v>5.1809270059431846E-2</v>
      </c>
      <c r="N155">
        <v>19.301565122474653</v>
      </c>
      <c r="O155">
        <v>22.75</v>
      </c>
      <c r="P155">
        <v>1</v>
      </c>
      <c r="Q155">
        <v>4.3956043956043959E-2</v>
      </c>
      <c r="R155">
        <v>19.301565122474653</v>
      </c>
      <c r="V155" s="290">
        <v>39628</v>
      </c>
      <c r="X155" t="s">
        <v>14</v>
      </c>
      <c r="Y155">
        <v>23</v>
      </c>
      <c r="Z155">
        <v>194</v>
      </c>
      <c r="AA155" t="s">
        <v>14</v>
      </c>
      <c r="AB155">
        <v>5.7137657084942228E-2</v>
      </c>
      <c r="AC155">
        <v>3395.3089765580498</v>
      </c>
      <c r="AD155" t="s">
        <v>14</v>
      </c>
      <c r="AE155">
        <v>16</v>
      </c>
      <c r="AF155">
        <v>107</v>
      </c>
      <c r="AG155" t="s">
        <v>14</v>
      </c>
      <c r="AH155">
        <v>7.6170200301568042E-2</v>
      </c>
      <c r="AI155">
        <v>1404.7488332231326</v>
      </c>
      <c r="AJ155" t="s">
        <v>14</v>
      </c>
      <c r="AK155">
        <v>301</v>
      </c>
      <c r="AL155" t="s">
        <v>14</v>
      </c>
      <c r="AM155">
        <v>4800.0578097811822</v>
      </c>
    </row>
    <row r="156" spans="1:39" x14ac:dyDescent="0.45">
      <c r="A156" s="290">
        <v>39616</v>
      </c>
      <c r="B156">
        <v>2210</v>
      </c>
      <c r="C156">
        <v>14.5</v>
      </c>
      <c r="D156">
        <v>111</v>
      </c>
      <c r="E156">
        <v>5</v>
      </c>
      <c r="F156">
        <v>0.34482758620689657</v>
      </c>
      <c r="G156">
        <v>3.8337371275525479E-2</v>
      </c>
      <c r="H156">
        <v>130.42104436597072</v>
      </c>
      <c r="I156">
        <v>9</v>
      </c>
      <c r="J156">
        <v>145</v>
      </c>
      <c r="K156">
        <v>2</v>
      </c>
      <c r="L156">
        <v>0.22222222222222221</v>
      </c>
      <c r="M156">
        <v>4.9843892180528655E-2</v>
      </c>
      <c r="N156">
        <v>40.125277391184412</v>
      </c>
      <c r="O156">
        <v>23.5</v>
      </c>
      <c r="P156">
        <v>7</v>
      </c>
      <c r="Q156">
        <v>0.2978723404255319</v>
      </c>
      <c r="R156">
        <v>170.54632175715511</v>
      </c>
      <c r="V156" s="290">
        <v>39629</v>
      </c>
      <c r="X156" t="s">
        <v>14</v>
      </c>
      <c r="Y156">
        <v>18</v>
      </c>
      <c r="Z156">
        <v>519</v>
      </c>
      <c r="AA156" t="s">
        <v>14</v>
      </c>
      <c r="AB156">
        <v>6.0065399723688205E-2</v>
      </c>
      <c r="AC156">
        <v>8640.5818056234475</v>
      </c>
      <c r="AD156" t="s">
        <v>40</v>
      </c>
      <c r="AE156">
        <v>15</v>
      </c>
      <c r="AF156">
        <v>66</v>
      </c>
      <c r="AG156" t="s">
        <v>14</v>
      </c>
      <c r="AH156">
        <v>7.69410483980352E-2</v>
      </c>
      <c r="AI156">
        <v>857.79959298923984</v>
      </c>
      <c r="AJ156" t="s">
        <v>14</v>
      </c>
      <c r="AK156">
        <v>585</v>
      </c>
      <c r="AL156" t="s">
        <v>14</v>
      </c>
      <c r="AM156">
        <v>9498.3813986126879</v>
      </c>
    </row>
    <row r="157" spans="1:39" x14ac:dyDescent="0.45">
      <c r="A157" s="290">
        <v>39617</v>
      </c>
      <c r="B157">
        <v>2000</v>
      </c>
      <c r="C157">
        <v>14.75</v>
      </c>
      <c r="D157">
        <v>115</v>
      </c>
      <c r="E157">
        <v>6</v>
      </c>
      <c r="F157">
        <v>0.40677966101694918</v>
      </c>
      <c r="G157">
        <v>3.7914530658829333E-2</v>
      </c>
      <c r="H157">
        <v>158.25067317832543</v>
      </c>
      <c r="I157">
        <v>9.5</v>
      </c>
      <c r="J157">
        <v>138</v>
      </c>
      <c r="K157">
        <v>0</v>
      </c>
      <c r="L157">
        <v>0</v>
      </c>
      <c r="M157">
        <v>5.0434881984482337E-2</v>
      </c>
      <c r="N157">
        <v>0</v>
      </c>
      <c r="O157">
        <v>24.25</v>
      </c>
      <c r="P157">
        <v>6</v>
      </c>
      <c r="Q157">
        <v>0.24742268041237114</v>
      </c>
      <c r="R157">
        <v>158.25067317832543</v>
      </c>
      <c r="V157" s="290">
        <v>39630</v>
      </c>
      <c r="X157">
        <v>12.25</v>
      </c>
      <c r="Y157">
        <v>13</v>
      </c>
      <c r="Z157">
        <v>55</v>
      </c>
      <c r="AA157">
        <v>4.4897959183673466</v>
      </c>
      <c r="AB157">
        <v>6.3952244874479397E-2</v>
      </c>
      <c r="AC157">
        <v>860.01672197668461</v>
      </c>
      <c r="AD157">
        <v>10</v>
      </c>
      <c r="AE157">
        <v>14</v>
      </c>
      <c r="AF157">
        <v>24</v>
      </c>
      <c r="AG157">
        <v>2.4</v>
      </c>
      <c r="AH157">
        <v>7.7765099255075354E-2</v>
      </c>
      <c r="AI157">
        <v>308.62173687039478</v>
      </c>
      <c r="AJ157">
        <v>22.25</v>
      </c>
      <c r="AK157">
        <v>79</v>
      </c>
      <c r="AL157">
        <v>3.5505617977528088</v>
      </c>
      <c r="AM157">
        <v>1168.6384588470794</v>
      </c>
    </row>
    <row r="158" spans="1:39" x14ac:dyDescent="0.45">
      <c r="A158" s="290">
        <v>39618</v>
      </c>
      <c r="B158">
        <v>1860</v>
      </c>
      <c r="C158">
        <v>12</v>
      </c>
      <c r="D158">
        <v>118</v>
      </c>
      <c r="E158">
        <v>0</v>
      </c>
      <c r="F158">
        <v>0</v>
      </c>
      <c r="G158">
        <v>3.7606942845382088E-2</v>
      </c>
      <c r="H158">
        <v>0</v>
      </c>
      <c r="I158">
        <v>11.75</v>
      </c>
      <c r="J158">
        <v>103</v>
      </c>
      <c r="K158">
        <v>1</v>
      </c>
      <c r="L158">
        <v>8.5106382978723402E-2</v>
      </c>
      <c r="M158">
        <v>5.3928796964585225E-2</v>
      </c>
      <c r="N158">
        <v>18.542968808606933</v>
      </c>
      <c r="O158">
        <v>23.75</v>
      </c>
      <c r="P158">
        <v>1</v>
      </c>
      <c r="Q158">
        <v>4.2105263157894736E-2</v>
      </c>
      <c r="R158">
        <v>18.542968808606933</v>
      </c>
      <c r="V158" s="290">
        <v>39631</v>
      </c>
      <c r="X158">
        <v>13.75</v>
      </c>
      <c r="Y158">
        <v>20</v>
      </c>
      <c r="Z158">
        <v>8</v>
      </c>
      <c r="AA158">
        <v>0.58181818181818179</v>
      </c>
      <c r="AB158">
        <v>5.8806973724671127E-2</v>
      </c>
      <c r="AC158">
        <v>136.03828752445702</v>
      </c>
      <c r="AD158">
        <v>11.25</v>
      </c>
      <c r="AE158">
        <v>16</v>
      </c>
      <c r="AF158">
        <v>12</v>
      </c>
      <c r="AG158">
        <v>1.0666666666666667</v>
      </c>
      <c r="AH158">
        <v>7.6170200301568042E-2</v>
      </c>
      <c r="AI158">
        <v>157.54192522128588</v>
      </c>
      <c r="AJ158">
        <v>25</v>
      </c>
      <c r="AK158">
        <v>20</v>
      </c>
      <c r="AL158">
        <v>0.8</v>
      </c>
      <c r="AM158">
        <v>293.58021274574287</v>
      </c>
    </row>
    <row r="159" spans="1:39" x14ac:dyDescent="0.45">
      <c r="A159" s="290">
        <v>39619</v>
      </c>
      <c r="B159">
        <v>1930</v>
      </c>
      <c r="C159">
        <v>12.25</v>
      </c>
      <c r="D159">
        <v>111</v>
      </c>
      <c r="E159">
        <v>1</v>
      </c>
      <c r="F159">
        <v>8.1632653061224483E-2</v>
      </c>
      <c r="G159">
        <v>3.8337371275525479E-2</v>
      </c>
      <c r="H159">
        <v>26.084208873194143</v>
      </c>
      <c r="I159">
        <v>12</v>
      </c>
      <c r="J159">
        <v>59</v>
      </c>
      <c r="K159">
        <v>6</v>
      </c>
      <c r="L159">
        <v>0.5</v>
      </c>
      <c r="M159">
        <v>6.0583892769990079E-2</v>
      </c>
      <c r="N159">
        <v>99.036224409998113</v>
      </c>
      <c r="O159">
        <v>24.25</v>
      </c>
      <c r="P159">
        <v>7</v>
      </c>
      <c r="Q159">
        <v>0.28865979381443296</v>
      </c>
      <c r="R159">
        <v>125.12043328319226</v>
      </c>
      <c r="V159" s="290">
        <v>39632</v>
      </c>
      <c r="X159">
        <v>11.25</v>
      </c>
      <c r="Y159">
        <v>14</v>
      </c>
      <c r="Z159">
        <v>13</v>
      </c>
      <c r="AA159">
        <v>1.1555555555555554</v>
      </c>
      <c r="AB159">
        <v>6.3067099255075337E-2</v>
      </c>
      <c r="AC159">
        <v>206.12966433451152</v>
      </c>
      <c r="AD159">
        <v>11.75</v>
      </c>
      <c r="AE159">
        <v>19</v>
      </c>
      <c r="AF159">
        <v>32</v>
      </c>
      <c r="AG159">
        <v>2.7234042553191489</v>
      </c>
      <c r="AH159">
        <v>7.4117620832836031E-2</v>
      </c>
      <c r="AI159">
        <v>431.74618451626242</v>
      </c>
      <c r="AJ159">
        <v>23</v>
      </c>
      <c r="AK159">
        <v>45</v>
      </c>
      <c r="AL159">
        <v>1.9565217391304348</v>
      </c>
      <c r="AM159">
        <v>637.87584885077399</v>
      </c>
    </row>
    <row r="160" spans="1:39" x14ac:dyDescent="0.45">
      <c r="A160" s="290">
        <v>39620</v>
      </c>
      <c r="B160">
        <v>2430</v>
      </c>
      <c r="C160">
        <v>11.5</v>
      </c>
      <c r="D160">
        <v>73</v>
      </c>
      <c r="E160">
        <v>3</v>
      </c>
      <c r="F160">
        <v>0.2608695652173913</v>
      </c>
      <c r="G160">
        <v>4.3342752434923609E-2</v>
      </c>
      <c r="H160">
        <v>69.215724232195669</v>
      </c>
      <c r="I160">
        <v>9.5</v>
      </c>
      <c r="J160">
        <v>44</v>
      </c>
      <c r="K160">
        <v>0</v>
      </c>
      <c r="L160">
        <v>0</v>
      </c>
      <c r="M160">
        <v>6.4087639012480282E-2</v>
      </c>
      <c r="N160">
        <v>0</v>
      </c>
      <c r="O160">
        <v>21</v>
      </c>
      <c r="P160">
        <v>3</v>
      </c>
      <c r="Q160">
        <v>0.14285714285714285</v>
      </c>
      <c r="R160">
        <v>69.215724232195669</v>
      </c>
      <c r="V160" s="290">
        <v>39633</v>
      </c>
      <c r="X160">
        <v>11.5</v>
      </c>
      <c r="Y160">
        <v>22</v>
      </c>
      <c r="Z160">
        <v>4</v>
      </c>
      <c r="AA160">
        <v>0.34782608695652173</v>
      </c>
      <c r="AB160">
        <v>5.7668588937088268E-2</v>
      </c>
      <c r="AC160">
        <v>69.361849730078774</v>
      </c>
      <c r="AD160">
        <v>13</v>
      </c>
      <c r="AE160">
        <v>31</v>
      </c>
      <c r="AF160">
        <v>6</v>
      </c>
      <c r="AG160">
        <v>0.46153846153846156</v>
      </c>
      <c r="AH160">
        <v>6.82704568296294E-2</v>
      </c>
      <c r="AI160">
        <v>87.88574558645692</v>
      </c>
      <c r="AJ160">
        <v>24.5</v>
      </c>
      <c r="AK160">
        <v>10</v>
      </c>
      <c r="AL160">
        <v>0.40816326530612246</v>
      </c>
      <c r="AM160">
        <v>157.24759531653569</v>
      </c>
    </row>
    <row r="161" spans="1:39" x14ac:dyDescent="0.45">
      <c r="A161" s="290">
        <v>39621</v>
      </c>
      <c r="B161">
        <v>2680</v>
      </c>
      <c r="C161">
        <v>15.25</v>
      </c>
      <c r="D161">
        <v>53</v>
      </c>
      <c r="E161">
        <v>3</v>
      </c>
      <c r="F161">
        <v>0.19672131147540983</v>
      </c>
      <c r="G161">
        <v>4.7166833384533445E-2</v>
      </c>
      <c r="H161">
        <v>63.604015464471161</v>
      </c>
      <c r="I161">
        <v>8.25</v>
      </c>
      <c r="J161">
        <v>60</v>
      </c>
      <c r="K161">
        <v>11</v>
      </c>
      <c r="L161">
        <v>1.3333333333333333</v>
      </c>
      <c r="M161">
        <v>6.0383148548819231E-2</v>
      </c>
      <c r="N161">
        <v>182.17003028761576</v>
      </c>
      <c r="O161">
        <v>23.5</v>
      </c>
      <c r="P161">
        <v>14</v>
      </c>
      <c r="Q161">
        <v>0.5957446808510638</v>
      </c>
      <c r="R161">
        <v>245.77404575208692</v>
      </c>
      <c r="V161" s="290">
        <v>39634</v>
      </c>
      <c r="X161">
        <v>11.25</v>
      </c>
      <c r="Y161">
        <v>32</v>
      </c>
      <c r="Z161">
        <v>2</v>
      </c>
      <c r="AA161">
        <v>0.17777777777777778</v>
      </c>
      <c r="AB161">
        <v>5.3193250376960058E-2</v>
      </c>
      <c r="AC161">
        <v>37.598755214745687</v>
      </c>
      <c r="AD161">
        <v>12.75</v>
      </c>
      <c r="AE161">
        <v>27</v>
      </c>
      <c r="AF161">
        <v>16</v>
      </c>
      <c r="AG161">
        <v>1.2549019607843137</v>
      </c>
      <c r="AH161">
        <v>6.992052447244429E-2</v>
      </c>
      <c r="AI161">
        <v>228.83123547372142</v>
      </c>
      <c r="AJ161">
        <v>24</v>
      </c>
      <c r="AK161">
        <v>18</v>
      </c>
      <c r="AL161">
        <v>0.75</v>
      </c>
      <c r="AM161">
        <v>266.42999068846711</v>
      </c>
    </row>
    <row r="162" spans="1:39" x14ac:dyDescent="0.45">
      <c r="A162" s="290">
        <v>39622</v>
      </c>
      <c r="B162">
        <v>2290</v>
      </c>
      <c r="C162">
        <v>15</v>
      </c>
      <c r="D162">
        <v>66</v>
      </c>
      <c r="E162">
        <v>7</v>
      </c>
      <c r="F162">
        <v>0.46666666666666667</v>
      </c>
      <c r="G162">
        <v>4.4546763761236369E-2</v>
      </c>
      <c r="H162">
        <v>157.13823876227903</v>
      </c>
      <c r="I162">
        <v>10.25</v>
      </c>
      <c r="J162">
        <v>73</v>
      </c>
      <c r="K162">
        <v>3</v>
      </c>
      <c r="L162">
        <v>0.29268292682926828</v>
      </c>
      <c r="M162">
        <v>5.8040752434923612E-2</v>
      </c>
      <c r="N162">
        <v>51.687820611279236</v>
      </c>
      <c r="O162">
        <v>25.25</v>
      </c>
      <c r="P162">
        <v>10</v>
      </c>
      <c r="Q162">
        <v>0.39603960396039606</v>
      </c>
      <c r="R162">
        <v>208.82605937355828</v>
      </c>
      <c r="V162" s="290">
        <v>39635</v>
      </c>
      <c r="X162">
        <v>11.25</v>
      </c>
      <c r="Y162">
        <v>34</v>
      </c>
      <c r="Z162">
        <v>16</v>
      </c>
      <c r="AA162">
        <v>1.4222222222222223</v>
      </c>
      <c r="AB162">
        <v>5.246914989398456E-2</v>
      </c>
      <c r="AC162">
        <v>304.94109457325811</v>
      </c>
      <c r="AD162">
        <v>9.5</v>
      </c>
      <c r="AE162">
        <v>37</v>
      </c>
      <c r="AF162">
        <v>7</v>
      </c>
      <c r="AG162">
        <v>0.73684210526315785</v>
      </c>
      <c r="AH162">
        <v>6.6157196451377381E-2</v>
      </c>
      <c r="AI162">
        <v>105.80859491445788</v>
      </c>
      <c r="AJ162">
        <v>20.75</v>
      </c>
      <c r="AK162">
        <v>23</v>
      </c>
      <c r="AL162">
        <v>1.1084337349397591</v>
      </c>
      <c r="AM162">
        <v>410.74968948771601</v>
      </c>
    </row>
    <row r="163" spans="1:39" x14ac:dyDescent="0.45">
      <c r="A163" s="290">
        <v>39623</v>
      </c>
      <c r="B163">
        <v>2000</v>
      </c>
      <c r="C163">
        <v>9</v>
      </c>
      <c r="D163">
        <v>70</v>
      </c>
      <c r="E163">
        <v>0</v>
      </c>
      <c r="F163">
        <v>0</v>
      </c>
      <c r="G163">
        <v>4.3843972828962442E-2</v>
      </c>
      <c r="H163">
        <v>0</v>
      </c>
      <c r="I163">
        <v>10.25</v>
      </c>
      <c r="J163">
        <v>86</v>
      </c>
      <c r="K163">
        <v>1</v>
      </c>
      <c r="L163">
        <v>9.7560975609756101E-2</v>
      </c>
      <c r="M163">
        <v>5.6083275893548105E-2</v>
      </c>
      <c r="N163">
        <v>17.830627474366942</v>
      </c>
      <c r="O163">
        <v>19.25</v>
      </c>
      <c r="P163">
        <v>1</v>
      </c>
      <c r="Q163">
        <v>5.1948051948051951E-2</v>
      </c>
      <c r="R163">
        <v>17.830627474366942</v>
      </c>
      <c r="V163" s="290">
        <v>39636</v>
      </c>
      <c r="X163">
        <v>13.25</v>
      </c>
      <c r="Y163">
        <v>45</v>
      </c>
      <c r="Z163">
        <v>4</v>
      </c>
      <c r="AA163">
        <v>0.30188679245283018</v>
      </c>
      <c r="AB163">
        <v>4.9121223222183298E-2</v>
      </c>
      <c r="AC163">
        <v>81.43119689644837</v>
      </c>
      <c r="AD163">
        <v>10.5</v>
      </c>
      <c r="AE163">
        <v>38</v>
      </c>
      <c r="AF163">
        <v>5</v>
      </c>
      <c r="AG163">
        <v>0.47619047619047616</v>
      </c>
      <c r="AH163">
        <v>6.5838670908228036E-2</v>
      </c>
      <c r="AI163">
        <v>75.943209834376177</v>
      </c>
      <c r="AJ163">
        <v>23.75</v>
      </c>
      <c r="AK163">
        <v>9</v>
      </c>
      <c r="AL163">
        <v>0.37894736842105264</v>
      </c>
      <c r="AM163">
        <v>157.37440673082455</v>
      </c>
    </row>
    <row r="164" spans="1:39" x14ac:dyDescent="0.45">
      <c r="A164" s="290">
        <v>39624</v>
      </c>
      <c r="B164">
        <v>1920</v>
      </c>
      <c r="C164">
        <v>12.5</v>
      </c>
      <c r="D164">
        <v>80</v>
      </c>
      <c r="E164">
        <v>3</v>
      </c>
      <c r="F164">
        <v>0.24</v>
      </c>
      <c r="G164">
        <v>4.2249073875455158E-2</v>
      </c>
      <c r="H164">
        <v>71.007473651224032</v>
      </c>
      <c r="I164">
        <v>10</v>
      </c>
      <c r="J164">
        <v>75</v>
      </c>
      <c r="K164">
        <v>2</v>
      </c>
      <c r="L164">
        <v>0.2</v>
      </c>
      <c r="M164">
        <v>5.7717921971922305E-2</v>
      </c>
      <c r="N164">
        <v>34.651282161075173</v>
      </c>
      <c r="O164">
        <v>22.5</v>
      </c>
      <c r="P164">
        <v>5</v>
      </c>
      <c r="Q164">
        <v>0.22222222222222221</v>
      </c>
      <c r="R164">
        <v>105.6587558122992</v>
      </c>
      <c r="V164" s="290">
        <v>39637</v>
      </c>
      <c r="X164">
        <v>13.75</v>
      </c>
      <c r="Y164">
        <v>35</v>
      </c>
      <c r="Z164">
        <v>1</v>
      </c>
      <c r="AA164">
        <v>7.2727272727272724E-2</v>
      </c>
      <c r="AB164">
        <v>5.2122922753570437E-2</v>
      </c>
      <c r="AC164">
        <v>19.185416841028925</v>
      </c>
      <c r="AD164">
        <v>10</v>
      </c>
      <c r="AE164">
        <v>30</v>
      </c>
      <c r="AF164">
        <v>1</v>
      </c>
      <c r="AG164">
        <v>0.1</v>
      </c>
      <c r="AH164">
        <v>6.8662098473427219E-2</v>
      </c>
      <c r="AI164">
        <v>14.564075701633383</v>
      </c>
      <c r="AJ164">
        <v>23.75</v>
      </c>
      <c r="AK164">
        <v>2</v>
      </c>
      <c r="AL164">
        <v>8.4210526315789472E-2</v>
      </c>
      <c r="AM164">
        <v>33.74949254266231</v>
      </c>
    </row>
    <row r="165" spans="1:39" x14ac:dyDescent="0.45">
      <c r="A165" s="290">
        <v>39625</v>
      </c>
      <c r="B165">
        <v>1950</v>
      </c>
      <c r="C165">
        <v>13.75</v>
      </c>
      <c r="D165">
        <v>74</v>
      </c>
      <c r="E165">
        <v>0</v>
      </c>
      <c r="F165">
        <v>0</v>
      </c>
      <c r="G165">
        <v>4.3180246526769384E-2</v>
      </c>
      <c r="H165">
        <v>0</v>
      </c>
      <c r="I165">
        <v>10</v>
      </c>
      <c r="J165">
        <v>57</v>
      </c>
      <c r="K165">
        <v>5</v>
      </c>
      <c r="L165">
        <v>0.5</v>
      </c>
      <c r="M165">
        <v>6.0995795656984125E-2</v>
      </c>
      <c r="N165">
        <v>81.972862984163584</v>
      </c>
      <c r="O165">
        <v>23.75</v>
      </c>
      <c r="P165">
        <v>5</v>
      </c>
      <c r="Q165">
        <v>0.21052631578947367</v>
      </c>
      <c r="R165">
        <v>81.972862984163584</v>
      </c>
      <c r="V165" s="290">
        <v>39638</v>
      </c>
      <c r="X165">
        <v>13.25</v>
      </c>
      <c r="Y165">
        <v>28</v>
      </c>
      <c r="Z165">
        <v>1</v>
      </c>
      <c r="AA165">
        <v>7.5471698113207544E-2</v>
      </c>
      <c r="AB165">
        <v>5.4788149330467356E-2</v>
      </c>
      <c r="AC165">
        <v>18.252122260386447</v>
      </c>
      <c r="AD165">
        <v>10.75</v>
      </c>
      <c r="AE165">
        <v>22</v>
      </c>
      <c r="AF165">
        <v>5</v>
      </c>
      <c r="AG165">
        <v>0.46511627906976744</v>
      </c>
      <c r="AH165">
        <v>7.2366588937088278E-2</v>
      </c>
      <c r="AI165">
        <v>69.092658275585407</v>
      </c>
      <c r="AJ165">
        <v>24</v>
      </c>
      <c r="AK165">
        <v>6</v>
      </c>
      <c r="AL165">
        <v>0.25</v>
      </c>
      <c r="AM165">
        <v>87.34478053597185</v>
      </c>
    </row>
    <row r="166" spans="1:39" x14ac:dyDescent="0.45">
      <c r="A166" s="290">
        <v>39626</v>
      </c>
      <c r="B166">
        <v>2040</v>
      </c>
      <c r="C166">
        <v>8.5</v>
      </c>
      <c r="D166">
        <v>43</v>
      </c>
      <c r="E166">
        <v>9</v>
      </c>
      <c r="F166">
        <v>1.0588235294117647</v>
      </c>
      <c r="G166">
        <v>4.9664225818156084E-2</v>
      </c>
      <c r="H166">
        <v>181.21695952642455</v>
      </c>
      <c r="I166">
        <v>9.25</v>
      </c>
      <c r="J166">
        <v>25</v>
      </c>
      <c r="K166">
        <v>65</v>
      </c>
      <c r="L166">
        <v>7.0270270270270272</v>
      </c>
      <c r="M166">
        <v>7.0839747147774204E-2</v>
      </c>
      <c r="N166">
        <v>917.56397526952935</v>
      </c>
      <c r="O166">
        <v>17.75</v>
      </c>
      <c r="P166">
        <v>74</v>
      </c>
      <c r="Q166">
        <v>4.169014084507042</v>
      </c>
      <c r="R166">
        <v>1098.780934795954</v>
      </c>
      <c r="V166" s="290">
        <v>39639</v>
      </c>
      <c r="X166">
        <v>12.5</v>
      </c>
      <c r="Y166">
        <v>30</v>
      </c>
      <c r="Z166">
        <v>4</v>
      </c>
      <c r="AA166">
        <v>0.32</v>
      </c>
      <c r="AB166">
        <v>5.3964098473427209E-2</v>
      </c>
      <c r="AC166">
        <v>74.123354473709298</v>
      </c>
      <c r="AD166">
        <v>11.5</v>
      </c>
      <c r="AE166">
        <v>36</v>
      </c>
      <c r="AF166">
        <v>0</v>
      </c>
      <c r="AG166">
        <v>0</v>
      </c>
      <c r="AH166">
        <v>6.648444979908022E-2</v>
      </c>
      <c r="AI166">
        <v>0</v>
      </c>
      <c r="AJ166">
        <v>24</v>
      </c>
      <c r="AK166">
        <v>4</v>
      </c>
      <c r="AL166">
        <v>0.16666666666666666</v>
      </c>
      <c r="AM166">
        <v>74.123354473709298</v>
      </c>
    </row>
    <row r="167" spans="1:39" x14ac:dyDescent="0.45">
      <c r="A167" s="290">
        <v>39627</v>
      </c>
      <c r="B167">
        <v>2680</v>
      </c>
      <c r="C167">
        <v>9.75</v>
      </c>
      <c r="D167">
        <v>23</v>
      </c>
      <c r="E167">
        <v>32</v>
      </c>
      <c r="F167">
        <v>3.2820512820512819</v>
      </c>
      <c r="G167">
        <v>5.7137657084942228E-2</v>
      </c>
      <c r="H167">
        <v>560.05096520545146</v>
      </c>
      <c r="I167" t="s">
        <v>14</v>
      </c>
      <c r="J167">
        <v>20</v>
      </c>
      <c r="K167">
        <v>36</v>
      </c>
      <c r="L167" t="s">
        <v>14</v>
      </c>
      <c r="M167">
        <v>7.350497372467113E-2</v>
      </c>
      <c r="N167">
        <v>489.76277625573789</v>
      </c>
      <c r="O167" t="s">
        <v>14</v>
      </c>
      <c r="P167">
        <v>68</v>
      </c>
      <c r="Q167" t="s">
        <v>14</v>
      </c>
      <c r="R167">
        <v>1049.8137414611892</v>
      </c>
      <c r="V167" s="290">
        <v>39640</v>
      </c>
      <c r="X167">
        <v>10.25</v>
      </c>
      <c r="Y167">
        <v>44</v>
      </c>
      <c r="Z167">
        <v>0</v>
      </c>
      <c r="AA167">
        <v>0</v>
      </c>
      <c r="AB167">
        <v>4.938963901248028E-2</v>
      </c>
      <c r="AC167">
        <v>0</v>
      </c>
      <c r="AD167">
        <v>13.45</v>
      </c>
      <c r="AE167">
        <v>50</v>
      </c>
      <c r="AF167">
        <v>0</v>
      </c>
      <c r="AG167">
        <v>0</v>
      </c>
      <c r="AH167">
        <v>6.2560797223166223E-2</v>
      </c>
      <c r="AI167">
        <v>0</v>
      </c>
      <c r="AJ167">
        <v>23.7</v>
      </c>
      <c r="AK167">
        <v>0</v>
      </c>
      <c r="AL167">
        <v>0</v>
      </c>
      <c r="AM167">
        <v>0</v>
      </c>
    </row>
    <row r="168" spans="1:39" x14ac:dyDescent="0.45">
      <c r="A168" s="290">
        <v>39628</v>
      </c>
      <c r="B168">
        <v>3400</v>
      </c>
      <c r="C168" t="s">
        <v>14</v>
      </c>
      <c r="D168">
        <v>23</v>
      </c>
      <c r="E168">
        <v>91</v>
      </c>
      <c r="F168" t="s">
        <v>14</v>
      </c>
      <c r="G168">
        <v>5.7137657084942228E-2</v>
      </c>
      <c r="H168">
        <v>1592.6449323030026</v>
      </c>
      <c r="I168" t="s">
        <v>14</v>
      </c>
      <c r="J168">
        <v>16</v>
      </c>
      <c r="K168">
        <v>57</v>
      </c>
      <c r="L168" t="s">
        <v>14</v>
      </c>
      <c r="M168">
        <v>7.6170200301568042E-2</v>
      </c>
      <c r="N168">
        <v>748.32414480110799</v>
      </c>
      <c r="O168" t="s">
        <v>14</v>
      </c>
      <c r="P168">
        <v>148</v>
      </c>
      <c r="Q168" t="s">
        <v>14</v>
      </c>
      <c r="R168">
        <v>2340.9690771041105</v>
      </c>
      <c r="V168" s="290">
        <v>39641</v>
      </c>
      <c r="X168">
        <v>11</v>
      </c>
      <c r="Y168">
        <v>53</v>
      </c>
      <c r="Z168">
        <v>0</v>
      </c>
      <c r="AA168">
        <v>0</v>
      </c>
      <c r="AB168">
        <v>4.7166833384533445E-2</v>
      </c>
      <c r="AC168">
        <v>0</v>
      </c>
      <c r="AD168">
        <v>14</v>
      </c>
      <c r="AE168">
        <v>33</v>
      </c>
      <c r="AF168">
        <v>6</v>
      </c>
      <c r="AG168">
        <v>0.42857142857142855</v>
      </c>
      <c r="AH168">
        <v>6.7523713685844353E-2</v>
      </c>
      <c r="AI168">
        <v>88.857671956775647</v>
      </c>
      <c r="AJ168">
        <v>25</v>
      </c>
      <c r="AK168">
        <v>6</v>
      </c>
      <c r="AL168">
        <v>0.24</v>
      </c>
      <c r="AM168">
        <v>88.857671956775647</v>
      </c>
    </row>
    <row r="169" spans="1:39" x14ac:dyDescent="0.45">
      <c r="A169" s="290">
        <v>39629</v>
      </c>
      <c r="B169">
        <v>4000</v>
      </c>
      <c r="C169" t="s">
        <v>14</v>
      </c>
      <c r="D169">
        <v>18</v>
      </c>
      <c r="E169">
        <v>31</v>
      </c>
      <c r="F169" t="s">
        <v>14</v>
      </c>
      <c r="G169">
        <v>6.0065399723688205E-2</v>
      </c>
      <c r="H169">
        <v>516.10411555746998</v>
      </c>
      <c r="I169" t="s">
        <v>40</v>
      </c>
      <c r="J169">
        <v>15</v>
      </c>
      <c r="K169">
        <v>51</v>
      </c>
      <c r="M169">
        <v>7.69410483980352E-2</v>
      </c>
      <c r="N169">
        <v>662.84514003713991</v>
      </c>
      <c r="O169" t="s">
        <v>14</v>
      </c>
      <c r="P169">
        <v>82</v>
      </c>
      <c r="Q169" t="s">
        <v>14</v>
      </c>
      <c r="R169">
        <v>1178.9492555946099</v>
      </c>
      <c r="V169" s="290">
        <v>39642</v>
      </c>
      <c r="X169">
        <v>9.5</v>
      </c>
      <c r="Y169">
        <v>42</v>
      </c>
      <c r="Z169">
        <v>2</v>
      </c>
      <c r="AA169">
        <v>0.21052631578947367</v>
      </c>
      <c r="AB169">
        <v>4.9945274079223438E-2</v>
      </c>
      <c r="AC169">
        <v>40.043828707949231</v>
      </c>
      <c r="AD169">
        <v>10.5</v>
      </c>
      <c r="AE169">
        <v>24</v>
      </c>
      <c r="AF169">
        <v>4</v>
      </c>
      <c r="AG169">
        <v>0.38095238095238093</v>
      </c>
      <c r="AH169">
        <v>7.1327325050324131E-2</v>
      </c>
      <c r="AI169">
        <v>56.079489833354167</v>
      </c>
      <c r="AJ169">
        <v>20</v>
      </c>
      <c r="AK169">
        <v>6</v>
      </c>
      <c r="AL169">
        <v>0.3</v>
      </c>
      <c r="AM169">
        <v>96.123318541303405</v>
      </c>
    </row>
    <row r="170" spans="1:39" x14ac:dyDescent="0.45">
      <c r="A170" s="290">
        <v>39630</v>
      </c>
      <c r="B170">
        <v>3810</v>
      </c>
      <c r="C170">
        <v>12.25</v>
      </c>
      <c r="D170">
        <v>13</v>
      </c>
      <c r="E170">
        <v>41</v>
      </c>
      <c r="F170">
        <v>3.3469387755102042</v>
      </c>
      <c r="G170">
        <v>6.3952244874479397E-2</v>
      </c>
      <c r="H170">
        <v>641.10337456443756</v>
      </c>
      <c r="I170">
        <v>10</v>
      </c>
      <c r="J170">
        <v>14</v>
      </c>
      <c r="K170">
        <v>44</v>
      </c>
      <c r="M170">
        <v>7.7765099255075354E-2</v>
      </c>
      <c r="N170">
        <v>565.80651759572379</v>
      </c>
      <c r="O170">
        <v>22.25</v>
      </c>
      <c r="P170">
        <v>85</v>
      </c>
      <c r="Q170">
        <v>3.8202247191011236</v>
      </c>
      <c r="R170">
        <v>1206.9098921601612</v>
      </c>
      <c r="V170" s="290">
        <v>39643</v>
      </c>
      <c r="X170">
        <v>14</v>
      </c>
      <c r="Y170">
        <v>24</v>
      </c>
      <c r="Z170">
        <v>15</v>
      </c>
      <c r="AA170">
        <v>1.0714285714285714</v>
      </c>
      <c r="AB170">
        <v>5.6629325050324128E-2</v>
      </c>
      <c r="AC170">
        <v>264.88043053082697</v>
      </c>
      <c r="AD170">
        <v>9.5</v>
      </c>
      <c r="AE170">
        <v>22</v>
      </c>
      <c r="AF170">
        <v>4</v>
      </c>
      <c r="AG170">
        <v>0.42105263157894735</v>
      </c>
      <c r="AH170">
        <v>7.2366588937088278E-2</v>
      </c>
      <c r="AI170">
        <v>55.27412662046833</v>
      </c>
      <c r="AJ170">
        <v>23.5</v>
      </c>
      <c r="AK170">
        <v>19</v>
      </c>
      <c r="AL170">
        <v>0.80851063829787229</v>
      </c>
      <c r="AM170">
        <v>320.15455715129531</v>
      </c>
    </row>
    <row r="171" spans="1:39" x14ac:dyDescent="0.45">
      <c r="A171" s="290">
        <v>39631</v>
      </c>
      <c r="B171">
        <v>3250</v>
      </c>
      <c r="C171">
        <v>13.75</v>
      </c>
      <c r="D171">
        <v>20</v>
      </c>
      <c r="E171">
        <v>16</v>
      </c>
      <c r="F171">
        <v>1.1636363636363636</v>
      </c>
      <c r="G171">
        <v>5.8806973724671127E-2</v>
      </c>
      <c r="H171">
        <v>272.07657504891404</v>
      </c>
      <c r="I171">
        <v>11.25</v>
      </c>
      <c r="J171">
        <v>16</v>
      </c>
      <c r="K171">
        <v>14</v>
      </c>
      <c r="M171">
        <v>7.6170200301568042E-2</v>
      </c>
      <c r="N171">
        <v>183.79891275816686</v>
      </c>
      <c r="O171">
        <v>25</v>
      </c>
      <c r="P171">
        <v>30</v>
      </c>
      <c r="Q171">
        <v>1.2</v>
      </c>
      <c r="R171">
        <v>455.8754878070809</v>
      </c>
      <c r="V171" s="290">
        <v>39644</v>
      </c>
      <c r="X171">
        <v>13.75</v>
      </c>
      <c r="Y171">
        <v>31</v>
      </c>
      <c r="Z171">
        <v>4</v>
      </c>
      <c r="AA171">
        <v>0.29090909090909089</v>
      </c>
      <c r="AB171">
        <v>5.3572456829629404E-2</v>
      </c>
      <c r="AC171">
        <v>74.665233530744359</v>
      </c>
      <c r="AD171" t="s">
        <v>14</v>
      </c>
      <c r="AE171">
        <v>35</v>
      </c>
      <c r="AF171">
        <v>7</v>
      </c>
      <c r="AG171" t="s">
        <v>14</v>
      </c>
      <c r="AH171">
        <v>6.6820922753570433E-2</v>
      </c>
      <c r="AI171">
        <v>104.75760752085648</v>
      </c>
      <c r="AJ171" t="s">
        <v>14</v>
      </c>
      <c r="AK171">
        <v>11</v>
      </c>
      <c r="AL171" t="s">
        <v>14</v>
      </c>
      <c r="AM171">
        <v>179.42284105160084</v>
      </c>
    </row>
    <row r="172" spans="1:39" x14ac:dyDescent="0.45">
      <c r="A172" s="290">
        <v>39632</v>
      </c>
      <c r="B172">
        <v>3830</v>
      </c>
      <c r="C172">
        <v>11.25</v>
      </c>
      <c r="D172">
        <v>14</v>
      </c>
      <c r="E172">
        <v>14</v>
      </c>
      <c r="F172">
        <v>1.2444444444444445</v>
      </c>
      <c r="G172">
        <v>6.3067099255075337E-2</v>
      </c>
      <c r="H172">
        <v>221.98579236024315</v>
      </c>
      <c r="I172">
        <v>11.75</v>
      </c>
      <c r="J172">
        <v>19</v>
      </c>
      <c r="K172">
        <v>51</v>
      </c>
      <c r="M172">
        <v>7.4117620832836031E-2</v>
      </c>
      <c r="N172">
        <v>688.09548157279323</v>
      </c>
      <c r="O172">
        <v>23</v>
      </c>
      <c r="P172">
        <v>65</v>
      </c>
      <c r="Q172">
        <v>2.8260869565217392</v>
      </c>
      <c r="R172">
        <v>910.08127393303641</v>
      </c>
      <c r="V172" s="290">
        <v>39645</v>
      </c>
      <c r="X172" t="s">
        <v>14</v>
      </c>
      <c r="Y172">
        <v>35</v>
      </c>
      <c r="Z172">
        <v>4</v>
      </c>
      <c r="AA172" t="s">
        <v>14</v>
      </c>
      <c r="AB172">
        <v>5.2122922753570437E-2</v>
      </c>
      <c r="AC172">
        <v>76.741667364115699</v>
      </c>
      <c r="AD172">
        <v>12</v>
      </c>
      <c r="AE172">
        <v>30</v>
      </c>
      <c r="AF172">
        <v>8</v>
      </c>
      <c r="AG172">
        <v>0.66666666666666663</v>
      </c>
      <c r="AH172">
        <v>6.8662098473427219E-2</v>
      </c>
      <c r="AI172">
        <v>116.51260561306707</v>
      </c>
      <c r="AJ172" t="s">
        <v>14</v>
      </c>
      <c r="AK172">
        <v>12</v>
      </c>
      <c r="AL172" t="s">
        <v>14</v>
      </c>
      <c r="AM172">
        <v>193.25427297718278</v>
      </c>
    </row>
    <row r="173" spans="1:39" x14ac:dyDescent="0.45">
      <c r="A173" s="290">
        <v>39633</v>
      </c>
      <c r="B173">
        <v>3090</v>
      </c>
      <c r="C173">
        <v>11.5</v>
      </c>
      <c r="D173">
        <v>22</v>
      </c>
      <c r="E173">
        <v>10</v>
      </c>
      <c r="F173">
        <v>0.86956521739130432</v>
      </c>
      <c r="G173">
        <v>5.7668588937088268E-2</v>
      </c>
      <c r="H173">
        <v>173.40462432519695</v>
      </c>
      <c r="I173">
        <v>13</v>
      </c>
      <c r="J173">
        <v>31</v>
      </c>
      <c r="K173">
        <v>12</v>
      </c>
      <c r="M173">
        <v>6.82704568296294E-2</v>
      </c>
      <c r="N173">
        <v>175.77149117291384</v>
      </c>
      <c r="O173">
        <v>24.5</v>
      </c>
      <c r="P173">
        <v>22</v>
      </c>
      <c r="Q173">
        <v>0.89795918367346939</v>
      </c>
      <c r="R173">
        <v>349.17611549811079</v>
      </c>
      <c r="V173" s="290">
        <v>39646</v>
      </c>
      <c r="X173">
        <v>12</v>
      </c>
      <c r="Y173">
        <v>38</v>
      </c>
      <c r="Z173">
        <v>3</v>
      </c>
      <c r="AA173">
        <v>0.25</v>
      </c>
      <c r="AB173">
        <v>5.1140670908228041E-2</v>
      </c>
      <c r="AC173">
        <v>58.661725525335825</v>
      </c>
      <c r="AD173">
        <v>10.75</v>
      </c>
      <c r="AE173">
        <v>31</v>
      </c>
      <c r="AF173">
        <v>3</v>
      </c>
      <c r="AG173">
        <v>0.27906976744186046</v>
      </c>
      <c r="AH173">
        <v>6.82704568296294E-2</v>
      </c>
      <c r="AI173">
        <v>43.94287279322846</v>
      </c>
      <c r="AJ173">
        <v>22.75</v>
      </c>
      <c r="AK173">
        <v>6</v>
      </c>
      <c r="AL173">
        <v>0.26373626373626374</v>
      </c>
      <c r="AM173">
        <v>102.60459831856429</v>
      </c>
    </row>
    <row r="174" spans="1:39" x14ac:dyDescent="0.45">
      <c r="A174" s="290">
        <v>39634</v>
      </c>
      <c r="B174">
        <v>2400</v>
      </c>
      <c r="C174">
        <v>11.25</v>
      </c>
      <c r="D174">
        <v>32</v>
      </c>
      <c r="E174">
        <v>2</v>
      </c>
      <c r="F174">
        <v>0.17777777777777778</v>
      </c>
      <c r="G174">
        <v>5.3193250376960058E-2</v>
      </c>
      <c r="H174">
        <v>37.598755214745687</v>
      </c>
      <c r="I174">
        <v>12.75</v>
      </c>
      <c r="J174">
        <v>27</v>
      </c>
      <c r="K174">
        <v>29</v>
      </c>
      <c r="M174">
        <v>6.992052447244429E-2</v>
      </c>
      <c r="N174">
        <v>414.75661429612006</v>
      </c>
      <c r="O174">
        <v>24</v>
      </c>
      <c r="P174">
        <v>31</v>
      </c>
      <c r="Q174">
        <v>1.2916666666666667</v>
      </c>
      <c r="R174">
        <v>452.35536951086573</v>
      </c>
      <c r="V174" s="290">
        <v>39647</v>
      </c>
      <c r="X174">
        <v>13.5</v>
      </c>
      <c r="Y174">
        <v>39</v>
      </c>
      <c r="Z174">
        <v>2</v>
      </c>
      <c r="AA174">
        <v>0.14814814814814814</v>
      </c>
      <c r="AB174">
        <v>5.0830419698627498E-2</v>
      </c>
      <c r="AC174">
        <v>39.346517535325468</v>
      </c>
      <c r="AD174">
        <v>12.5</v>
      </c>
      <c r="AE174">
        <v>34</v>
      </c>
      <c r="AF174">
        <v>1</v>
      </c>
      <c r="AG174">
        <v>0.08</v>
      </c>
      <c r="AH174">
        <v>6.7167149893984562E-2</v>
      </c>
      <c r="AI174">
        <v>14.888230356333152</v>
      </c>
      <c r="AJ174">
        <v>26</v>
      </c>
      <c r="AK174">
        <v>3</v>
      </c>
      <c r="AL174">
        <v>0.11538461538461539</v>
      </c>
      <c r="AM174">
        <v>54.234747891658621</v>
      </c>
    </row>
    <row r="175" spans="1:39" x14ac:dyDescent="0.45">
      <c r="A175" s="290">
        <v>39635</v>
      </c>
      <c r="B175">
        <v>2490</v>
      </c>
      <c r="C175">
        <v>11.25</v>
      </c>
      <c r="D175">
        <v>34</v>
      </c>
      <c r="E175">
        <v>14</v>
      </c>
      <c r="F175">
        <v>1.2444444444444445</v>
      </c>
      <c r="G175">
        <v>5.246914989398456E-2</v>
      </c>
      <c r="H175">
        <v>266.82345775160081</v>
      </c>
      <c r="I175">
        <v>9.5</v>
      </c>
      <c r="J175">
        <v>37</v>
      </c>
      <c r="K175">
        <v>19</v>
      </c>
      <c r="M175">
        <v>6.6157196451377381E-2</v>
      </c>
      <c r="N175">
        <v>287.19475762495711</v>
      </c>
      <c r="O175">
        <v>20.75</v>
      </c>
      <c r="P175">
        <v>33</v>
      </c>
      <c r="Q175">
        <v>1.5903614457831325</v>
      </c>
      <c r="R175">
        <v>554.01821537655792</v>
      </c>
      <c r="V175" s="290">
        <v>39648</v>
      </c>
      <c r="X175">
        <v>11.75</v>
      </c>
      <c r="Y175">
        <v>35</v>
      </c>
      <c r="Z175">
        <v>5</v>
      </c>
      <c r="AA175">
        <v>0.42553191489361702</v>
      </c>
      <c r="AB175">
        <v>5.2122922753570437E-2</v>
      </c>
      <c r="AC175">
        <v>95.927084205144624</v>
      </c>
      <c r="AD175">
        <v>11.25</v>
      </c>
      <c r="AE175">
        <v>40</v>
      </c>
      <c r="AF175">
        <v>11</v>
      </c>
      <c r="AG175">
        <v>0.97777777777777775</v>
      </c>
      <c r="AH175">
        <v>6.5226023800063149E-2</v>
      </c>
      <c r="AI175">
        <v>168.64434406914361</v>
      </c>
      <c r="AJ175">
        <v>23</v>
      </c>
      <c r="AK175">
        <v>16</v>
      </c>
      <c r="AL175">
        <v>0.69565217391304346</v>
      </c>
      <c r="AM175">
        <v>264.57142827428822</v>
      </c>
    </row>
    <row r="176" spans="1:39" x14ac:dyDescent="0.45">
      <c r="A176" s="290">
        <v>39636</v>
      </c>
      <c r="B176">
        <v>2050</v>
      </c>
      <c r="C176">
        <v>13.25</v>
      </c>
      <c r="D176">
        <v>45</v>
      </c>
      <c r="E176">
        <v>3</v>
      </c>
      <c r="F176">
        <v>0.22641509433962265</v>
      </c>
      <c r="G176">
        <v>4.9121223222183298E-2</v>
      </c>
      <c r="H176">
        <v>61.073397672336277</v>
      </c>
      <c r="I176">
        <v>10.5</v>
      </c>
      <c r="J176">
        <v>38</v>
      </c>
      <c r="K176">
        <v>5</v>
      </c>
      <c r="M176">
        <v>6.5838670908228036E-2</v>
      </c>
      <c r="N176">
        <v>75.943209834376177</v>
      </c>
      <c r="O176">
        <v>23.75</v>
      </c>
      <c r="P176">
        <v>8</v>
      </c>
      <c r="Q176">
        <v>0.33684210526315789</v>
      </c>
      <c r="R176">
        <v>137.01660750671246</v>
      </c>
      <c r="V176" s="290">
        <v>39649</v>
      </c>
      <c r="X176">
        <v>10.5</v>
      </c>
      <c r="Y176">
        <v>26</v>
      </c>
      <c r="Z176">
        <v>2</v>
      </c>
      <c r="AA176">
        <v>0.19047619047619047</v>
      </c>
      <c r="AB176">
        <v>5.5673294949871409E-2</v>
      </c>
      <c r="AC176">
        <v>35.923866223488531</v>
      </c>
      <c r="AD176">
        <v>9.75</v>
      </c>
      <c r="AE176">
        <v>31</v>
      </c>
      <c r="AF176">
        <v>4</v>
      </c>
      <c r="AG176">
        <v>0.41025641025641024</v>
      </c>
      <c r="AH176">
        <v>6.82704568296294E-2</v>
      </c>
      <c r="AI176">
        <v>58.590497057637947</v>
      </c>
      <c r="AJ176">
        <v>20.25</v>
      </c>
      <c r="AK176">
        <v>6</v>
      </c>
      <c r="AL176">
        <v>0.29629629629629628</v>
      </c>
      <c r="AM176">
        <v>94.514363281126478</v>
      </c>
    </row>
    <row r="177" spans="1:39" x14ac:dyDescent="0.45">
      <c r="A177" s="290">
        <v>39637</v>
      </c>
      <c r="B177">
        <v>2000</v>
      </c>
      <c r="C177">
        <v>13.75</v>
      </c>
      <c r="D177">
        <v>35</v>
      </c>
      <c r="E177">
        <v>0</v>
      </c>
      <c r="F177">
        <v>0</v>
      </c>
      <c r="G177">
        <v>5.2122922753570437E-2</v>
      </c>
      <c r="H177">
        <v>0</v>
      </c>
      <c r="I177">
        <v>10</v>
      </c>
      <c r="J177">
        <v>30</v>
      </c>
      <c r="K177">
        <v>20</v>
      </c>
      <c r="M177">
        <v>6.8662098473427219E-2</v>
      </c>
      <c r="N177">
        <v>291.28151403266764</v>
      </c>
      <c r="O177">
        <v>23.75</v>
      </c>
      <c r="P177">
        <v>20</v>
      </c>
      <c r="Q177">
        <v>0.84210526315789469</v>
      </c>
      <c r="R177">
        <v>291.28151403266764</v>
      </c>
      <c r="V177" s="290">
        <v>39650</v>
      </c>
      <c r="X177">
        <v>12.75</v>
      </c>
      <c r="Y177">
        <v>27</v>
      </c>
      <c r="Z177">
        <v>6</v>
      </c>
      <c r="AA177">
        <v>0.47058823529411764</v>
      </c>
      <c r="AB177">
        <v>5.5222524472444287E-2</v>
      </c>
      <c r="AC177">
        <v>108.65131678277339</v>
      </c>
      <c r="AD177">
        <v>11</v>
      </c>
      <c r="AE177">
        <v>27</v>
      </c>
      <c r="AF177">
        <v>7</v>
      </c>
      <c r="AG177">
        <v>0.63636363636363635</v>
      </c>
      <c r="AH177">
        <v>6.992052447244429E-2</v>
      </c>
      <c r="AI177">
        <v>100.11366551975311</v>
      </c>
      <c r="AJ177">
        <v>23.75</v>
      </c>
      <c r="AK177">
        <v>13</v>
      </c>
      <c r="AL177">
        <v>0.54736842105263162</v>
      </c>
      <c r="AM177">
        <v>208.76498230252651</v>
      </c>
    </row>
    <row r="178" spans="1:39" x14ac:dyDescent="0.45">
      <c r="A178" s="290">
        <v>39638</v>
      </c>
      <c r="B178">
        <v>2060</v>
      </c>
      <c r="C178">
        <v>13.25</v>
      </c>
      <c r="D178">
        <v>28</v>
      </c>
      <c r="E178">
        <v>8</v>
      </c>
      <c r="F178">
        <v>0.60377358490566035</v>
      </c>
      <c r="G178">
        <v>5.4788149330467356E-2</v>
      </c>
      <c r="H178">
        <v>146.01697808309157</v>
      </c>
      <c r="I178">
        <v>10.75</v>
      </c>
      <c r="J178">
        <v>22</v>
      </c>
      <c r="K178">
        <v>18</v>
      </c>
      <c r="M178">
        <v>7.2366588937088278E-2</v>
      </c>
      <c r="N178">
        <v>248.73356979210749</v>
      </c>
      <c r="O178">
        <v>24</v>
      </c>
      <c r="P178">
        <v>26</v>
      </c>
      <c r="Q178">
        <v>1.0833333333333333</v>
      </c>
      <c r="R178">
        <v>394.75054787519906</v>
      </c>
      <c r="V178" s="290">
        <v>39651</v>
      </c>
      <c r="X178">
        <v>13.75</v>
      </c>
      <c r="Y178">
        <v>33</v>
      </c>
      <c r="Z178">
        <v>7</v>
      </c>
      <c r="AA178">
        <v>0.50909090909090904</v>
      </c>
      <c r="AB178">
        <v>5.282571368584435E-2</v>
      </c>
      <c r="AC178">
        <v>132.51122439403565</v>
      </c>
      <c r="AD178">
        <v>10.25</v>
      </c>
      <c r="AE178">
        <v>34</v>
      </c>
      <c r="AF178">
        <v>0</v>
      </c>
      <c r="AG178">
        <v>0</v>
      </c>
      <c r="AH178">
        <v>6.7167149893984562E-2</v>
      </c>
      <c r="AI178">
        <v>0</v>
      </c>
      <c r="AJ178">
        <v>24</v>
      </c>
      <c r="AK178">
        <v>7</v>
      </c>
      <c r="AL178">
        <v>0.29166666666666669</v>
      </c>
      <c r="AM178">
        <v>132.51122439403565</v>
      </c>
    </row>
    <row r="179" spans="1:39" x14ac:dyDescent="0.45">
      <c r="A179" s="290">
        <v>39639</v>
      </c>
      <c r="B179">
        <v>2090</v>
      </c>
      <c r="C179">
        <v>12.5</v>
      </c>
      <c r="D179">
        <v>30</v>
      </c>
      <c r="E179">
        <v>4</v>
      </c>
      <c r="F179">
        <v>0.32</v>
      </c>
      <c r="G179">
        <v>5.3964098473427209E-2</v>
      </c>
      <c r="H179">
        <v>74.123354473709298</v>
      </c>
      <c r="I179">
        <v>11.5</v>
      </c>
      <c r="J179">
        <v>36</v>
      </c>
      <c r="K179">
        <v>16</v>
      </c>
      <c r="M179">
        <v>6.648444979908022E-2</v>
      </c>
      <c r="N179">
        <v>240.65777859864838</v>
      </c>
      <c r="O179">
        <v>24</v>
      </c>
      <c r="P179">
        <v>20</v>
      </c>
      <c r="Q179">
        <v>0.83333333333333337</v>
      </c>
      <c r="R179">
        <v>314.78113307235765</v>
      </c>
      <c r="V179" s="290">
        <v>39652</v>
      </c>
      <c r="X179">
        <v>11</v>
      </c>
      <c r="Y179">
        <v>22</v>
      </c>
      <c r="Z179">
        <v>6</v>
      </c>
      <c r="AA179">
        <v>0.54545454545454541</v>
      </c>
      <c r="AB179">
        <v>5.7668588937088268E-2</v>
      </c>
      <c r="AC179">
        <v>104.04277459511817</v>
      </c>
      <c r="AD179">
        <v>12.5</v>
      </c>
      <c r="AE179">
        <v>29</v>
      </c>
      <c r="AF179">
        <v>11</v>
      </c>
      <c r="AG179">
        <v>0.88</v>
      </c>
      <c r="AH179">
        <v>6.906701860664155E-2</v>
      </c>
      <c r="AI179">
        <v>159.26559770370963</v>
      </c>
      <c r="AJ179">
        <v>23.5</v>
      </c>
      <c r="AK179">
        <v>17</v>
      </c>
      <c r="AL179">
        <v>0.72340425531914898</v>
      </c>
      <c r="AM179">
        <v>263.30837229882781</v>
      </c>
    </row>
    <row r="180" spans="1:39" x14ac:dyDescent="0.45">
      <c r="A180" s="290">
        <v>39640</v>
      </c>
      <c r="B180">
        <v>1790</v>
      </c>
      <c r="C180">
        <v>10.25</v>
      </c>
      <c r="D180">
        <v>44</v>
      </c>
      <c r="E180">
        <v>0</v>
      </c>
      <c r="F180">
        <v>0</v>
      </c>
      <c r="G180">
        <v>4.938963901248028E-2</v>
      </c>
      <c r="H180">
        <v>0</v>
      </c>
      <c r="I180">
        <v>13.45</v>
      </c>
      <c r="J180">
        <v>50</v>
      </c>
      <c r="K180">
        <v>2</v>
      </c>
      <c r="M180">
        <v>6.2560797223166223E-2</v>
      </c>
      <c r="N180">
        <v>31.968902072421184</v>
      </c>
      <c r="O180">
        <v>23.7</v>
      </c>
      <c r="P180">
        <v>2</v>
      </c>
      <c r="Q180">
        <v>8.4388185654008435E-2</v>
      </c>
      <c r="R180">
        <v>31.968902072421184</v>
      </c>
      <c r="V180" s="290">
        <v>39653</v>
      </c>
      <c r="X180" t="s">
        <v>14</v>
      </c>
      <c r="Y180">
        <v>25</v>
      </c>
      <c r="Z180">
        <v>0</v>
      </c>
      <c r="AA180" t="s">
        <v>14</v>
      </c>
      <c r="AB180">
        <v>5.6141747147774201E-2</v>
      </c>
      <c r="AC180">
        <v>0</v>
      </c>
      <c r="AD180" t="s">
        <v>14</v>
      </c>
      <c r="AE180">
        <v>32</v>
      </c>
      <c r="AF180">
        <v>2</v>
      </c>
      <c r="AG180" t="s">
        <v>14</v>
      </c>
      <c r="AH180">
        <v>6.7891250376960061E-2</v>
      </c>
      <c r="AI180">
        <v>29.4588770849731</v>
      </c>
      <c r="AJ180">
        <v>24</v>
      </c>
      <c r="AK180">
        <v>2</v>
      </c>
      <c r="AL180">
        <v>8.3333333333333329E-2</v>
      </c>
      <c r="AM180">
        <v>29.4588770849731</v>
      </c>
    </row>
    <row r="181" spans="1:39" x14ac:dyDescent="0.45">
      <c r="A181" s="290">
        <v>39641</v>
      </c>
      <c r="B181">
        <v>1620</v>
      </c>
      <c r="C181">
        <v>11</v>
      </c>
      <c r="D181">
        <v>53</v>
      </c>
      <c r="E181">
        <v>0</v>
      </c>
      <c r="F181">
        <v>0</v>
      </c>
      <c r="G181">
        <v>4.7166833384533445E-2</v>
      </c>
      <c r="H181">
        <v>0</v>
      </c>
      <c r="I181">
        <v>14</v>
      </c>
      <c r="J181">
        <v>33</v>
      </c>
      <c r="K181">
        <v>7</v>
      </c>
      <c r="M181">
        <v>6.7523713685844353E-2</v>
      </c>
      <c r="N181">
        <v>103.6672839495716</v>
      </c>
      <c r="O181">
        <v>25</v>
      </c>
      <c r="P181">
        <v>7</v>
      </c>
      <c r="Q181">
        <v>0.28000000000000003</v>
      </c>
      <c r="R181">
        <v>103.6672839495716</v>
      </c>
      <c r="V181" s="290">
        <v>39654</v>
      </c>
      <c r="X181">
        <v>11.75</v>
      </c>
      <c r="Y181">
        <v>27</v>
      </c>
      <c r="Z181">
        <v>5</v>
      </c>
      <c r="AA181">
        <v>0.42553191489361702</v>
      </c>
      <c r="AB181">
        <v>5.5222524472444287E-2</v>
      </c>
      <c r="AC181">
        <v>90.542763985644484</v>
      </c>
      <c r="AD181">
        <v>12.25</v>
      </c>
      <c r="AE181">
        <v>25</v>
      </c>
      <c r="AF181">
        <v>3</v>
      </c>
      <c r="AG181">
        <v>0.24489795918367346</v>
      </c>
      <c r="AH181">
        <v>7.0839747147774204E-2</v>
      </c>
      <c r="AI181">
        <v>42.349106550901354</v>
      </c>
      <c r="AJ181">
        <v>24</v>
      </c>
      <c r="AK181">
        <v>8</v>
      </c>
      <c r="AL181">
        <v>0.33333333333333331</v>
      </c>
      <c r="AM181">
        <v>132.89187053654584</v>
      </c>
    </row>
    <row r="182" spans="1:39" x14ac:dyDescent="0.45">
      <c r="A182" s="290">
        <v>39642</v>
      </c>
      <c r="B182">
        <v>1720</v>
      </c>
      <c r="C182">
        <v>9.5</v>
      </c>
      <c r="D182">
        <v>42</v>
      </c>
      <c r="E182">
        <v>2</v>
      </c>
      <c r="F182">
        <v>0.21052631578947367</v>
      </c>
      <c r="G182">
        <v>4.9945274079223438E-2</v>
      </c>
      <c r="H182">
        <v>40.043828707949231</v>
      </c>
      <c r="I182">
        <v>10.5</v>
      </c>
      <c r="J182">
        <v>24</v>
      </c>
      <c r="K182">
        <v>14</v>
      </c>
      <c r="M182">
        <v>7.1327325050324131E-2</v>
      </c>
      <c r="N182">
        <v>196.27821441673959</v>
      </c>
      <c r="O182">
        <v>20</v>
      </c>
      <c r="P182">
        <v>16</v>
      </c>
      <c r="Q182">
        <v>0.8</v>
      </c>
      <c r="R182">
        <v>236.32204312468883</v>
      </c>
      <c r="V182" s="290">
        <v>39655</v>
      </c>
      <c r="X182">
        <v>11.25</v>
      </c>
      <c r="Y182">
        <v>29</v>
      </c>
      <c r="Z182">
        <v>0</v>
      </c>
      <c r="AA182">
        <v>0</v>
      </c>
      <c r="AB182">
        <v>5.4369018606641548E-2</v>
      </c>
      <c r="AC182">
        <v>0</v>
      </c>
      <c r="AD182">
        <v>10.25</v>
      </c>
      <c r="AE182">
        <v>28</v>
      </c>
      <c r="AF182">
        <v>2</v>
      </c>
      <c r="AG182">
        <v>0.1951219512195122</v>
      </c>
      <c r="AH182">
        <v>6.9486149330467359E-2</v>
      </c>
      <c r="AI182">
        <v>28.782714530463508</v>
      </c>
      <c r="AJ182">
        <v>21.5</v>
      </c>
      <c r="AK182">
        <v>2</v>
      </c>
      <c r="AL182">
        <v>9.3023255813953487E-2</v>
      </c>
      <c r="AM182">
        <v>28.782714530463508</v>
      </c>
    </row>
    <row r="183" spans="1:39" x14ac:dyDescent="0.45">
      <c r="A183" s="290">
        <v>39643</v>
      </c>
      <c r="B183">
        <v>1840</v>
      </c>
      <c r="C183">
        <v>14</v>
      </c>
      <c r="D183">
        <v>24</v>
      </c>
      <c r="E183">
        <v>16</v>
      </c>
      <c r="F183">
        <v>1.1428571428571428</v>
      </c>
      <c r="G183">
        <v>5.6629325050324128E-2</v>
      </c>
      <c r="H183">
        <v>282.53912589954876</v>
      </c>
      <c r="I183">
        <v>9.5</v>
      </c>
      <c r="J183">
        <v>22</v>
      </c>
      <c r="K183">
        <v>17</v>
      </c>
      <c r="M183">
        <v>7.2366588937088278E-2</v>
      </c>
      <c r="N183">
        <v>234.9150381369904</v>
      </c>
      <c r="O183">
        <v>23.5</v>
      </c>
      <c r="P183">
        <v>33</v>
      </c>
      <c r="Q183">
        <v>1.4042553191489362</v>
      </c>
      <c r="R183">
        <v>517.45416403653917</v>
      </c>
      <c r="V183" s="290">
        <v>39656</v>
      </c>
      <c r="X183">
        <v>15</v>
      </c>
      <c r="Y183">
        <v>28</v>
      </c>
      <c r="Z183">
        <v>6</v>
      </c>
      <c r="AA183">
        <v>0.4</v>
      </c>
      <c r="AB183">
        <v>5.4788149330467356E-2</v>
      </c>
      <c r="AC183">
        <v>109.51273356231867</v>
      </c>
      <c r="AD183">
        <v>9.5</v>
      </c>
      <c r="AE183">
        <v>29</v>
      </c>
      <c r="AF183">
        <v>1</v>
      </c>
      <c r="AG183">
        <v>0.10526315789473684</v>
      </c>
      <c r="AH183">
        <v>6.906701860664155E-2</v>
      </c>
      <c r="AI183">
        <v>14.478690700337237</v>
      </c>
      <c r="AJ183">
        <v>24.5</v>
      </c>
      <c r="AK183">
        <v>7</v>
      </c>
      <c r="AL183">
        <v>0.2857142857142857</v>
      </c>
      <c r="AM183">
        <v>123.99142426265591</v>
      </c>
    </row>
    <row r="184" spans="1:39" x14ac:dyDescent="0.45">
      <c r="A184" s="290">
        <v>39644</v>
      </c>
      <c r="B184">
        <v>1810</v>
      </c>
      <c r="C184">
        <v>13.75</v>
      </c>
      <c r="D184">
        <v>31</v>
      </c>
      <c r="E184">
        <v>13</v>
      </c>
      <c r="F184">
        <v>0.94545454545454544</v>
      </c>
      <c r="G184">
        <v>5.3572456829629404E-2</v>
      </c>
      <c r="H184">
        <v>242.66200897491916</v>
      </c>
      <c r="I184" t="s">
        <v>14</v>
      </c>
      <c r="J184">
        <v>35</v>
      </c>
      <c r="K184">
        <v>12</v>
      </c>
      <c r="M184">
        <v>6.6820922753570433E-2</v>
      </c>
      <c r="N184">
        <v>179.58447003575398</v>
      </c>
      <c r="O184" t="s">
        <v>14</v>
      </c>
      <c r="P184">
        <v>25</v>
      </c>
      <c r="Q184" t="s">
        <v>14</v>
      </c>
      <c r="R184">
        <v>422.24647901067317</v>
      </c>
      <c r="V184" s="290">
        <v>39657</v>
      </c>
      <c r="X184">
        <v>13.25</v>
      </c>
      <c r="Y184">
        <v>30</v>
      </c>
      <c r="Z184">
        <v>3</v>
      </c>
      <c r="AA184">
        <v>0.22641509433962265</v>
      </c>
      <c r="AB184">
        <v>5.3964098473427209E-2</v>
      </c>
      <c r="AC184">
        <v>55.592515855281974</v>
      </c>
      <c r="AD184">
        <v>10</v>
      </c>
      <c r="AE184">
        <v>30</v>
      </c>
      <c r="AF184">
        <v>1</v>
      </c>
      <c r="AG184">
        <v>0.1</v>
      </c>
      <c r="AH184">
        <v>6.8662098473427219E-2</v>
      </c>
      <c r="AI184">
        <v>14.564075701633383</v>
      </c>
      <c r="AJ184">
        <v>23.25</v>
      </c>
      <c r="AK184">
        <v>4</v>
      </c>
      <c r="AL184">
        <v>0.17204301075268819</v>
      </c>
      <c r="AM184">
        <v>70.156591556915359</v>
      </c>
    </row>
    <row r="185" spans="1:39" x14ac:dyDescent="0.45">
      <c r="A185" s="290">
        <v>39645</v>
      </c>
      <c r="B185">
        <v>1710</v>
      </c>
      <c r="C185" t="s">
        <v>14</v>
      </c>
      <c r="D185">
        <v>35</v>
      </c>
      <c r="E185">
        <v>6</v>
      </c>
      <c r="F185" t="s">
        <v>14</v>
      </c>
      <c r="G185">
        <v>5.2122922753570437E-2</v>
      </c>
      <c r="H185">
        <v>115.11250104617355</v>
      </c>
      <c r="I185">
        <v>12</v>
      </c>
      <c r="J185">
        <v>30</v>
      </c>
      <c r="K185">
        <v>13</v>
      </c>
      <c r="M185">
        <v>6.8662098473427219E-2</v>
      </c>
      <c r="N185">
        <v>189.33298412123398</v>
      </c>
      <c r="O185" t="s">
        <v>14</v>
      </c>
      <c r="P185">
        <v>19</v>
      </c>
      <c r="Q185" t="s">
        <v>14</v>
      </c>
      <c r="R185">
        <v>304.44548516740753</v>
      </c>
      <c r="V185" s="290">
        <v>39658</v>
      </c>
      <c r="X185">
        <v>13.25</v>
      </c>
      <c r="Y185">
        <v>30</v>
      </c>
      <c r="Z185">
        <v>1</v>
      </c>
      <c r="AA185">
        <v>7.5471698113207544E-2</v>
      </c>
      <c r="AB185">
        <v>5.3964098473427209E-2</v>
      </c>
      <c r="AC185">
        <v>18.530838618427325</v>
      </c>
      <c r="AD185">
        <v>10.75</v>
      </c>
      <c r="AE185">
        <v>34</v>
      </c>
      <c r="AF185">
        <v>3</v>
      </c>
      <c r="AG185">
        <v>0.27906976744186046</v>
      </c>
      <c r="AH185">
        <v>6.7167149893984562E-2</v>
      </c>
      <c r="AI185">
        <v>44.664691068999453</v>
      </c>
      <c r="AJ185">
        <v>24</v>
      </c>
      <c r="AK185">
        <v>4</v>
      </c>
      <c r="AL185">
        <v>0.16666666666666666</v>
      </c>
      <c r="AM185">
        <v>63.195529687426777</v>
      </c>
    </row>
    <row r="186" spans="1:39" x14ac:dyDescent="0.45">
      <c r="A186" s="290">
        <v>39646</v>
      </c>
      <c r="B186">
        <v>1570</v>
      </c>
      <c r="C186">
        <v>12</v>
      </c>
      <c r="D186">
        <v>38</v>
      </c>
      <c r="E186">
        <v>9</v>
      </c>
      <c r="F186">
        <v>0.75</v>
      </c>
      <c r="G186">
        <v>5.1140670908228041E-2</v>
      </c>
      <c r="H186">
        <v>175.98517657600746</v>
      </c>
      <c r="I186">
        <v>10.75</v>
      </c>
      <c r="J186">
        <v>31</v>
      </c>
      <c r="K186">
        <v>7</v>
      </c>
      <c r="M186">
        <v>6.82704568296294E-2</v>
      </c>
      <c r="N186">
        <v>102.53336985086641</v>
      </c>
      <c r="O186">
        <v>22.75</v>
      </c>
      <c r="P186">
        <v>16</v>
      </c>
      <c r="Q186">
        <v>0.70329670329670335</v>
      </c>
      <c r="R186">
        <v>278.51854642687385</v>
      </c>
      <c r="V186" s="290">
        <v>39659</v>
      </c>
      <c r="X186">
        <v>12.75</v>
      </c>
      <c r="Y186">
        <v>32</v>
      </c>
      <c r="Z186">
        <v>3</v>
      </c>
      <c r="AA186">
        <v>0.23529411764705882</v>
      </c>
      <c r="AB186">
        <v>5.3193250376960058E-2</v>
      </c>
      <c r="AC186">
        <v>56.398132822118534</v>
      </c>
      <c r="AD186">
        <v>10.75</v>
      </c>
      <c r="AE186">
        <v>36</v>
      </c>
      <c r="AF186">
        <v>3</v>
      </c>
      <c r="AG186">
        <v>0.27906976744186046</v>
      </c>
      <c r="AH186">
        <v>6.648444979908022E-2</v>
      </c>
      <c r="AI186">
        <v>45.123333487246569</v>
      </c>
      <c r="AJ186">
        <v>23.5</v>
      </c>
      <c r="AK186">
        <v>6</v>
      </c>
      <c r="AL186">
        <v>0.25531914893617019</v>
      </c>
      <c r="AM186">
        <v>101.52146630936511</v>
      </c>
    </row>
    <row r="187" spans="1:39" x14ac:dyDescent="0.45">
      <c r="A187" s="290">
        <v>39647</v>
      </c>
      <c r="B187">
        <v>1450</v>
      </c>
      <c r="C187">
        <v>13.5</v>
      </c>
      <c r="D187">
        <v>39</v>
      </c>
      <c r="E187">
        <v>1</v>
      </c>
      <c r="F187">
        <v>7.407407407407407E-2</v>
      </c>
      <c r="G187">
        <v>5.0830419698627498E-2</v>
      </c>
      <c r="H187">
        <v>19.673258767662734</v>
      </c>
      <c r="I187">
        <v>12.5</v>
      </c>
      <c r="J187">
        <v>34</v>
      </c>
      <c r="K187">
        <v>4</v>
      </c>
      <c r="M187">
        <v>6.7167149893984562E-2</v>
      </c>
      <c r="N187">
        <v>59.552921425332606</v>
      </c>
      <c r="O187">
        <v>26</v>
      </c>
      <c r="P187">
        <v>5</v>
      </c>
      <c r="Q187">
        <v>0.19230769230769232</v>
      </c>
      <c r="R187">
        <v>79.226180192995344</v>
      </c>
      <c r="V187" s="290">
        <v>39660</v>
      </c>
      <c r="X187" t="s">
        <v>14</v>
      </c>
      <c r="Y187">
        <v>34</v>
      </c>
      <c r="Z187">
        <v>1</v>
      </c>
      <c r="AA187" t="s">
        <v>14</v>
      </c>
      <c r="AB187">
        <v>5.246914989398456E-2</v>
      </c>
      <c r="AC187">
        <v>19.058818410828632</v>
      </c>
      <c r="AD187" t="s">
        <v>14</v>
      </c>
      <c r="AE187">
        <v>34</v>
      </c>
      <c r="AF187">
        <v>1</v>
      </c>
      <c r="AG187" t="s">
        <v>14</v>
      </c>
      <c r="AH187">
        <v>6.7167149893984562E-2</v>
      </c>
      <c r="AI187">
        <v>14.888230356333152</v>
      </c>
      <c r="AJ187">
        <v>24</v>
      </c>
      <c r="AK187">
        <v>2</v>
      </c>
      <c r="AL187">
        <v>8.3333333333333329E-2</v>
      </c>
      <c r="AM187">
        <v>33.947048767161782</v>
      </c>
    </row>
    <row r="188" spans="1:39" x14ac:dyDescent="0.45">
      <c r="A188" s="290">
        <v>39648</v>
      </c>
      <c r="B188">
        <v>1370</v>
      </c>
      <c r="C188">
        <v>11.75</v>
      </c>
      <c r="D188">
        <v>35</v>
      </c>
      <c r="E188">
        <v>11</v>
      </c>
      <c r="F188">
        <v>0.93617021276595747</v>
      </c>
      <c r="G188">
        <v>5.2122922753570437E-2</v>
      </c>
      <c r="H188">
        <v>211.03958525131816</v>
      </c>
      <c r="I188">
        <v>11.25</v>
      </c>
      <c r="J188">
        <v>40</v>
      </c>
      <c r="K188">
        <v>6</v>
      </c>
      <c r="M188">
        <v>6.5226023800063149E-2</v>
      </c>
      <c r="N188">
        <v>91.987824037714702</v>
      </c>
      <c r="O188">
        <v>23</v>
      </c>
      <c r="P188">
        <v>17</v>
      </c>
      <c r="Q188">
        <v>0.73913043478260865</v>
      </c>
      <c r="R188">
        <v>303.02740928903285</v>
      </c>
      <c r="V188" s="290">
        <v>39661</v>
      </c>
      <c r="X188" t="s">
        <v>14</v>
      </c>
      <c r="Y188">
        <v>29</v>
      </c>
      <c r="Z188">
        <v>1</v>
      </c>
      <c r="AA188" t="s">
        <v>14</v>
      </c>
      <c r="AB188">
        <v>5.4369018606641548E-2</v>
      </c>
      <c r="AC188">
        <v>18.392827857257721</v>
      </c>
      <c r="AD188">
        <v>0</v>
      </c>
      <c r="AE188">
        <v>29</v>
      </c>
      <c r="AF188">
        <v>2</v>
      </c>
      <c r="AG188" t="s">
        <v>14</v>
      </c>
      <c r="AH188">
        <v>6.906701860664155E-2</v>
      </c>
      <c r="AI188">
        <v>28.957381400674475</v>
      </c>
      <c r="AJ188">
        <v>30</v>
      </c>
      <c r="AK188">
        <v>3</v>
      </c>
      <c r="AL188">
        <v>0.1</v>
      </c>
      <c r="AM188">
        <v>47.350209257932192</v>
      </c>
    </row>
    <row r="189" spans="1:39" x14ac:dyDescent="0.45">
      <c r="A189" s="290">
        <v>39649</v>
      </c>
      <c r="B189">
        <v>1350</v>
      </c>
      <c r="C189">
        <v>10.5</v>
      </c>
      <c r="D189">
        <v>26</v>
      </c>
      <c r="E189">
        <v>6</v>
      </c>
      <c r="F189">
        <v>0.5714285714285714</v>
      </c>
      <c r="G189">
        <v>5.5673294949871409E-2</v>
      </c>
      <c r="H189">
        <v>107.77159867046559</v>
      </c>
      <c r="I189">
        <v>9.75</v>
      </c>
      <c r="J189">
        <v>31</v>
      </c>
      <c r="K189">
        <v>9</v>
      </c>
      <c r="M189">
        <v>6.82704568296294E-2</v>
      </c>
      <c r="N189">
        <v>131.82861837968539</v>
      </c>
      <c r="O189">
        <v>20.25</v>
      </c>
      <c r="P189">
        <v>15</v>
      </c>
      <c r="Q189">
        <v>0.7407407407407407</v>
      </c>
      <c r="R189">
        <v>239.600217050151</v>
      </c>
      <c r="V189" s="290">
        <v>39662</v>
      </c>
      <c r="X189" t="s">
        <v>14</v>
      </c>
      <c r="Y189">
        <v>41</v>
      </c>
      <c r="Z189">
        <v>0</v>
      </c>
      <c r="AA189" t="s">
        <v>14</v>
      </c>
      <c r="AB189">
        <v>5.0233095235283735E-2</v>
      </c>
      <c r="AC189">
        <v>0</v>
      </c>
      <c r="AD189">
        <v>0</v>
      </c>
      <c r="AE189">
        <v>41</v>
      </c>
      <c r="AF189">
        <v>0</v>
      </c>
      <c r="AG189" t="s">
        <v>14</v>
      </c>
      <c r="AH189">
        <v>6.4931095235283731E-2</v>
      </c>
      <c r="AI189">
        <v>0</v>
      </c>
      <c r="AJ189">
        <v>15.5</v>
      </c>
      <c r="AK189">
        <v>0</v>
      </c>
      <c r="AL189">
        <v>0</v>
      </c>
      <c r="AM189">
        <v>0</v>
      </c>
    </row>
    <row r="190" spans="1:39" x14ac:dyDescent="0.45">
      <c r="A190" s="290">
        <v>39650</v>
      </c>
      <c r="B190">
        <v>1390</v>
      </c>
      <c r="C190">
        <v>12.75</v>
      </c>
      <c r="D190">
        <v>27</v>
      </c>
      <c r="E190">
        <v>4</v>
      </c>
      <c r="F190">
        <v>0.31372549019607843</v>
      </c>
      <c r="G190">
        <v>5.5222524472444287E-2</v>
      </c>
      <c r="H190">
        <v>72.43421118851559</v>
      </c>
      <c r="I190">
        <v>11</v>
      </c>
      <c r="J190">
        <v>27</v>
      </c>
      <c r="K190">
        <v>12</v>
      </c>
      <c r="M190">
        <v>6.992052447244429E-2</v>
      </c>
      <c r="N190">
        <v>171.62342660529106</v>
      </c>
      <c r="O190">
        <v>23.75</v>
      </c>
      <c r="P190">
        <v>16</v>
      </c>
      <c r="Q190">
        <v>0.67368421052631577</v>
      </c>
      <c r="R190">
        <v>244.05763779380663</v>
      </c>
      <c r="V190" s="290">
        <v>39663</v>
      </c>
      <c r="X190" t="s">
        <v>14</v>
      </c>
      <c r="Y190">
        <v>32</v>
      </c>
      <c r="Z190">
        <v>0</v>
      </c>
      <c r="AA190" t="s">
        <v>14</v>
      </c>
      <c r="AB190">
        <v>5.3193250376960058E-2</v>
      </c>
      <c r="AC190">
        <v>0</v>
      </c>
      <c r="AD190" t="s">
        <v>14</v>
      </c>
      <c r="AE190">
        <v>32</v>
      </c>
      <c r="AF190">
        <v>0</v>
      </c>
      <c r="AG190" t="s">
        <v>14</v>
      </c>
      <c r="AH190">
        <v>6.7891250376960061E-2</v>
      </c>
      <c r="AI190">
        <v>0</v>
      </c>
      <c r="AJ190">
        <v>25.5</v>
      </c>
      <c r="AK190">
        <v>0</v>
      </c>
      <c r="AL190">
        <v>0</v>
      </c>
      <c r="AM190">
        <v>0</v>
      </c>
    </row>
    <row r="191" spans="1:39" x14ac:dyDescent="0.45">
      <c r="A191" s="290">
        <v>39651</v>
      </c>
      <c r="B191">
        <v>1420</v>
      </c>
      <c r="C191">
        <v>13.75</v>
      </c>
      <c r="D191">
        <v>33</v>
      </c>
      <c r="E191">
        <v>4</v>
      </c>
      <c r="F191">
        <v>0.29090909090909089</v>
      </c>
      <c r="G191">
        <v>5.282571368584435E-2</v>
      </c>
      <c r="H191">
        <v>75.720699653734655</v>
      </c>
      <c r="I191">
        <v>10.25</v>
      </c>
      <c r="J191">
        <v>34</v>
      </c>
      <c r="K191">
        <v>8</v>
      </c>
      <c r="M191">
        <v>6.7167149893984562E-2</v>
      </c>
      <c r="N191">
        <v>119.10584285066521</v>
      </c>
      <c r="O191">
        <v>24</v>
      </c>
      <c r="P191">
        <v>12</v>
      </c>
      <c r="Q191">
        <v>0.5</v>
      </c>
      <c r="R191">
        <v>194.82654250439987</v>
      </c>
      <c r="V191" s="290">
        <v>39664</v>
      </c>
      <c r="X191" t="s">
        <v>14</v>
      </c>
      <c r="Y191">
        <v>24</v>
      </c>
      <c r="Z191">
        <v>1</v>
      </c>
      <c r="AA191" t="s">
        <v>14</v>
      </c>
      <c r="AB191">
        <v>5.6629325050324128E-2</v>
      </c>
      <c r="AC191">
        <v>17.658695368721798</v>
      </c>
      <c r="AD191" t="s">
        <v>14</v>
      </c>
      <c r="AE191">
        <v>24</v>
      </c>
      <c r="AF191">
        <v>1</v>
      </c>
      <c r="AG191" t="s">
        <v>14</v>
      </c>
      <c r="AH191">
        <v>7.1327325050324131E-2</v>
      </c>
      <c r="AI191">
        <v>14.019872458338542</v>
      </c>
      <c r="AJ191">
        <v>23</v>
      </c>
      <c r="AK191">
        <v>2</v>
      </c>
      <c r="AL191">
        <v>8.6956521739130432E-2</v>
      </c>
      <c r="AM191">
        <v>31.678567827060341</v>
      </c>
    </row>
    <row r="192" spans="1:39" x14ac:dyDescent="0.45">
      <c r="A192" s="290">
        <v>39652</v>
      </c>
      <c r="B192">
        <v>1310</v>
      </c>
      <c r="C192">
        <v>11</v>
      </c>
      <c r="D192">
        <v>22</v>
      </c>
      <c r="E192">
        <v>3</v>
      </c>
      <c r="F192">
        <v>0.27272727272727271</v>
      </c>
      <c r="G192">
        <v>5.7668588937088268E-2</v>
      </c>
      <c r="H192">
        <v>52.021387297559087</v>
      </c>
      <c r="I192">
        <v>12.5</v>
      </c>
      <c r="J192">
        <v>29</v>
      </c>
      <c r="K192">
        <v>4</v>
      </c>
      <c r="M192">
        <v>6.906701860664155E-2</v>
      </c>
      <c r="N192">
        <v>57.914762801348949</v>
      </c>
      <c r="O192">
        <v>23.5</v>
      </c>
      <c r="P192">
        <v>7</v>
      </c>
      <c r="Q192">
        <v>0.2978723404255319</v>
      </c>
      <c r="R192">
        <v>109.93615009890803</v>
      </c>
      <c r="V192" s="290">
        <v>39665</v>
      </c>
      <c r="X192" t="s">
        <v>14</v>
      </c>
      <c r="Y192">
        <v>23</v>
      </c>
      <c r="Z192">
        <v>1</v>
      </c>
      <c r="AA192" t="s">
        <v>14</v>
      </c>
      <c r="AB192">
        <v>5.7137657084942228E-2</v>
      </c>
      <c r="AC192">
        <v>17.501592662670358</v>
      </c>
      <c r="AD192" t="s">
        <v>14</v>
      </c>
      <c r="AE192">
        <v>23</v>
      </c>
      <c r="AF192">
        <v>1</v>
      </c>
      <c r="AG192" t="s">
        <v>14</v>
      </c>
      <c r="AH192">
        <v>7.1835657084942231E-2</v>
      </c>
      <c r="AI192">
        <v>13.92066336662791</v>
      </c>
      <c r="AJ192">
        <v>23.75</v>
      </c>
      <c r="AK192">
        <v>2</v>
      </c>
      <c r="AL192">
        <v>8.4210526315789472E-2</v>
      </c>
      <c r="AM192">
        <v>31.422256029298268</v>
      </c>
    </row>
    <row r="193" spans="1:39" x14ac:dyDescent="0.45">
      <c r="A193" s="290">
        <v>39653</v>
      </c>
      <c r="B193">
        <v>1190</v>
      </c>
      <c r="C193" t="s">
        <v>14</v>
      </c>
      <c r="D193">
        <v>25</v>
      </c>
      <c r="E193">
        <v>2</v>
      </c>
      <c r="F193" t="s">
        <v>14</v>
      </c>
      <c r="G193">
        <v>5.6141747147774201E-2</v>
      </c>
      <c r="H193">
        <v>35.624113990176951</v>
      </c>
      <c r="I193" t="s">
        <v>14</v>
      </c>
      <c r="J193">
        <v>32</v>
      </c>
      <c r="K193">
        <v>5</v>
      </c>
      <c r="M193">
        <v>6.7891250376960061E-2</v>
      </c>
      <c r="N193">
        <v>73.647192712432741</v>
      </c>
      <c r="O193">
        <v>24</v>
      </c>
      <c r="P193">
        <v>7</v>
      </c>
      <c r="Q193">
        <v>0.29166666666666669</v>
      </c>
      <c r="R193">
        <v>109.27130670260969</v>
      </c>
      <c r="V193" s="290">
        <v>39666</v>
      </c>
      <c r="Y193">
        <v>16</v>
      </c>
      <c r="Z193">
        <v>1</v>
      </c>
      <c r="AA193" t="s">
        <v>14</v>
      </c>
      <c r="AB193">
        <v>6.1472200301568046E-2</v>
      </c>
      <c r="AC193">
        <v>16.267515968100003</v>
      </c>
      <c r="AE193">
        <v>16</v>
      </c>
      <c r="AF193">
        <v>1</v>
      </c>
      <c r="AG193" t="s">
        <v>14</v>
      </c>
      <c r="AH193">
        <v>7.6170200301568042E-2</v>
      </c>
      <c r="AI193">
        <v>13.128493768440491</v>
      </c>
      <c r="AJ193">
        <v>23.75</v>
      </c>
      <c r="AK193">
        <v>2</v>
      </c>
      <c r="AL193">
        <v>8.4210526315789472E-2</v>
      </c>
      <c r="AM193">
        <v>29.396009736540492</v>
      </c>
    </row>
    <row r="194" spans="1:39" x14ac:dyDescent="0.45">
      <c r="A194" s="290">
        <v>39654</v>
      </c>
      <c r="B194">
        <v>1240</v>
      </c>
      <c r="C194">
        <v>11.75</v>
      </c>
      <c r="D194">
        <v>27</v>
      </c>
      <c r="E194">
        <v>6</v>
      </c>
      <c r="F194">
        <v>0.51063829787234039</v>
      </c>
      <c r="G194">
        <v>5.5222524472444287E-2</v>
      </c>
      <c r="H194">
        <v>108.65131678277339</v>
      </c>
      <c r="I194">
        <v>12.25</v>
      </c>
      <c r="J194">
        <v>25</v>
      </c>
      <c r="K194">
        <v>8</v>
      </c>
      <c r="M194">
        <v>7.0839747147774204E-2</v>
      </c>
      <c r="N194">
        <v>112.93095080240361</v>
      </c>
      <c r="O194">
        <v>24</v>
      </c>
      <c r="P194">
        <v>14</v>
      </c>
      <c r="Q194">
        <v>0.58333333333333337</v>
      </c>
      <c r="R194">
        <v>221.58226758517702</v>
      </c>
      <c r="V194" s="290">
        <v>39667</v>
      </c>
      <c r="Y194">
        <v>20</v>
      </c>
      <c r="AB194">
        <v>5.8806973724671127E-2</v>
      </c>
      <c r="AC194">
        <v>0</v>
      </c>
      <c r="AE194">
        <v>20</v>
      </c>
      <c r="AH194">
        <v>7.350497372467113E-2</v>
      </c>
      <c r="AI194">
        <v>0</v>
      </c>
      <c r="AK194">
        <v>0</v>
      </c>
      <c r="AL194" t="e">
        <v>#DIV/0!</v>
      </c>
      <c r="AM194">
        <v>0</v>
      </c>
    </row>
    <row r="195" spans="1:39" x14ac:dyDescent="0.45">
      <c r="A195" s="290">
        <v>39655</v>
      </c>
      <c r="B195">
        <v>1240</v>
      </c>
      <c r="C195">
        <v>11.25</v>
      </c>
      <c r="D195">
        <v>29</v>
      </c>
      <c r="E195">
        <v>3</v>
      </c>
      <c r="F195">
        <v>0.26666666666666666</v>
      </c>
      <c r="G195">
        <v>5.4369018606641548E-2</v>
      </c>
      <c r="H195">
        <v>55.178483571773164</v>
      </c>
      <c r="I195">
        <v>10.25</v>
      </c>
      <c r="J195">
        <v>28</v>
      </c>
      <c r="K195">
        <v>2</v>
      </c>
      <c r="M195">
        <v>6.9486149330467359E-2</v>
      </c>
      <c r="N195">
        <v>28.782714530463508</v>
      </c>
      <c r="O195">
        <v>21.5</v>
      </c>
      <c r="P195">
        <v>5</v>
      </c>
      <c r="Q195">
        <v>0.23255813953488372</v>
      </c>
      <c r="R195">
        <v>83.961198102236665</v>
      </c>
      <c r="V195" s="290">
        <v>39668</v>
      </c>
      <c r="Y195">
        <v>19</v>
      </c>
      <c r="AB195">
        <v>5.9419620832836029E-2</v>
      </c>
      <c r="AC195">
        <v>0</v>
      </c>
      <c r="AE195">
        <v>19</v>
      </c>
      <c r="AH195">
        <v>7.4117620832836031E-2</v>
      </c>
      <c r="AI195">
        <v>0</v>
      </c>
      <c r="AK195">
        <v>0</v>
      </c>
      <c r="AL195" t="e">
        <v>#DIV/0!</v>
      </c>
      <c r="AM195">
        <v>0</v>
      </c>
    </row>
    <row r="196" spans="1:39" x14ac:dyDescent="0.45">
      <c r="A196" s="290">
        <v>39656</v>
      </c>
      <c r="B196">
        <v>1220</v>
      </c>
      <c r="C196">
        <v>15</v>
      </c>
      <c r="D196">
        <v>28</v>
      </c>
      <c r="E196">
        <v>3</v>
      </c>
      <c r="F196">
        <v>0.2</v>
      </c>
      <c r="G196">
        <v>5.4788149330467356E-2</v>
      </c>
      <c r="H196">
        <v>54.756366781159336</v>
      </c>
      <c r="I196">
        <v>9.5</v>
      </c>
      <c r="J196">
        <v>29</v>
      </c>
      <c r="K196">
        <v>6</v>
      </c>
      <c r="M196">
        <v>6.906701860664155E-2</v>
      </c>
      <c r="N196">
        <v>86.872144202023435</v>
      </c>
      <c r="O196">
        <v>24.5</v>
      </c>
      <c r="P196">
        <v>9</v>
      </c>
      <c r="Q196">
        <v>0.36734693877551022</v>
      </c>
      <c r="R196">
        <v>141.62851098318276</v>
      </c>
      <c r="V196" s="290">
        <v>39669</v>
      </c>
      <c r="X196">
        <v>13</v>
      </c>
      <c r="Y196">
        <v>20</v>
      </c>
      <c r="Z196">
        <v>1</v>
      </c>
      <c r="AB196">
        <v>5.8806973724671127E-2</v>
      </c>
      <c r="AC196">
        <v>17.004785940557127</v>
      </c>
      <c r="AD196">
        <v>7.75</v>
      </c>
      <c r="AE196">
        <v>20</v>
      </c>
      <c r="AF196">
        <v>2</v>
      </c>
      <c r="AH196">
        <v>7.350497372467113E-2</v>
      </c>
      <c r="AI196">
        <v>27.209043125318772</v>
      </c>
      <c r="AJ196">
        <v>20.75</v>
      </c>
      <c r="AK196">
        <v>3</v>
      </c>
      <c r="AL196">
        <v>0.14457831325301204</v>
      </c>
      <c r="AM196">
        <v>44.213829065875899</v>
      </c>
    </row>
    <row r="197" spans="1:39" x14ac:dyDescent="0.45">
      <c r="A197" s="290">
        <v>39657</v>
      </c>
      <c r="B197">
        <v>1170</v>
      </c>
      <c r="C197">
        <v>13.25</v>
      </c>
      <c r="D197">
        <v>30</v>
      </c>
      <c r="E197">
        <v>1</v>
      </c>
      <c r="F197">
        <v>7.5471698113207544E-2</v>
      </c>
      <c r="G197">
        <v>5.3964098473427209E-2</v>
      </c>
      <c r="H197">
        <v>18.530838618427325</v>
      </c>
      <c r="I197">
        <v>10</v>
      </c>
      <c r="J197">
        <v>30</v>
      </c>
      <c r="K197">
        <v>1</v>
      </c>
      <c r="M197">
        <v>6.8662098473427219E-2</v>
      </c>
      <c r="N197">
        <v>14.564075701633383</v>
      </c>
      <c r="O197">
        <v>23.25</v>
      </c>
      <c r="P197">
        <v>2</v>
      </c>
      <c r="Q197">
        <v>8.6021505376344093E-2</v>
      </c>
      <c r="R197">
        <v>33.09491432006071</v>
      </c>
      <c r="V197" s="290">
        <v>39670</v>
      </c>
      <c r="X197">
        <v>14.25</v>
      </c>
      <c r="Y197">
        <v>25</v>
      </c>
      <c r="Z197">
        <v>0</v>
      </c>
      <c r="AB197">
        <v>5.6141747147774201E-2</v>
      </c>
      <c r="AC197">
        <v>0</v>
      </c>
      <c r="AD197">
        <v>11</v>
      </c>
      <c r="AE197">
        <v>30</v>
      </c>
      <c r="AF197">
        <v>0</v>
      </c>
      <c r="AH197">
        <v>6.8662098473427219E-2</v>
      </c>
      <c r="AI197">
        <v>0</v>
      </c>
      <c r="AJ197">
        <v>25.25</v>
      </c>
      <c r="AK197">
        <v>0</v>
      </c>
      <c r="AL197">
        <v>0</v>
      </c>
      <c r="AM197">
        <v>0</v>
      </c>
    </row>
    <row r="198" spans="1:39" x14ac:dyDescent="0.45">
      <c r="A198" s="290">
        <v>39658</v>
      </c>
      <c r="B198">
        <v>1160</v>
      </c>
      <c r="C198">
        <v>13.25</v>
      </c>
      <c r="D198">
        <v>30</v>
      </c>
      <c r="E198">
        <v>3</v>
      </c>
      <c r="F198">
        <v>0.22641509433962265</v>
      </c>
      <c r="G198">
        <v>5.3964098473427209E-2</v>
      </c>
      <c r="H198">
        <v>55.592515855281974</v>
      </c>
      <c r="I198">
        <v>10.75</v>
      </c>
      <c r="J198">
        <v>34</v>
      </c>
      <c r="K198">
        <v>6</v>
      </c>
      <c r="M198">
        <v>6.7167149893984562E-2</v>
      </c>
      <c r="N198">
        <v>89.329382137998905</v>
      </c>
      <c r="O198">
        <v>24</v>
      </c>
      <c r="P198">
        <v>9</v>
      </c>
      <c r="Q198">
        <v>0.375</v>
      </c>
      <c r="R198">
        <v>144.92189799328088</v>
      </c>
    </row>
    <row r="199" spans="1:39" x14ac:dyDescent="0.45">
      <c r="A199" s="290">
        <v>39659</v>
      </c>
      <c r="B199">
        <v>1300</v>
      </c>
      <c r="C199">
        <v>12.75</v>
      </c>
      <c r="D199">
        <v>32</v>
      </c>
      <c r="E199">
        <v>4</v>
      </c>
      <c r="F199">
        <v>0.31372549019607843</v>
      </c>
      <c r="G199">
        <v>5.3193250376960058E-2</v>
      </c>
      <c r="H199">
        <v>75.197510429491373</v>
      </c>
      <c r="I199">
        <v>10.75</v>
      </c>
      <c r="J199">
        <v>36</v>
      </c>
      <c r="K199">
        <v>9</v>
      </c>
      <c r="M199">
        <v>6.648444979908022E-2</v>
      </c>
      <c r="N199">
        <v>135.37000046173972</v>
      </c>
      <c r="O199">
        <v>23.5</v>
      </c>
      <c r="P199">
        <v>13</v>
      </c>
      <c r="Q199">
        <v>0.55319148936170215</v>
      </c>
      <c r="R199">
        <v>210.56751089123111</v>
      </c>
    </row>
    <row r="200" spans="1:39" x14ac:dyDescent="0.45">
      <c r="A200" s="290">
        <v>39660</v>
      </c>
      <c r="B200">
        <v>1100</v>
      </c>
      <c r="C200" t="s">
        <v>14</v>
      </c>
      <c r="D200">
        <v>34</v>
      </c>
      <c r="E200">
        <v>0</v>
      </c>
      <c r="F200" t="s">
        <v>14</v>
      </c>
      <c r="G200">
        <v>5.246914989398456E-2</v>
      </c>
      <c r="H200">
        <v>0</v>
      </c>
      <c r="I200" t="s">
        <v>14</v>
      </c>
      <c r="J200">
        <v>34</v>
      </c>
      <c r="K200">
        <v>0</v>
      </c>
      <c r="M200">
        <v>6.7167149893984562E-2</v>
      </c>
      <c r="N200">
        <v>0</v>
      </c>
      <c r="O200">
        <v>24</v>
      </c>
      <c r="P200">
        <v>0</v>
      </c>
      <c r="Q200">
        <v>0</v>
      </c>
      <c r="R200">
        <v>0</v>
      </c>
    </row>
    <row r="201" spans="1:39" x14ac:dyDescent="0.45">
      <c r="A201" s="290">
        <v>39661</v>
      </c>
      <c r="B201">
        <v>1240</v>
      </c>
      <c r="C201" t="s">
        <v>14</v>
      </c>
      <c r="D201">
        <v>29</v>
      </c>
      <c r="E201">
        <v>1</v>
      </c>
      <c r="F201" t="s">
        <v>14</v>
      </c>
      <c r="G201">
        <v>5.4369018606641548E-2</v>
      </c>
      <c r="H201">
        <v>18.392827857257721</v>
      </c>
      <c r="J201">
        <v>29</v>
      </c>
      <c r="K201">
        <v>3</v>
      </c>
      <c r="M201">
        <v>6.906701860664155E-2</v>
      </c>
      <c r="N201">
        <v>43.436072101011717</v>
      </c>
      <c r="O201">
        <v>30</v>
      </c>
      <c r="P201">
        <v>4</v>
      </c>
      <c r="Q201">
        <v>0.13333333333333333</v>
      </c>
      <c r="R201">
        <v>61.828899958269439</v>
      </c>
    </row>
    <row r="202" spans="1:39" x14ac:dyDescent="0.45">
      <c r="A202" s="290">
        <v>39662</v>
      </c>
      <c r="B202">
        <v>1260</v>
      </c>
      <c r="C202" t="s">
        <v>14</v>
      </c>
      <c r="D202">
        <v>41</v>
      </c>
      <c r="E202">
        <v>0</v>
      </c>
      <c r="F202" t="s">
        <v>14</v>
      </c>
      <c r="G202">
        <v>5.0233095235283735E-2</v>
      </c>
      <c r="H202">
        <v>0</v>
      </c>
      <c r="J202">
        <v>41</v>
      </c>
      <c r="K202">
        <v>0</v>
      </c>
      <c r="M202">
        <v>6.4931095235283731E-2</v>
      </c>
      <c r="N202">
        <v>0</v>
      </c>
      <c r="O202">
        <v>15.5</v>
      </c>
      <c r="P202">
        <v>0</v>
      </c>
      <c r="Q202">
        <v>0</v>
      </c>
      <c r="R202">
        <v>0</v>
      </c>
    </row>
    <row r="203" spans="1:39" x14ac:dyDescent="0.45">
      <c r="A203" s="290">
        <v>39663</v>
      </c>
      <c r="B203">
        <v>1020</v>
      </c>
      <c r="C203" t="s">
        <v>14</v>
      </c>
      <c r="D203">
        <v>32</v>
      </c>
      <c r="E203">
        <v>0</v>
      </c>
      <c r="F203" t="s">
        <v>14</v>
      </c>
      <c r="G203">
        <v>5.3193250376960058E-2</v>
      </c>
      <c r="H203">
        <v>0</v>
      </c>
      <c r="I203" t="s">
        <v>14</v>
      </c>
      <c r="J203">
        <v>32</v>
      </c>
      <c r="K203">
        <v>0</v>
      </c>
      <c r="M203">
        <v>6.7891250376960061E-2</v>
      </c>
      <c r="N203">
        <v>0</v>
      </c>
      <c r="O203">
        <v>25.5</v>
      </c>
      <c r="P203">
        <v>0</v>
      </c>
      <c r="Q203">
        <v>0</v>
      </c>
      <c r="R203">
        <v>0</v>
      </c>
    </row>
    <row r="204" spans="1:39" x14ac:dyDescent="0.45">
      <c r="A204" s="290">
        <v>39664</v>
      </c>
      <c r="B204">
        <v>984</v>
      </c>
      <c r="C204" t="s">
        <v>14</v>
      </c>
      <c r="D204">
        <v>24</v>
      </c>
      <c r="E204">
        <v>0</v>
      </c>
      <c r="F204" t="s">
        <v>14</v>
      </c>
      <c r="G204">
        <v>5.6629325050324128E-2</v>
      </c>
      <c r="H204">
        <v>0</v>
      </c>
      <c r="I204" t="s">
        <v>14</v>
      </c>
      <c r="J204">
        <v>24</v>
      </c>
      <c r="K204">
        <v>1</v>
      </c>
      <c r="M204">
        <v>7.1327325050324131E-2</v>
      </c>
      <c r="N204">
        <v>14.019872458338542</v>
      </c>
      <c r="O204">
        <v>23</v>
      </c>
      <c r="P204">
        <v>1</v>
      </c>
      <c r="Q204">
        <v>4.3478260869565216E-2</v>
      </c>
      <c r="R204">
        <v>14.019872458338542</v>
      </c>
    </row>
    <row r="205" spans="1:39" x14ac:dyDescent="0.45">
      <c r="A205" s="290">
        <v>39665</v>
      </c>
      <c r="B205">
        <v>1100</v>
      </c>
      <c r="C205" t="s">
        <v>14</v>
      </c>
      <c r="D205">
        <v>23</v>
      </c>
      <c r="E205">
        <v>1</v>
      </c>
      <c r="F205" t="s">
        <v>14</v>
      </c>
      <c r="G205">
        <v>5.7137657084942228E-2</v>
      </c>
      <c r="H205">
        <v>17.501592662670358</v>
      </c>
      <c r="I205" t="s">
        <v>14</v>
      </c>
      <c r="J205">
        <v>23</v>
      </c>
      <c r="K205">
        <v>1</v>
      </c>
      <c r="M205">
        <v>7.1835657084942231E-2</v>
      </c>
      <c r="N205">
        <v>13.92066336662791</v>
      </c>
      <c r="O205">
        <v>23.75</v>
      </c>
      <c r="P205">
        <v>2</v>
      </c>
      <c r="Q205">
        <v>8.4210526315789472E-2</v>
      </c>
      <c r="R205">
        <v>31.422256029298268</v>
      </c>
    </row>
    <row r="206" spans="1:39" x14ac:dyDescent="0.45">
      <c r="A206" s="290">
        <v>39666</v>
      </c>
      <c r="B206">
        <v>1200</v>
      </c>
      <c r="C206" t="s">
        <v>14</v>
      </c>
      <c r="D206">
        <v>16</v>
      </c>
      <c r="E206">
        <v>1</v>
      </c>
      <c r="F206" t="s">
        <v>14</v>
      </c>
      <c r="G206">
        <v>6.1472200301568046E-2</v>
      </c>
      <c r="H206">
        <v>16.267515968100003</v>
      </c>
      <c r="I206" t="s">
        <v>14</v>
      </c>
      <c r="J206">
        <v>16</v>
      </c>
      <c r="K206">
        <v>2</v>
      </c>
      <c r="M206">
        <v>7.6170200301568042E-2</v>
      </c>
      <c r="N206">
        <v>26.256987536880981</v>
      </c>
      <c r="O206">
        <v>23.75</v>
      </c>
      <c r="P206">
        <v>3</v>
      </c>
      <c r="Q206">
        <v>0.12631578947368421</v>
      </c>
      <c r="R206">
        <v>42.524503504980984</v>
      </c>
    </row>
    <row r="207" spans="1:39" x14ac:dyDescent="0.45">
      <c r="A207" s="290">
        <v>39667</v>
      </c>
      <c r="B207">
        <v>1180</v>
      </c>
      <c r="D207">
        <v>20</v>
      </c>
      <c r="E207">
        <v>2</v>
      </c>
      <c r="F207" t="s">
        <v>14</v>
      </c>
      <c r="G207">
        <v>5.8806973724671127E-2</v>
      </c>
      <c r="H207">
        <v>34.009571881114255</v>
      </c>
      <c r="J207">
        <v>20</v>
      </c>
      <c r="K207">
        <v>3</v>
      </c>
      <c r="M207">
        <v>7.350497372467113E-2</v>
      </c>
      <c r="N207">
        <v>40.813564687978158</v>
      </c>
      <c r="O207">
        <v>23.75</v>
      </c>
      <c r="P207">
        <v>5</v>
      </c>
      <c r="Q207">
        <v>0.21052631578947367</v>
      </c>
      <c r="R207">
        <v>74.823136569092412</v>
      </c>
    </row>
    <row r="208" spans="1:39" x14ac:dyDescent="0.45">
      <c r="A208" s="290">
        <v>39668</v>
      </c>
      <c r="B208">
        <v>1250</v>
      </c>
      <c r="D208">
        <v>19</v>
      </c>
      <c r="E208">
        <v>1</v>
      </c>
      <c r="F208" t="s">
        <v>14</v>
      </c>
      <c r="G208">
        <v>5.9419620832836029E-2</v>
      </c>
      <c r="H208">
        <v>16.829457778151749</v>
      </c>
      <c r="J208">
        <v>19</v>
      </c>
      <c r="K208">
        <v>1</v>
      </c>
      <c r="M208">
        <v>7.4117620832836031E-2</v>
      </c>
      <c r="N208">
        <v>13.492068266133201</v>
      </c>
      <c r="O208">
        <v>25</v>
      </c>
      <c r="P208">
        <v>2</v>
      </c>
      <c r="Q208">
        <v>0.08</v>
      </c>
      <c r="R208">
        <v>30.321526044284951</v>
      </c>
    </row>
    <row r="209" spans="1:18" x14ac:dyDescent="0.45">
      <c r="A209" s="290">
        <v>39669</v>
      </c>
      <c r="B209">
        <v>1190</v>
      </c>
      <c r="C209">
        <v>13</v>
      </c>
      <c r="D209">
        <v>20</v>
      </c>
      <c r="E209">
        <v>1</v>
      </c>
      <c r="F209">
        <v>7.6923076923076927E-2</v>
      </c>
      <c r="G209">
        <v>5.8806973724671127E-2</v>
      </c>
      <c r="H209">
        <v>17.004785940557127</v>
      </c>
      <c r="I209">
        <v>7.75</v>
      </c>
      <c r="J209">
        <v>20</v>
      </c>
      <c r="K209">
        <v>0</v>
      </c>
      <c r="M209">
        <v>7.350497372467113E-2</v>
      </c>
      <c r="N209">
        <v>0</v>
      </c>
      <c r="O209">
        <v>20.75</v>
      </c>
      <c r="P209">
        <v>1</v>
      </c>
      <c r="Q209">
        <v>4.8192771084337352E-2</v>
      </c>
      <c r="R209">
        <v>17.004785940557127</v>
      </c>
    </row>
    <row r="210" spans="1:18" x14ac:dyDescent="0.45">
      <c r="A210" s="290">
        <v>39670</v>
      </c>
      <c r="B210">
        <v>978</v>
      </c>
      <c r="C210">
        <v>14.25</v>
      </c>
      <c r="D210">
        <v>25</v>
      </c>
      <c r="E210">
        <v>0</v>
      </c>
      <c r="F210">
        <v>0</v>
      </c>
      <c r="G210">
        <v>5.6141747147774201E-2</v>
      </c>
      <c r="H210">
        <v>0</v>
      </c>
      <c r="I210">
        <v>11</v>
      </c>
      <c r="J210">
        <v>30</v>
      </c>
      <c r="K210">
        <v>0</v>
      </c>
      <c r="M210">
        <v>6.8662098473427219E-2</v>
      </c>
      <c r="N210">
        <v>0</v>
      </c>
      <c r="O210">
        <v>25.25</v>
      </c>
      <c r="P210">
        <v>0</v>
      </c>
      <c r="Q210">
        <v>0</v>
      </c>
      <c r="R21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AE181"/>
  <sheetViews>
    <sheetView topLeftCell="I151" workbookViewId="0">
      <selection activeCell="P184" sqref="P184"/>
    </sheetView>
  </sheetViews>
  <sheetFormatPr defaultRowHeight="14.25" x14ac:dyDescent="0.45"/>
  <cols>
    <col min="1" max="1" width="9.73046875" style="290" bestFit="1" customWidth="1"/>
    <col min="20" max="20" width="9.73046875" style="290" bestFit="1" customWidth="1"/>
  </cols>
  <sheetData>
    <row r="3" spans="1:31" x14ac:dyDescent="0.45">
      <c r="A3" s="290" t="s">
        <v>36</v>
      </c>
    </row>
    <row r="4" spans="1:31" x14ac:dyDescent="0.45">
      <c r="A4" s="290" t="s">
        <v>1</v>
      </c>
      <c r="B4" t="s">
        <v>2</v>
      </c>
      <c r="C4" t="s">
        <v>23</v>
      </c>
      <c r="D4" t="s">
        <v>37</v>
      </c>
      <c r="E4" t="s">
        <v>24</v>
      </c>
      <c r="F4" t="s">
        <v>42</v>
      </c>
      <c r="G4" t="s">
        <v>25</v>
      </c>
      <c r="H4" t="s">
        <v>18</v>
      </c>
      <c r="I4" t="s">
        <v>38</v>
      </c>
      <c r="J4" t="s">
        <v>26</v>
      </c>
      <c r="K4" t="s">
        <v>42</v>
      </c>
      <c r="L4" t="s">
        <v>27</v>
      </c>
      <c r="M4" t="s">
        <v>21</v>
      </c>
      <c r="N4" t="s">
        <v>44</v>
      </c>
      <c r="O4" t="s">
        <v>39</v>
      </c>
      <c r="P4" t="s">
        <v>29</v>
      </c>
      <c r="T4" s="290" t="s">
        <v>46</v>
      </c>
    </row>
    <row r="5" spans="1:31" x14ac:dyDescent="0.45">
      <c r="A5" s="290">
        <v>39847</v>
      </c>
      <c r="B5">
        <v>1060</v>
      </c>
      <c r="C5" t="s">
        <v>14</v>
      </c>
      <c r="D5" t="s">
        <v>14</v>
      </c>
      <c r="E5" t="s">
        <v>14</v>
      </c>
      <c r="F5">
        <v>2.7970059880239519E-2</v>
      </c>
      <c r="G5">
        <v>0</v>
      </c>
      <c r="H5" t="s">
        <v>14</v>
      </c>
      <c r="I5">
        <v>165</v>
      </c>
      <c r="J5" t="s">
        <v>14</v>
      </c>
      <c r="K5">
        <v>2.3331232036450295E-2</v>
      </c>
      <c r="L5">
        <v>0</v>
      </c>
      <c r="M5">
        <v>20</v>
      </c>
      <c r="N5">
        <v>165</v>
      </c>
      <c r="O5">
        <v>0</v>
      </c>
      <c r="P5">
        <v>0</v>
      </c>
    </row>
    <row r="6" spans="1:31" x14ac:dyDescent="0.45">
      <c r="A6" s="290">
        <v>39848</v>
      </c>
      <c r="B6">
        <v>1050</v>
      </c>
      <c r="C6">
        <v>10</v>
      </c>
      <c r="D6">
        <v>165</v>
      </c>
      <c r="E6">
        <v>0</v>
      </c>
      <c r="F6">
        <v>2.7970059880239519E-2</v>
      </c>
      <c r="G6">
        <v>0</v>
      </c>
      <c r="H6">
        <v>13.5</v>
      </c>
      <c r="I6">
        <v>168</v>
      </c>
      <c r="J6">
        <v>0</v>
      </c>
      <c r="K6">
        <v>2.3005163244413984E-2</v>
      </c>
      <c r="L6">
        <v>0</v>
      </c>
      <c r="M6">
        <v>23.5</v>
      </c>
      <c r="N6">
        <v>166.5</v>
      </c>
      <c r="O6">
        <v>0</v>
      </c>
      <c r="P6">
        <v>0</v>
      </c>
      <c r="T6" s="290" t="s">
        <v>1</v>
      </c>
      <c r="U6" t="s">
        <v>2</v>
      </c>
      <c r="V6" t="s">
        <v>33</v>
      </c>
      <c r="W6" t="s">
        <v>37</v>
      </c>
      <c r="X6" t="s">
        <v>24</v>
      </c>
      <c r="Y6" t="s">
        <v>42</v>
      </c>
      <c r="Z6" t="s">
        <v>34</v>
      </c>
      <c r="AA6" t="s">
        <v>38</v>
      </c>
      <c r="AB6" t="s">
        <v>26</v>
      </c>
      <c r="AC6" t="s">
        <v>42</v>
      </c>
      <c r="AD6" t="s">
        <v>21</v>
      </c>
      <c r="AE6" t="s">
        <v>28</v>
      </c>
    </row>
    <row r="7" spans="1:31" x14ac:dyDescent="0.45">
      <c r="A7" s="290">
        <v>39849</v>
      </c>
      <c r="B7">
        <v>1040</v>
      </c>
      <c r="C7">
        <v>10.25</v>
      </c>
      <c r="D7">
        <v>167</v>
      </c>
      <c r="E7">
        <v>0</v>
      </c>
      <c r="F7">
        <v>2.7970059880239519E-2</v>
      </c>
      <c r="G7">
        <v>0</v>
      </c>
      <c r="H7">
        <v>13.25</v>
      </c>
      <c r="I7">
        <v>168</v>
      </c>
      <c r="J7">
        <v>0</v>
      </c>
      <c r="K7">
        <v>2.2675974129458404E-2</v>
      </c>
      <c r="L7">
        <v>0</v>
      </c>
      <c r="M7">
        <v>23.5</v>
      </c>
      <c r="N7">
        <v>167.5</v>
      </c>
      <c r="O7">
        <v>0</v>
      </c>
      <c r="P7">
        <v>0</v>
      </c>
      <c r="T7" s="290">
        <v>39847</v>
      </c>
      <c r="U7">
        <v>1060</v>
      </c>
      <c r="V7" t="s">
        <v>14</v>
      </c>
      <c r="W7" t="s">
        <v>14</v>
      </c>
      <c r="X7">
        <v>0</v>
      </c>
      <c r="Y7">
        <v>2.7970059880239519E-2</v>
      </c>
      <c r="Z7" t="s">
        <v>14</v>
      </c>
      <c r="AA7">
        <v>165</v>
      </c>
      <c r="AB7">
        <v>0</v>
      </c>
      <c r="AC7">
        <v>2.3331232036450295E-2</v>
      </c>
      <c r="AD7">
        <v>20</v>
      </c>
      <c r="AE7">
        <v>0</v>
      </c>
    </row>
    <row r="8" spans="1:31" x14ac:dyDescent="0.45">
      <c r="A8" s="290">
        <v>39850</v>
      </c>
      <c r="B8">
        <v>1030</v>
      </c>
      <c r="C8">
        <v>10</v>
      </c>
      <c r="D8">
        <v>164</v>
      </c>
      <c r="E8">
        <v>0</v>
      </c>
      <c r="F8">
        <v>2.7970059880239519E-2</v>
      </c>
      <c r="G8">
        <v>0</v>
      </c>
      <c r="H8">
        <v>15.25</v>
      </c>
      <c r="I8">
        <v>161</v>
      </c>
      <c r="J8">
        <v>0</v>
      </c>
      <c r="K8">
        <v>2.2343604394094663E-2</v>
      </c>
      <c r="L8">
        <v>0</v>
      </c>
      <c r="M8">
        <v>25.25</v>
      </c>
      <c r="N8">
        <v>162.5</v>
      </c>
      <c r="O8">
        <v>0</v>
      </c>
      <c r="P8">
        <v>0</v>
      </c>
      <c r="T8" s="290">
        <v>39848</v>
      </c>
      <c r="U8">
        <v>1050</v>
      </c>
      <c r="V8">
        <v>10</v>
      </c>
      <c r="W8">
        <v>165</v>
      </c>
      <c r="X8">
        <v>0</v>
      </c>
      <c r="Y8">
        <v>2.7970059880239519E-2</v>
      </c>
      <c r="Z8">
        <v>13.5</v>
      </c>
      <c r="AA8">
        <v>168</v>
      </c>
      <c r="AB8">
        <v>0</v>
      </c>
      <c r="AC8">
        <v>2.3005163244413984E-2</v>
      </c>
      <c r="AD8">
        <v>23.5</v>
      </c>
      <c r="AE8">
        <v>0</v>
      </c>
    </row>
    <row r="9" spans="1:31" x14ac:dyDescent="0.45">
      <c r="A9" s="290">
        <v>39851</v>
      </c>
      <c r="B9">
        <v>1020</v>
      </c>
      <c r="C9" t="s">
        <v>14</v>
      </c>
      <c r="D9" t="s">
        <v>14</v>
      </c>
      <c r="E9" t="s">
        <v>14</v>
      </c>
      <c r="F9">
        <v>2.7970059880239519E-2</v>
      </c>
      <c r="G9">
        <v>0</v>
      </c>
      <c r="H9" t="s">
        <v>14</v>
      </c>
      <c r="I9">
        <v>160</v>
      </c>
      <c r="J9" t="s">
        <v>14</v>
      </c>
      <c r="K9">
        <v>2.2007991975974112E-2</v>
      </c>
      <c r="L9">
        <v>0</v>
      </c>
      <c r="M9">
        <v>24</v>
      </c>
      <c r="N9">
        <v>160</v>
      </c>
      <c r="O9">
        <v>0</v>
      </c>
      <c r="P9">
        <v>0</v>
      </c>
      <c r="T9" s="290">
        <v>39849</v>
      </c>
      <c r="U9">
        <v>1040</v>
      </c>
      <c r="V9">
        <v>10.25</v>
      </c>
      <c r="W9">
        <v>167</v>
      </c>
      <c r="X9">
        <v>0</v>
      </c>
      <c r="Y9">
        <v>2.7970059880239519E-2</v>
      </c>
      <c r="Z9">
        <v>13.25</v>
      </c>
      <c r="AA9">
        <v>168</v>
      </c>
      <c r="AB9">
        <v>0</v>
      </c>
      <c r="AC9">
        <v>2.2675974129458404E-2</v>
      </c>
      <c r="AD9">
        <v>23.5</v>
      </c>
      <c r="AE9">
        <v>0</v>
      </c>
    </row>
    <row r="10" spans="1:31" x14ac:dyDescent="0.45">
      <c r="A10" s="290">
        <v>39852</v>
      </c>
      <c r="B10">
        <v>1010</v>
      </c>
      <c r="C10" t="s">
        <v>14</v>
      </c>
      <c r="D10" t="s">
        <v>14</v>
      </c>
      <c r="E10" t="s">
        <v>14</v>
      </c>
      <c r="F10">
        <v>2.7970059880239519E-2</v>
      </c>
      <c r="G10">
        <v>0</v>
      </c>
      <c r="H10" t="s">
        <v>14</v>
      </c>
      <c r="I10">
        <v>160</v>
      </c>
      <c r="J10" t="s">
        <v>14</v>
      </c>
      <c r="K10">
        <v>2.166907297833448E-2</v>
      </c>
      <c r="L10">
        <v>0</v>
      </c>
      <c r="M10">
        <v>22.25</v>
      </c>
      <c r="N10">
        <v>160</v>
      </c>
      <c r="O10">
        <v>0</v>
      </c>
      <c r="P10">
        <v>0</v>
      </c>
      <c r="T10" s="290">
        <v>39850</v>
      </c>
      <c r="U10">
        <v>1030</v>
      </c>
      <c r="V10">
        <v>10</v>
      </c>
      <c r="W10">
        <v>164</v>
      </c>
      <c r="X10">
        <v>0</v>
      </c>
      <c r="Y10">
        <v>2.7970059880239519E-2</v>
      </c>
      <c r="Z10">
        <v>15.25</v>
      </c>
      <c r="AA10">
        <v>161</v>
      </c>
      <c r="AB10">
        <v>0</v>
      </c>
      <c r="AC10">
        <v>2.2343604394094663E-2</v>
      </c>
      <c r="AD10">
        <v>25.25</v>
      </c>
      <c r="AE10">
        <v>0</v>
      </c>
    </row>
    <row r="11" spans="1:31" x14ac:dyDescent="0.45">
      <c r="A11" s="290">
        <v>39853</v>
      </c>
      <c r="B11">
        <v>969</v>
      </c>
      <c r="C11">
        <v>10</v>
      </c>
      <c r="D11">
        <v>160</v>
      </c>
      <c r="E11">
        <v>0</v>
      </c>
      <c r="F11">
        <v>2.7970059880239519E-2</v>
      </c>
      <c r="G11">
        <v>0</v>
      </c>
      <c r="H11">
        <v>13</v>
      </c>
      <c r="I11">
        <v>157</v>
      </c>
      <c r="J11">
        <v>0</v>
      </c>
      <c r="K11">
        <v>2.0243502649042372E-2</v>
      </c>
      <c r="L11">
        <v>0</v>
      </c>
      <c r="M11">
        <v>23</v>
      </c>
      <c r="N11">
        <v>158.5</v>
      </c>
      <c r="O11">
        <v>0</v>
      </c>
      <c r="P11">
        <v>0</v>
      </c>
      <c r="T11" s="290">
        <v>39851</v>
      </c>
      <c r="U11">
        <v>1020</v>
      </c>
      <c r="V11" t="s">
        <v>14</v>
      </c>
      <c r="W11" t="s">
        <v>14</v>
      </c>
      <c r="X11">
        <v>0</v>
      </c>
      <c r="Y11">
        <v>2.7970059880239519E-2</v>
      </c>
      <c r="Z11" t="s">
        <v>14</v>
      </c>
      <c r="AA11">
        <v>160</v>
      </c>
      <c r="AB11">
        <v>0</v>
      </c>
      <c r="AC11">
        <v>2.2007991975974112E-2</v>
      </c>
      <c r="AD11">
        <v>24</v>
      </c>
      <c r="AE11">
        <v>0</v>
      </c>
    </row>
    <row r="12" spans="1:31" x14ac:dyDescent="0.45">
      <c r="A12" s="290">
        <v>39854</v>
      </c>
      <c r="B12">
        <v>969</v>
      </c>
      <c r="C12" t="s">
        <v>14</v>
      </c>
      <c r="D12" t="s">
        <v>14</v>
      </c>
      <c r="E12" t="s">
        <v>14</v>
      </c>
      <c r="F12">
        <v>2.7970059880239519E-2</v>
      </c>
      <c r="G12">
        <v>0</v>
      </c>
      <c r="H12" t="s">
        <v>14</v>
      </c>
      <c r="I12">
        <v>155</v>
      </c>
      <c r="J12" t="s">
        <v>14</v>
      </c>
      <c r="K12">
        <v>2.0243502649042372E-2</v>
      </c>
      <c r="L12">
        <v>0</v>
      </c>
      <c r="M12">
        <v>23.75</v>
      </c>
      <c r="N12">
        <v>155</v>
      </c>
      <c r="O12">
        <v>0</v>
      </c>
      <c r="P12">
        <v>0</v>
      </c>
      <c r="T12" s="290">
        <v>39852</v>
      </c>
      <c r="U12">
        <v>1010</v>
      </c>
      <c r="V12" t="s">
        <v>14</v>
      </c>
      <c r="W12" t="s">
        <v>14</v>
      </c>
      <c r="X12">
        <v>0</v>
      </c>
      <c r="Y12">
        <v>2.7970059880239519E-2</v>
      </c>
      <c r="Z12" t="s">
        <v>14</v>
      </c>
      <c r="AA12">
        <v>160</v>
      </c>
      <c r="AB12">
        <v>0</v>
      </c>
      <c r="AC12">
        <v>2.166907297833448E-2</v>
      </c>
      <c r="AD12">
        <v>22.25</v>
      </c>
      <c r="AE12">
        <v>0</v>
      </c>
    </row>
    <row r="13" spans="1:31" x14ac:dyDescent="0.45">
      <c r="A13" s="290">
        <v>39855</v>
      </c>
      <c r="B13">
        <v>947</v>
      </c>
      <c r="C13" t="s">
        <v>14</v>
      </c>
      <c r="D13" t="s">
        <v>14</v>
      </c>
      <c r="E13" t="s">
        <v>14</v>
      </c>
      <c r="F13">
        <v>2.7970059880239519E-2</v>
      </c>
      <c r="G13">
        <v>0</v>
      </c>
      <c r="H13" t="s">
        <v>14</v>
      </c>
      <c r="I13">
        <v>155</v>
      </c>
      <c r="J13" t="s">
        <v>14</v>
      </c>
      <c r="K13">
        <v>1.9453488805601105E-2</v>
      </c>
      <c r="L13">
        <v>0</v>
      </c>
      <c r="M13">
        <v>24.25</v>
      </c>
      <c r="N13">
        <v>155</v>
      </c>
      <c r="O13">
        <v>0</v>
      </c>
      <c r="P13">
        <v>0</v>
      </c>
      <c r="T13" s="290">
        <v>39853</v>
      </c>
      <c r="U13">
        <v>969</v>
      </c>
      <c r="V13">
        <v>10</v>
      </c>
      <c r="W13">
        <v>160</v>
      </c>
      <c r="X13">
        <v>0</v>
      </c>
      <c r="Y13">
        <v>2.7970059880239519E-2</v>
      </c>
      <c r="Z13">
        <v>13</v>
      </c>
      <c r="AA13">
        <v>157</v>
      </c>
      <c r="AB13">
        <v>0</v>
      </c>
      <c r="AC13">
        <v>2.0243502649042372E-2</v>
      </c>
      <c r="AD13">
        <v>23</v>
      </c>
      <c r="AE13">
        <v>0</v>
      </c>
    </row>
    <row r="14" spans="1:31" x14ac:dyDescent="0.45">
      <c r="A14" s="290">
        <v>39856</v>
      </c>
      <c r="B14">
        <v>900</v>
      </c>
      <c r="C14" t="s">
        <v>14</v>
      </c>
      <c r="D14" t="s">
        <v>14</v>
      </c>
      <c r="E14" t="s">
        <v>14</v>
      </c>
      <c r="F14">
        <v>2.7970059880239501E-2</v>
      </c>
      <c r="G14">
        <v>0</v>
      </c>
      <c r="H14" t="s">
        <v>14</v>
      </c>
      <c r="I14">
        <v>150</v>
      </c>
      <c r="J14" t="s">
        <v>14</v>
      </c>
      <c r="K14">
        <v>1.7702379858356293E-2</v>
      </c>
      <c r="L14">
        <v>0</v>
      </c>
      <c r="M14">
        <v>24</v>
      </c>
      <c r="N14">
        <v>150</v>
      </c>
      <c r="O14">
        <v>0</v>
      </c>
      <c r="P14">
        <v>0</v>
      </c>
      <c r="T14" s="290">
        <v>39854</v>
      </c>
      <c r="U14">
        <v>969</v>
      </c>
      <c r="V14" t="s">
        <v>14</v>
      </c>
      <c r="W14" t="s">
        <v>14</v>
      </c>
      <c r="X14">
        <v>0</v>
      </c>
      <c r="Y14">
        <v>2.7970059880239519E-2</v>
      </c>
      <c r="Z14" t="s">
        <v>14</v>
      </c>
      <c r="AA14">
        <v>155</v>
      </c>
      <c r="AB14">
        <v>0</v>
      </c>
      <c r="AC14">
        <v>2.0243502649042372E-2</v>
      </c>
      <c r="AD14">
        <v>23.75</v>
      </c>
      <c r="AE14">
        <v>0</v>
      </c>
    </row>
    <row r="15" spans="1:31" x14ac:dyDescent="0.45">
      <c r="A15" s="290">
        <v>39857</v>
      </c>
      <c r="B15">
        <v>862</v>
      </c>
      <c r="C15" t="s">
        <v>14</v>
      </c>
      <c r="D15" t="s">
        <v>14</v>
      </c>
      <c r="E15" t="s">
        <v>14</v>
      </c>
      <c r="F15">
        <v>2.7970059880239501E-2</v>
      </c>
      <c r="G15">
        <v>0</v>
      </c>
      <c r="H15" t="s">
        <v>14</v>
      </c>
      <c r="I15">
        <v>147</v>
      </c>
      <c r="J15" t="s">
        <v>14</v>
      </c>
      <c r="K15">
        <v>1.6218381310831032E-2</v>
      </c>
      <c r="L15">
        <v>0</v>
      </c>
      <c r="M15">
        <v>23.75</v>
      </c>
      <c r="N15">
        <v>147</v>
      </c>
      <c r="O15">
        <v>0</v>
      </c>
      <c r="P15">
        <v>0</v>
      </c>
      <c r="T15" s="290">
        <v>39855</v>
      </c>
      <c r="U15">
        <v>947</v>
      </c>
      <c r="V15" t="s">
        <v>14</v>
      </c>
      <c r="W15" t="s">
        <v>14</v>
      </c>
      <c r="X15">
        <v>0</v>
      </c>
      <c r="Y15">
        <v>2.7970059880239519E-2</v>
      </c>
      <c r="Z15" t="s">
        <v>14</v>
      </c>
      <c r="AA15">
        <v>155</v>
      </c>
      <c r="AB15">
        <v>0</v>
      </c>
      <c r="AC15">
        <v>1.9453488805601105E-2</v>
      </c>
      <c r="AD15">
        <v>24.25</v>
      </c>
      <c r="AE15">
        <v>0</v>
      </c>
    </row>
    <row r="16" spans="1:31" x14ac:dyDescent="0.45">
      <c r="A16" s="290">
        <v>39858</v>
      </c>
      <c r="B16">
        <v>806</v>
      </c>
      <c r="C16" t="s">
        <v>14</v>
      </c>
      <c r="D16" t="s">
        <v>14</v>
      </c>
      <c r="E16" t="s">
        <v>14</v>
      </c>
      <c r="F16">
        <v>2.7970059880239501E-2</v>
      </c>
      <c r="G16">
        <v>0</v>
      </c>
      <c r="H16" t="s">
        <v>14</v>
      </c>
      <c r="I16">
        <v>150</v>
      </c>
      <c r="J16" t="s">
        <v>14</v>
      </c>
      <c r="K16">
        <v>1.3907680742228007E-2</v>
      </c>
      <c r="L16">
        <v>0</v>
      </c>
      <c r="M16">
        <v>23.75</v>
      </c>
      <c r="N16">
        <v>150</v>
      </c>
      <c r="O16">
        <v>0</v>
      </c>
      <c r="P16">
        <v>0</v>
      </c>
      <c r="T16" s="290">
        <v>39856</v>
      </c>
      <c r="U16">
        <v>900</v>
      </c>
      <c r="V16" t="s">
        <v>14</v>
      </c>
      <c r="W16" t="s">
        <v>14</v>
      </c>
      <c r="X16">
        <v>0</v>
      </c>
      <c r="Y16">
        <v>2.7970059880239501E-2</v>
      </c>
      <c r="Z16" t="s">
        <v>14</v>
      </c>
      <c r="AA16">
        <v>150</v>
      </c>
      <c r="AB16">
        <v>0</v>
      </c>
      <c r="AC16">
        <v>1.7702379858356293E-2</v>
      </c>
      <c r="AD16">
        <v>24</v>
      </c>
      <c r="AE16">
        <v>0</v>
      </c>
    </row>
    <row r="17" spans="1:31" x14ac:dyDescent="0.45">
      <c r="A17" s="290">
        <v>39859</v>
      </c>
      <c r="B17">
        <v>784</v>
      </c>
      <c r="C17" t="s">
        <v>14</v>
      </c>
      <c r="D17" t="s">
        <v>14</v>
      </c>
      <c r="E17" t="s">
        <v>14</v>
      </c>
      <c r="F17">
        <v>2.7970059880239501E-2</v>
      </c>
      <c r="G17">
        <v>0</v>
      </c>
      <c r="H17" t="s">
        <v>14</v>
      </c>
      <c r="I17">
        <v>145</v>
      </c>
      <c r="J17" t="s">
        <v>14</v>
      </c>
      <c r="K17">
        <v>1.295567030005404E-2</v>
      </c>
      <c r="L17">
        <v>0</v>
      </c>
      <c r="M17">
        <v>25</v>
      </c>
      <c r="N17">
        <v>145</v>
      </c>
      <c r="O17">
        <v>0</v>
      </c>
      <c r="P17">
        <v>0</v>
      </c>
      <c r="T17" s="290">
        <v>39857</v>
      </c>
      <c r="U17">
        <v>862</v>
      </c>
      <c r="V17" t="s">
        <v>14</v>
      </c>
      <c r="W17" t="s">
        <v>14</v>
      </c>
      <c r="X17">
        <v>0</v>
      </c>
      <c r="Y17">
        <v>2.7970059880239501E-2</v>
      </c>
      <c r="Z17" t="s">
        <v>14</v>
      </c>
      <c r="AA17">
        <v>147</v>
      </c>
      <c r="AB17">
        <v>0</v>
      </c>
      <c r="AC17">
        <v>1.6218381310831032E-2</v>
      </c>
      <c r="AD17">
        <v>23.75</v>
      </c>
      <c r="AE17">
        <v>0</v>
      </c>
    </row>
    <row r="18" spans="1:31" x14ac:dyDescent="0.45">
      <c r="A18" s="290">
        <v>39860</v>
      </c>
      <c r="B18">
        <v>764</v>
      </c>
      <c r="C18" t="s">
        <v>14</v>
      </c>
      <c r="D18" t="s">
        <v>14</v>
      </c>
      <c r="E18" t="s">
        <v>14</v>
      </c>
      <c r="F18">
        <v>2.7970059880239501E-2</v>
      </c>
      <c r="G18">
        <v>0</v>
      </c>
      <c r="H18" t="s">
        <v>14</v>
      </c>
      <c r="I18">
        <v>143</v>
      </c>
      <c r="J18" t="s">
        <v>14</v>
      </c>
      <c r="K18">
        <v>1.2066731947328324E-2</v>
      </c>
      <c r="L18">
        <v>0</v>
      </c>
      <c r="M18">
        <v>17.5</v>
      </c>
      <c r="N18">
        <v>143</v>
      </c>
      <c r="O18">
        <v>0</v>
      </c>
      <c r="P18">
        <v>0</v>
      </c>
      <c r="T18" s="290">
        <v>39858</v>
      </c>
      <c r="U18">
        <v>806</v>
      </c>
      <c r="V18" t="s">
        <v>14</v>
      </c>
      <c r="W18" t="s">
        <v>14</v>
      </c>
      <c r="X18">
        <v>0</v>
      </c>
      <c r="Y18">
        <v>2.7970059880239501E-2</v>
      </c>
      <c r="Z18" t="s">
        <v>14</v>
      </c>
      <c r="AA18">
        <v>150</v>
      </c>
      <c r="AB18">
        <v>0</v>
      </c>
      <c r="AC18">
        <v>1.3907680742228007E-2</v>
      </c>
      <c r="AD18">
        <v>23.75</v>
      </c>
      <c r="AE18">
        <v>0</v>
      </c>
    </row>
    <row r="19" spans="1:31" x14ac:dyDescent="0.45">
      <c r="A19" s="290">
        <v>39861</v>
      </c>
      <c r="B19">
        <v>749</v>
      </c>
      <c r="C19" t="s">
        <v>14</v>
      </c>
      <c r="D19" t="s">
        <v>14</v>
      </c>
      <c r="E19" t="s">
        <v>14</v>
      </c>
      <c r="F19">
        <v>2.7970059880239501E-2</v>
      </c>
      <c r="G19">
        <v>0</v>
      </c>
      <c r="H19" t="s">
        <v>14</v>
      </c>
      <c r="I19">
        <v>143</v>
      </c>
      <c r="J19" t="s">
        <v>14</v>
      </c>
      <c r="K19">
        <v>1.1384621032992343E-2</v>
      </c>
      <c r="L19">
        <v>0</v>
      </c>
      <c r="M19">
        <v>23.25</v>
      </c>
      <c r="N19">
        <v>143</v>
      </c>
      <c r="O19">
        <v>0</v>
      </c>
      <c r="P19">
        <v>0</v>
      </c>
      <c r="T19" s="290">
        <v>39859</v>
      </c>
      <c r="U19">
        <v>784</v>
      </c>
      <c r="V19" t="s">
        <v>14</v>
      </c>
      <c r="W19" t="s">
        <v>14</v>
      </c>
      <c r="X19">
        <v>0</v>
      </c>
      <c r="Y19">
        <v>2.7970059880239501E-2</v>
      </c>
      <c r="Z19" t="s">
        <v>14</v>
      </c>
      <c r="AA19">
        <v>145</v>
      </c>
      <c r="AB19">
        <v>0</v>
      </c>
      <c r="AC19">
        <v>1.295567030005404E-2</v>
      </c>
      <c r="AD19">
        <v>25</v>
      </c>
      <c r="AE19">
        <v>0</v>
      </c>
    </row>
    <row r="20" spans="1:31" x14ac:dyDescent="0.45">
      <c r="A20" s="290">
        <v>39862</v>
      </c>
      <c r="B20">
        <v>729</v>
      </c>
      <c r="C20" t="s">
        <v>14</v>
      </c>
      <c r="D20" t="s">
        <v>14</v>
      </c>
      <c r="E20" t="s">
        <v>14</v>
      </c>
      <c r="F20">
        <v>2.7970059880239501E-2</v>
      </c>
      <c r="G20">
        <v>0</v>
      </c>
      <c r="H20" t="s">
        <v>14</v>
      </c>
      <c r="I20">
        <v>146</v>
      </c>
      <c r="J20" t="s">
        <v>14</v>
      </c>
      <c r="K20">
        <v>1.045357638109784E-2</v>
      </c>
      <c r="L20">
        <v>0</v>
      </c>
      <c r="M20">
        <v>24</v>
      </c>
      <c r="N20">
        <v>146</v>
      </c>
      <c r="O20">
        <v>0</v>
      </c>
      <c r="P20">
        <v>0</v>
      </c>
      <c r="T20" s="290">
        <v>39860</v>
      </c>
      <c r="U20">
        <v>764</v>
      </c>
      <c r="V20" t="s">
        <v>14</v>
      </c>
      <c r="W20" t="s">
        <v>14</v>
      </c>
      <c r="X20">
        <v>0</v>
      </c>
      <c r="Y20">
        <v>2.7970059880239501E-2</v>
      </c>
      <c r="Z20" t="s">
        <v>14</v>
      </c>
      <c r="AA20">
        <v>143</v>
      </c>
      <c r="AB20">
        <v>0</v>
      </c>
      <c r="AC20">
        <v>1.2066731947328324E-2</v>
      </c>
      <c r="AD20">
        <v>17.5</v>
      </c>
      <c r="AE20">
        <v>0</v>
      </c>
    </row>
    <row r="21" spans="1:31" x14ac:dyDescent="0.45">
      <c r="A21" s="290">
        <v>39863</v>
      </c>
      <c r="B21">
        <v>707</v>
      </c>
      <c r="C21" t="s">
        <v>14</v>
      </c>
      <c r="D21" t="s">
        <v>14</v>
      </c>
      <c r="E21" t="s">
        <v>14</v>
      </c>
      <c r="F21">
        <v>2.7970059880239501E-2</v>
      </c>
      <c r="G21">
        <v>0</v>
      </c>
      <c r="H21" t="s">
        <v>14</v>
      </c>
      <c r="I21">
        <v>144</v>
      </c>
      <c r="J21" t="s">
        <v>14</v>
      </c>
      <c r="K21">
        <v>9.3994549068421307E-3</v>
      </c>
      <c r="L21">
        <v>0</v>
      </c>
      <c r="M21">
        <v>24</v>
      </c>
      <c r="N21">
        <v>144</v>
      </c>
      <c r="O21">
        <v>0</v>
      </c>
      <c r="P21">
        <v>0</v>
      </c>
      <c r="T21" s="290">
        <v>39861</v>
      </c>
      <c r="U21">
        <v>749</v>
      </c>
      <c r="V21" t="s">
        <v>14</v>
      </c>
      <c r="W21" t="s">
        <v>14</v>
      </c>
      <c r="X21">
        <v>0</v>
      </c>
      <c r="Y21">
        <v>2.7970059880239501E-2</v>
      </c>
      <c r="Z21" t="s">
        <v>14</v>
      </c>
      <c r="AA21">
        <v>143</v>
      </c>
      <c r="AB21">
        <v>0</v>
      </c>
      <c r="AC21">
        <v>1.1384621032992343E-2</v>
      </c>
      <c r="AD21">
        <v>23.25</v>
      </c>
      <c r="AE21">
        <v>0</v>
      </c>
    </row>
    <row r="22" spans="1:31" x14ac:dyDescent="0.45">
      <c r="A22" s="290">
        <v>39864</v>
      </c>
      <c r="B22">
        <v>690</v>
      </c>
      <c r="C22" t="s">
        <v>14</v>
      </c>
      <c r="D22" t="s">
        <v>14</v>
      </c>
      <c r="E22" t="s">
        <v>14</v>
      </c>
      <c r="F22">
        <v>2.7970059880239501E-2</v>
      </c>
      <c r="G22">
        <v>0</v>
      </c>
      <c r="H22" t="s">
        <v>14</v>
      </c>
      <c r="I22">
        <v>141</v>
      </c>
      <c r="J22" t="s">
        <v>14</v>
      </c>
      <c r="K22">
        <v>8.5621909571408916E-3</v>
      </c>
      <c r="L22">
        <v>0</v>
      </c>
      <c r="M22">
        <v>25</v>
      </c>
      <c r="N22">
        <v>141</v>
      </c>
      <c r="O22">
        <v>0</v>
      </c>
      <c r="P22">
        <v>0</v>
      </c>
      <c r="T22" s="290">
        <v>39862</v>
      </c>
      <c r="U22">
        <v>729</v>
      </c>
      <c r="V22" t="s">
        <v>14</v>
      </c>
      <c r="W22" t="s">
        <v>14</v>
      </c>
      <c r="X22">
        <v>0</v>
      </c>
      <c r="Y22">
        <v>2.7970059880239501E-2</v>
      </c>
      <c r="Z22" t="s">
        <v>14</v>
      </c>
      <c r="AA22">
        <v>146</v>
      </c>
      <c r="AB22">
        <v>0</v>
      </c>
      <c r="AC22">
        <v>1.045357638109784E-2</v>
      </c>
      <c r="AD22">
        <v>24</v>
      </c>
      <c r="AE22">
        <v>0</v>
      </c>
    </row>
    <row r="23" spans="1:31" x14ac:dyDescent="0.45">
      <c r="A23" s="290">
        <v>39865</v>
      </c>
      <c r="B23">
        <v>680</v>
      </c>
      <c r="C23" t="s">
        <v>14</v>
      </c>
      <c r="D23" t="s">
        <v>14</v>
      </c>
      <c r="E23" t="s">
        <v>14</v>
      </c>
      <c r="F23">
        <v>2.7970059880239501E-2</v>
      </c>
      <c r="G23">
        <v>0</v>
      </c>
      <c r="H23" t="s">
        <v>14</v>
      </c>
      <c r="I23">
        <v>139</v>
      </c>
      <c r="J23" t="s">
        <v>14</v>
      </c>
      <c r="K23">
        <v>8.0599922570532279E-3</v>
      </c>
      <c r="L23">
        <v>0</v>
      </c>
      <c r="M23">
        <v>23.75</v>
      </c>
      <c r="N23">
        <v>139</v>
      </c>
      <c r="O23">
        <v>0</v>
      </c>
      <c r="P23">
        <v>0</v>
      </c>
      <c r="T23" s="290">
        <v>39863</v>
      </c>
      <c r="U23">
        <v>707</v>
      </c>
      <c r="V23" t="s">
        <v>14</v>
      </c>
      <c r="W23" t="s">
        <v>14</v>
      </c>
      <c r="X23">
        <v>0</v>
      </c>
      <c r="Y23">
        <v>2.7970059880239501E-2</v>
      </c>
      <c r="Z23" t="s">
        <v>14</v>
      </c>
      <c r="AA23">
        <v>144</v>
      </c>
      <c r="AB23">
        <v>0</v>
      </c>
      <c r="AC23">
        <v>9.3994549068421307E-3</v>
      </c>
      <c r="AD23">
        <v>24</v>
      </c>
      <c r="AE23">
        <v>0</v>
      </c>
    </row>
    <row r="24" spans="1:31" x14ac:dyDescent="0.45">
      <c r="A24" s="290">
        <v>39866</v>
      </c>
      <c r="B24">
        <v>681</v>
      </c>
      <c r="C24" t="s">
        <v>14</v>
      </c>
      <c r="D24" t="s">
        <v>14</v>
      </c>
      <c r="E24" t="s">
        <v>14</v>
      </c>
      <c r="F24">
        <v>2.7970059880239501E-2</v>
      </c>
      <c r="G24">
        <v>0</v>
      </c>
      <c r="H24" t="s">
        <v>14</v>
      </c>
      <c r="I24">
        <v>143</v>
      </c>
      <c r="J24" t="s">
        <v>14</v>
      </c>
      <c r="K24">
        <v>8.1105433315432351E-3</v>
      </c>
      <c r="L24">
        <v>0</v>
      </c>
      <c r="M24">
        <v>22.25</v>
      </c>
      <c r="N24">
        <v>143</v>
      </c>
      <c r="O24">
        <v>0</v>
      </c>
      <c r="P24">
        <v>0</v>
      </c>
      <c r="T24" s="290">
        <v>39864</v>
      </c>
      <c r="U24">
        <v>690</v>
      </c>
      <c r="V24" t="s">
        <v>14</v>
      </c>
      <c r="W24" t="s">
        <v>14</v>
      </c>
      <c r="X24">
        <v>0</v>
      </c>
      <c r="Y24">
        <v>2.7970059880239501E-2</v>
      </c>
      <c r="Z24" t="s">
        <v>14</v>
      </c>
      <c r="AA24">
        <v>141</v>
      </c>
      <c r="AB24">
        <v>0</v>
      </c>
      <c r="AC24">
        <v>8.5621909571408916E-3</v>
      </c>
      <c r="AD24">
        <v>25</v>
      </c>
      <c r="AE24">
        <v>0</v>
      </c>
    </row>
    <row r="25" spans="1:31" x14ac:dyDescent="0.45">
      <c r="A25" s="290">
        <v>39867</v>
      </c>
      <c r="B25">
        <v>748</v>
      </c>
      <c r="C25">
        <v>10.25</v>
      </c>
      <c r="D25">
        <v>143</v>
      </c>
      <c r="E25">
        <v>0</v>
      </c>
      <c r="F25">
        <v>2.7970059880239501E-2</v>
      </c>
      <c r="G25">
        <v>0</v>
      </c>
      <c r="H25">
        <v>13.25</v>
      </c>
      <c r="I25">
        <v>151</v>
      </c>
      <c r="J25">
        <v>0</v>
      </c>
      <c r="K25">
        <v>1.1338662442322039E-2</v>
      </c>
      <c r="L25">
        <v>0</v>
      </c>
      <c r="M25">
        <v>23.5</v>
      </c>
      <c r="N25">
        <v>147</v>
      </c>
      <c r="O25">
        <v>0</v>
      </c>
      <c r="P25">
        <v>0</v>
      </c>
      <c r="T25" s="290">
        <v>39865</v>
      </c>
      <c r="U25">
        <v>680</v>
      </c>
      <c r="V25" t="s">
        <v>14</v>
      </c>
      <c r="W25" t="s">
        <v>14</v>
      </c>
      <c r="X25">
        <v>0</v>
      </c>
      <c r="Y25">
        <v>2.7970059880239501E-2</v>
      </c>
      <c r="Z25" t="s">
        <v>14</v>
      </c>
      <c r="AA25">
        <v>139</v>
      </c>
      <c r="AB25">
        <v>0</v>
      </c>
      <c r="AC25">
        <v>8.0599922570532279E-3</v>
      </c>
      <c r="AD25">
        <v>23.75</v>
      </c>
      <c r="AE25">
        <v>0</v>
      </c>
    </row>
    <row r="26" spans="1:31" x14ac:dyDescent="0.45">
      <c r="A26" s="290">
        <v>39868</v>
      </c>
      <c r="B26">
        <v>887</v>
      </c>
      <c r="C26">
        <v>10.25</v>
      </c>
      <c r="D26">
        <v>75</v>
      </c>
      <c r="E26">
        <v>0</v>
      </c>
      <c r="F26">
        <v>2.7970059880239501E-2</v>
      </c>
      <c r="G26">
        <v>0</v>
      </c>
      <c r="H26">
        <v>13</v>
      </c>
      <c r="I26">
        <v>156</v>
      </c>
      <c r="J26">
        <v>0</v>
      </c>
      <c r="K26">
        <v>1.7201867391449521E-2</v>
      </c>
      <c r="L26">
        <v>0</v>
      </c>
      <c r="M26">
        <v>23.25</v>
      </c>
      <c r="N26">
        <v>115.5</v>
      </c>
      <c r="O26">
        <v>0</v>
      </c>
      <c r="P26">
        <v>0</v>
      </c>
      <c r="T26" s="290">
        <v>39866</v>
      </c>
      <c r="U26">
        <v>681</v>
      </c>
      <c r="V26" t="s">
        <v>14</v>
      </c>
      <c r="W26" t="s">
        <v>14</v>
      </c>
      <c r="X26">
        <v>0</v>
      </c>
      <c r="Y26">
        <v>2.7970059880239501E-2</v>
      </c>
      <c r="Z26" t="s">
        <v>14</v>
      </c>
      <c r="AA26">
        <v>143</v>
      </c>
      <c r="AB26">
        <v>0</v>
      </c>
      <c r="AC26">
        <v>8.1105433315432351E-3</v>
      </c>
      <c r="AD26">
        <v>22.25</v>
      </c>
      <c r="AE26">
        <v>0</v>
      </c>
    </row>
    <row r="27" spans="1:31" x14ac:dyDescent="0.45">
      <c r="A27" s="290">
        <v>39869</v>
      </c>
      <c r="B27">
        <v>1010</v>
      </c>
      <c r="C27">
        <v>11</v>
      </c>
      <c r="D27" t="s">
        <v>14</v>
      </c>
      <c r="E27">
        <v>0</v>
      </c>
      <c r="F27">
        <v>2.7970059880239501E-2</v>
      </c>
      <c r="G27">
        <v>0</v>
      </c>
      <c r="H27">
        <v>12</v>
      </c>
      <c r="I27">
        <v>100</v>
      </c>
      <c r="J27">
        <v>0</v>
      </c>
      <c r="K27">
        <v>2.166907297833448E-2</v>
      </c>
      <c r="L27">
        <v>0</v>
      </c>
      <c r="M27">
        <v>23</v>
      </c>
      <c r="N27">
        <v>100</v>
      </c>
      <c r="O27">
        <v>0</v>
      </c>
      <c r="P27">
        <v>0</v>
      </c>
      <c r="T27" s="290">
        <v>39867</v>
      </c>
      <c r="U27">
        <v>748</v>
      </c>
      <c r="V27">
        <v>10.25</v>
      </c>
      <c r="W27">
        <v>143</v>
      </c>
      <c r="X27">
        <v>0</v>
      </c>
      <c r="Y27">
        <v>2.7970059880239501E-2</v>
      </c>
      <c r="Z27">
        <v>13.25</v>
      </c>
      <c r="AA27">
        <v>151</v>
      </c>
      <c r="AB27">
        <v>0</v>
      </c>
      <c r="AC27">
        <v>1.1338662442322039E-2</v>
      </c>
      <c r="AD27">
        <v>23.5</v>
      </c>
      <c r="AE27">
        <v>0</v>
      </c>
    </row>
    <row r="28" spans="1:31" x14ac:dyDescent="0.45">
      <c r="A28" s="290">
        <v>39870</v>
      </c>
      <c r="B28">
        <v>1050</v>
      </c>
      <c r="C28">
        <v>10.75</v>
      </c>
      <c r="D28">
        <v>112</v>
      </c>
      <c r="E28">
        <v>0</v>
      </c>
      <c r="F28">
        <v>2.7970059880239501E-2</v>
      </c>
      <c r="G28">
        <v>0</v>
      </c>
      <c r="H28">
        <v>13.25</v>
      </c>
      <c r="I28">
        <v>151</v>
      </c>
      <c r="J28">
        <v>0</v>
      </c>
      <c r="K28">
        <v>2.3005163244413984E-2</v>
      </c>
      <c r="L28">
        <v>0</v>
      </c>
      <c r="M28">
        <v>24</v>
      </c>
      <c r="N28">
        <v>131.5</v>
      </c>
      <c r="O28">
        <v>0</v>
      </c>
      <c r="P28">
        <v>0</v>
      </c>
      <c r="T28" s="290">
        <v>39868</v>
      </c>
      <c r="U28">
        <v>887</v>
      </c>
      <c r="V28">
        <v>10.25</v>
      </c>
      <c r="W28">
        <v>75</v>
      </c>
      <c r="X28">
        <v>0</v>
      </c>
      <c r="Y28">
        <v>2.7970059880239501E-2</v>
      </c>
      <c r="Z28">
        <v>13</v>
      </c>
      <c r="AA28">
        <v>156</v>
      </c>
      <c r="AB28">
        <v>0</v>
      </c>
      <c r="AC28">
        <v>1.7201867391449521E-2</v>
      </c>
      <c r="AD28">
        <v>23.25</v>
      </c>
      <c r="AE28">
        <v>0</v>
      </c>
    </row>
    <row r="29" spans="1:31" x14ac:dyDescent="0.45">
      <c r="A29" s="290">
        <v>39871</v>
      </c>
      <c r="B29">
        <v>892</v>
      </c>
      <c r="C29" t="s">
        <v>14</v>
      </c>
      <c r="D29" t="s">
        <v>14</v>
      </c>
      <c r="E29" t="s">
        <v>14</v>
      </c>
      <c r="F29">
        <v>2.7970059880239501E-2</v>
      </c>
      <c r="G29">
        <v>0</v>
      </c>
      <c r="H29" t="s">
        <v>14</v>
      </c>
      <c r="I29">
        <v>146</v>
      </c>
      <c r="J29" t="s">
        <v>14</v>
      </c>
      <c r="K29">
        <v>1.7395234960752348E-2</v>
      </c>
      <c r="L29">
        <v>0</v>
      </c>
      <c r="M29">
        <v>26</v>
      </c>
      <c r="N29">
        <v>146</v>
      </c>
      <c r="O29">
        <v>0</v>
      </c>
      <c r="P29">
        <v>0</v>
      </c>
      <c r="T29" s="290">
        <v>39869</v>
      </c>
      <c r="U29">
        <v>1010</v>
      </c>
      <c r="V29">
        <v>11</v>
      </c>
      <c r="W29" t="s">
        <v>14</v>
      </c>
      <c r="X29">
        <v>0</v>
      </c>
      <c r="Y29">
        <v>2.7970059880239501E-2</v>
      </c>
      <c r="Z29">
        <v>12</v>
      </c>
      <c r="AA29">
        <v>100</v>
      </c>
      <c r="AB29">
        <v>0</v>
      </c>
      <c r="AC29">
        <v>2.166907297833448E-2</v>
      </c>
      <c r="AD29">
        <v>23</v>
      </c>
      <c r="AE29">
        <v>0</v>
      </c>
    </row>
    <row r="30" spans="1:31" x14ac:dyDescent="0.45">
      <c r="A30" s="290">
        <v>39872</v>
      </c>
      <c r="B30">
        <v>845</v>
      </c>
      <c r="C30">
        <v>7.75</v>
      </c>
      <c r="D30">
        <v>147</v>
      </c>
      <c r="E30">
        <v>0</v>
      </c>
      <c r="F30">
        <v>2.7970059880239501E-2</v>
      </c>
      <c r="G30">
        <v>0</v>
      </c>
      <c r="H30">
        <v>15.75</v>
      </c>
      <c r="I30">
        <v>149</v>
      </c>
      <c r="J30">
        <v>0</v>
      </c>
      <c r="K30">
        <v>1.5533179981086803E-2</v>
      </c>
      <c r="L30">
        <v>0</v>
      </c>
      <c r="M30">
        <v>23.5</v>
      </c>
      <c r="N30">
        <v>148</v>
      </c>
      <c r="O30">
        <v>0</v>
      </c>
      <c r="P30">
        <v>0</v>
      </c>
      <c r="T30" s="290">
        <v>39870</v>
      </c>
      <c r="U30">
        <v>1050</v>
      </c>
      <c r="V30">
        <v>10.75</v>
      </c>
      <c r="W30">
        <v>112</v>
      </c>
      <c r="X30">
        <v>0</v>
      </c>
      <c r="Y30">
        <v>2.7970059880239501E-2</v>
      </c>
      <c r="Z30">
        <v>13.25</v>
      </c>
      <c r="AA30">
        <v>151</v>
      </c>
      <c r="AB30">
        <v>0</v>
      </c>
      <c r="AC30">
        <v>2.3005163244413984E-2</v>
      </c>
      <c r="AD30">
        <v>24</v>
      </c>
      <c r="AE30">
        <v>0</v>
      </c>
    </row>
    <row r="31" spans="1:31" x14ac:dyDescent="0.45">
      <c r="A31" s="290">
        <v>39873</v>
      </c>
      <c r="B31">
        <v>921</v>
      </c>
      <c r="C31">
        <v>9.25</v>
      </c>
      <c r="D31">
        <v>154</v>
      </c>
      <c r="E31">
        <v>0</v>
      </c>
      <c r="F31">
        <v>2.7970059880239501E-2</v>
      </c>
      <c r="G31">
        <v>0</v>
      </c>
      <c r="H31">
        <v>12</v>
      </c>
      <c r="I31">
        <v>152</v>
      </c>
      <c r="J31">
        <v>0</v>
      </c>
      <c r="K31">
        <v>1.8495825247182573E-2</v>
      </c>
      <c r="L31">
        <v>0</v>
      </c>
      <c r="M31">
        <v>21.25</v>
      </c>
      <c r="N31">
        <v>153</v>
      </c>
      <c r="O31">
        <v>0</v>
      </c>
      <c r="P31">
        <v>0</v>
      </c>
      <c r="T31" s="290">
        <v>39871</v>
      </c>
      <c r="U31">
        <v>892</v>
      </c>
      <c r="V31" t="s">
        <v>14</v>
      </c>
      <c r="W31" t="s">
        <v>14</v>
      </c>
      <c r="X31">
        <v>0</v>
      </c>
      <c r="Y31">
        <v>2.7970059880239501E-2</v>
      </c>
      <c r="Z31" t="s">
        <v>14</v>
      </c>
      <c r="AA31">
        <v>146</v>
      </c>
      <c r="AB31">
        <v>0</v>
      </c>
      <c r="AC31">
        <v>1.7395234960752348E-2</v>
      </c>
      <c r="AD31">
        <v>26</v>
      </c>
      <c r="AE31">
        <v>0</v>
      </c>
    </row>
    <row r="32" spans="1:31" x14ac:dyDescent="0.45">
      <c r="A32" s="290">
        <v>39874</v>
      </c>
      <c r="B32">
        <v>1210</v>
      </c>
      <c r="C32">
        <v>12</v>
      </c>
      <c r="D32">
        <v>118</v>
      </c>
      <c r="E32">
        <v>0</v>
      </c>
      <c r="F32">
        <v>2.7970059880239501E-2</v>
      </c>
      <c r="G32">
        <v>0</v>
      </c>
      <c r="H32">
        <v>14</v>
      </c>
      <c r="I32" t="s">
        <v>14</v>
      </c>
      <c r="J32">
        <v>1</v>
      </c>
      <c r="K32">
        <v>2.7884121967523046E-2</v>
      </c>
      <c r="L32">
        <v>35.862703554543025</v>
      </c>
      <c r="M32">
        <v>26</v>
      </c>
      <c r="N32">
        <v>118</v>
      </c>
      <c r="O32">
        <v>1</v>
      </c>
      <c r="P32">
        <v>35.862703554543025</v>
      </c>
      <c r="T32" s="290">
        <v>39872</v>
      </c>
      <c r="U32">
        <v>845</v>
      </c>
      <c r="V32">
        <v>7.75</v>
      </c>
      <c r="W32">
        <v>147</v>
      </c>
      <c r="X32">
        <v>0</v>
      </c>
      <c r="Y32">
        <v>2.7970059880239501E-2</v>
      </c>
      <c r="Z32">
        <v>15.75</v>
      </c>
      <c r="AA32">
        <v>149</v>
      </c>
      <c r="AB32">
        <v>0</v>
      </c>
      <c r="AC32">
        <v>1.5533179981086803E-2</v>
      </c>
      <c r="AD32">
        <v>23.5</v>
      </c>
      <c r="AE32">
        <v>0</v>
      </c>
    </row>
    <row r="33" spans="1:31" x14ac:dyDescent="0.45">
      <c r="A33" s="290">
        <v>39875</v>
      </c>
      <c r="B33">
        <v>1275.8461538461538</v>
      </c>
      <c r="C33">
        <v>11.5</v>
      </c>
      <c r="D33">
        <v>152</v>
      </c>
      <c r="E33">
        <v>0</v>
      </c>
      <c r="F33">
        <v>2.7970059880239501E-2</v>
      </c>
      <c r="G33">
        <v>0</v>
      </c>
      <c r="H33">
        <v>14.75</v>
      </c>
      <c r="I33">
        <v>160</v>
      </c>
      <c r="J33">
        <v>0</v>
      </c>
      <c r="K33">
        <v>2.9706952131706682E-2</v>
      </c>
      <c r="L33">
        <v>0</v>
      </c>
      <c r="M33">
        <v>26.25</v>
      </c>
      <c r="N33">
        <v>156</v>
      </c>
      <c r="O33">
        <v>0</v>
      </c>
      <c r="P33">
        <v>0</v>
      </c>
      <c r="T33" s="290">
        <v>39873</v>
      </c>
      <c r="U33">
        <v>921</v>
      </c>
      <c r="V33">
        <v>9.25</v>
      </c>
      <c r="W33">
        <v>154</v>
      </c>
      <c r="X33">
        <v>0</v>
      </c>
      <c r="Y33">
        <v>2.7970059880239501E-2</v>
      </c>
      <c r="Z33">
        <v>12</v>
      </c>
      <c r="AA33">
        <v>152</v>
      </c>
      <c r="AB33">
        <v>0</v>
      </c>
      <c r="AC33">
        <v>1.8495825247182573E-2</v>
      </c>
      <c r="AD33">
        <v>21.25</v>
      </c>
      <c r="AE33">
        <v>0</v>
      </c>
    </row>
    <row r="34" spans="1:31" x14ac:dyDescent="0.45">
      <c r="A34" s="290">
        <v>39876</v>
      </c>
      <c r="B34">
        <v>1213.5897435897436</v>
      </c>
      <c r="C34" t="s">
        <v>14</v>
      </c>
      <c r="D34" t="s">
        <v>14</v>
      </c>
      <c r="E34" t="s">
        <v>14</v>
      </c>
      <c r="F34">
        <v>2.7970059880239501E-2</v>
      </c>
      <c r="G34">
        <v>0</v>
      </c>
      <c r="H34" t="s">
        <v>14</v>
      </c>
      <c r="I34">
        <v>162</v>
      </c>
      <c r="J34">
        <v>1</v>
      </c>
      <c r="K34">
        <v>2.7986026400910274E-2</v>
      </c>
      <c r="L34">
        <v>35.732118081882248</v>
      </c>
      <c r="M34">
        <v>23.25</v>
      </c>
      <c r="N34">
        <v>162</v>
      </c>
      <c r="O34">
        <v>1</v>
      </c>
      <c r="P34">
        <v>35.732118081882248</v>
      </c>
      <c r="T34" s="290">
        <v>39874</v>
      </c>
      <c r="U34">
        <v>1210</v>
      </c>
      <c r="V34">
        <v>12</v>
      </c>
      <c r="W34">
        <v>118</v>
      </c>
      <c r="X34">
        <v>0</v>
      </c>
      <c r="Y34">
        <v>2.7970059880239501E-2</v>
      </c>
      <c r="Z34">
        <v>14</v>
      </c>
      <c r="AA34" t="s">
        <v>14</v>
      </c>
      <c r="AB34">
        <v>0</v>
      </c>
      <c r="AC34">
        <v>2.7884121967523046E-2</v>
      </c>
      <c r="AD34">
        <v>26</v>
      </c>
      <c r="AE34">
        <v>0</v>
      </c>
    </row>
    <row r="35" spans="1:31" x14ac:dyDescent="0.45">
      <c r="A35" s="290">
        <v>39877</v>
      </c>
      <c r="B35">
        <v>1151.3333333333333</v>
      </c>
      <c r="C35">
        <v>11</v>
      </c>
      <c r="D35" t="s">
        <v>14</v>
      </c>
      <c r="E35">
        <v>0</v>
      </c>
      <c r="F35">
        <v>2.7970059880239501E-2</v>
      </c>
      <c r="G35">
        <v>0</v>
      </c>
      <c r="H35">
        <v>12</v>
      </c>
      <c r="I35">
        <v>166</v>
      </c>
      <c r="J35">
        <v>1</v>
      </c>
      <c r="K35">
        <v>2.617445336932489E-2</v>
      </c>
      <c r="L35">
        <v>38.205191370756509</v>
      </c>
      <c r="M35">
        <v>23</v>
      </c>
      <c r="N35">
        <v>166</v>
      </c>
      <c r="O35">
        <v>1</v>
      </c>
      <c r="P35">
        <v>38.205191370756509</v>
      </c>
      <c r="T35" s="290">
        <v>39875</v>
      </c>
      <c r="U35">
        <v>1275.8461538461538</v>
      </c>
      <c r="V35">
        <v>11.5</v>
      </c>
      <c r="W35">
        <v>152</v>
      </c>
      <c r="X35">
        <v>0</v>
      </c>
      <c r="Y35">
        <v>2.7970059880239501E-2</v>
      </c>
      <c r="Z35">
        <v>14.75</v>
      </c>
      <c r="AA35">
        <v>160</v>
      </c>
      <c r="AB35">
        <v>0</v>
      </c>
      <c r="AC35">
        <v>2.9706952131706682E-2</v>
      </c>
      <c r="AD35">
        <v>26.25</v>
      </c>
      <c r="AE35">
        <v>0</v>
      </c>
    </row>
    <row r="36" spans="1:31" x14ac:dyDescent="0.45">
      <c r="A36" s="290">
        <v>39878</v>
      </c>
      <c r="B36">
        <v>1070</v>
      </c>
      <c r="C36">
        <v>11.75</v>
      </c>
      <c r="D36">
        <v>162</v>
      </c>
      <c r="E36">
        <v>0</v>
      </c>
      <c r="F36">
        <v>2.7970059880239501E-2</v>
      </c>
      <c r="G36">
        <v>0</v>
      </c>
      <c r="H36">
        <v>11.75</v>
      </c>
      <c r="I36">
        <v>163</v>
      </c>
      <c r="J36">
        <v>0</v>
      </c>
      <c r="K36">
        <v>2.3654239104484748E-2</v>
      </c>
      <c r="L36">
        <v>0</v>
      </c>
      <c r="M36">
        <v>23.5</v>
      </c>
      <c r="N36">
        <v>162.5</v>
      </c>
      <c r="O36">
        <v>0</v>
      </c>
      <c r="P36">
        <v>0</v>
      </c>
      <c r="T36" s="290">
        <v>39876</v>
      </c>
      <c r="U36">
        <v>1213.5897435897436</v>
      </c>
      <c r="V36" t="s">
        <v>14</v>
      </c>
      <c r="W36" t="s">
        <v>14</v>
      </c>
      <c r="X36">
        <v>0</v>
      </c>
      <c r="Y36">
        <v>2.7970059880239501E-2</v>
      </c>
      <c r="Z36" t="s">
        <v>14</v>
      </c>
      <c r="AA36">
        <v>162</v>
      </c>
      <c r="AB36">
        <v>0</v>
      </c>
      <c r="AC36">
        <v>2.7986026400910274E-2</v>
      </c>
      <c r="AD36">
        <v>23.25</v>
      </c>
      <c r="AE36">
        <v>0</v>
      </c>
    </row>
    <row r="37" spans="1:31" x14ac:dyDescent="0.45">
      <c r="A37" s="290">
        <v>39879</v>
      </c>
      <c r="B37">
        <v>993</v>
      </c>
      <c r="C37">
        <v>10.75</v>
      </c>
      <c r="D37">
        <v>160</v>
      </c>
      <c r="E37">
        <v>0</v>
      </c>
      <c r="F37">
        <v>2.7970059880239501E-2</v>
      </c>
      <c r="G37">
        <v>0</v>
      </c>
      <c r="H37">
        <v>14.25</v>
      </c>
      <c r="I37">
        <v>158</v>
      </c>
      <c r="J37">
        <v>0</v>
      </c>
      <c r="K37">
        <v>2.1085134843153969E-2</v>
      </c>
      <c r="L37">
        <v>0</v>
      </c>
      <c r="M37">
        <v>25</v>
      </c>
      <c r="N37">
        <v>159</v>
      </c>
      <c r="O37">
        <v>0</v>
      </c>
      <c r="P37">
        <v>0</v>
      </c>
      <c r="T37" s="290">
        <v>39877</v>
      </c>
      <c r="U37">
        <v>1151.3333333333333</v>
      </c>
      <c r="V37">
        <v>11</v>
      </c>
      <c r="W37" t="s">
        <v>14</v>
      </c>
      <c r="X37">
        <v>0</v>
      </c>
      <c r="Y37">
        <v>2.7970059880239501E-2</v>
      </c>
      <c r="Z37">
        <v>12</v>
      </c>
      <c r="AA37">
        <v>166</v>
      </c>
      <c r="AB37">
        <v>0</v>
      </c>
      <c r="AC37">
        <v>2.617445336932489E-2</v>
      </c>
      <c r="AD37">
        <v>23</v>
      </c>
      <c r="AE37">
        <v>0</v>
      </c>
    </row>
    <row r="38" spans="1:31" x14ac:dyDescent="0.45">
      <c r="A38" s="290">
        <v>39880</v>
      </c>
      <c r="B38">
        <v>943</v>
      </c>
      <c r="C38">
        <v>11.5</v>
      </c>
      <c r="D38">
        <v>157</v>
      </c>
      <c r="E38">
        <v>0</v>
      </c>
      <c r="F38">
        <v>2.7970059880239501E-2</v>
      </c>
      <c r="G38">
        <v>0</v>
      </c>
      <c r="H38">
        <v>12.5</v>
      </c>
      <c r="I38">
        <v>155</v>
      </c>
      <c r="J38">
        <v>0</v>
      </c>
      <c r="K38">
        <v>1.9307880122590937E-2</v>
      </c>
      <c r="L38">
        <v>0</v>
      </c>
      <c r="M38">
        <v>24</v>
      </c>
      <c r="N38">
        <v>156</v>
      </c>
      <c r="O38">
        <v>0</v>
      </c>
      <c r="P38">
        <v>0</v>
      </c>
      <c r="T38" s="290">
        <v>39878</v>
      </c>
      <c r="U38">
        <v>1070</v>
      </c>
      <c r="V38">
        <v>11.75</v>
      </c>
      <c r="W38">
        <v>162</v>
      </c>
      <c r="X38">
        <v>0</v>
      </c>
      <c r="Y38">
        <v>2.7970059880239501E-2</v>
      </c>
      <c r="Z38">
        <v>11.75</v>
      </c>
      <c r="AA38">
        <v>163</v>
      </c>
      <c r="AB38">
        <v>0</v>
      </c>
      <c r="AC38">
        <v>2.3654239104484748E-2</v>
      </c>
      <c r="AD38">
        <v>23.5</v>
      </c>
      <c r="AE38">
        <v>0</v>
      </c>
    </row>
    <row r="39" spans="1:31" x14ac:dyDescent="0.45">
      <c r="A39" s="290">
        <v>39881</v>
      </c>
      <c r="B39">
        <v>926</v>
      </c>
      <c r="C39">
        <v>10.75</v>
      </c>
      <c r="D39">
        <v>155</v>
      </c>
      <c r="E39">
        <v>0</v>
      </c>
      <c r="F39">
        <v>2.7970059880239501E-2</v>
      </c>
      <c r="G39">
        <v>0</v>
      </c>
      <c r="H39">
        <v>12.25</v>
      </c>
      <c r="I39">
        <v>151</v>
      </c>
      <c r="J39">
        <v>0</v>
      </c>
      <c r="K39">
        <v>1.8682073671828586E-2</v>
      </c>
      <c r="L39">
        <v>0</v>
      </c>
      <c r="M39">
        <v>23</v>
      </c>
      <c r="N39">
        <v>153</v>
      </c>
      <c r="O39">
        <v>0</v>
      </c>
      <c r="P39">
        <v>0</v>
      </c>
      <c r="T39" s="290">
        <v>39879</v>
      </c>
      <c r="U39">
        <v>993</v>
      </c>
      <c r="V39">
        <v>10.75</v>
      </c>
      <c r="W39">
        <v>160</v>
      </c>
      <c r="X39">
        <v>0</v>
      </c>
      <c r="Y39">
        <v>2.7970059880239501E-2</v>
      </c>
      <c r="Z39">
        <v>14.25</v>
      </c>
      <c r="AA39">
        <v>158</v>
      </c>
      <c r="AB39">
        <v>0</v>
      </c>
      <c r="AC39">
        <v>2.1085134843153969E-2</v>
      </c>
      <c r="AD39">
        <v>25</v>
      </c>
      <c r="AE39">
        <v>0</v>
      </c>
    </row>
    <row r="40" spans="1:31" x14ac:dyDescent="0.45">
      <c r="A40" s="290">
        <v>39882</v>
      </c>
      <c r="B40">
        <v>871</v>
      </c>
      <c r="C40">
        <v>11.5</v>
      </c>
      <c r="D40">
        <v>153</v>
      </c>
      <c r="E40">
        <v>0</v>
      </c>
      <c r="F40">
        <v>2.7970059880239501E-2</v>
      </c>
      <c r="G40">
        <v>0</v>
      </c>
      <c r="H40">
        <v>12.25</v>
      </c>
      <c r="I40">
        <v>150</v>
      </c>
      <c r="J40">
        <v>0</v>
      </c>
      <c r="K40">
        <v>1.657568400372611E-2</v>
      </c>
      <c r="L40">
        <v>0</v>
      </c>
      <c r="M40">
        <v>23.75</v>
      </c>
      <c r="N40">
        <v>151.5</v>
      </c>
      <c r="O40">
        <v>0</v>
      </c>
      <c r="P40">
        <v>0</v>
      </c>
      <c r="T40" s="290">
        <v>39880</v>
      </c>
      <c r="U40">
        <v>943</v>
      </c>
      <c r="V40">
        <v>11.5</v>
      </c>
      <c r="W40">
        <v>157</v>
      </c>
      <c r="X40">
        <v>0</v>
      </c>
      <c r="Y40">
        <v>2.7970059880239501E-2</v>
      </c>
      <c r="Z40">
        <v>12.5</v>
      </c>
      <c r="AA40">
        <v>155</v>
      </c>
      <c r="AB40">
        <v>0</v>
      </c>
      <c r="AC40">
        <v>1.9307880122590937E-2</v>
      </c>
      <c r="AD40">
        <v>24</v>
      </c>
      <c r="AE40">
        <v>0</v>
      </c>
    </row>
    <row r="41" spans="1:31" x14ac:dyDescent="0.45">
      <c r="A41" s="290">
        <v>39883</v>
      </c>
      <c r="B41">
        <v>823</v>
      </c>
      <c r="C41">
        <v>10.5</v>
      </c>
      <c r="D41">
        <v>149</v>
      </c>
      <c r="E41">
        <v>0</v>
      </c>
      <c r="F41">
        <v>2.7970059880239501E-2</v>
      </c>
      <c r="G41">
        <v>0</v>
      </c>
      <c r="H41">
        <v>12.75</v>
      </c>
      <c r="I41">
        <v>148</v>
      </c>
      <c r="J41">
        <v>0</v>
      </c>
      <c r="K41">
        <v>1.4625693303291221E-2</v>
      </c>
      <c r="L41">
        <v>0</v>
      </c>
      <c r="M41">
        <v>23.25</v>
      </c>
      <c r="N41">
        <v>148.5</v>
      </c>
      <c r="O41">
        <v>0</v>
      </c>
      <c r="P41">
        <v>0</v>
      </c>
      <c r="T41" s="290">
        <v>39881</v>
      </c>
      <c r="U41">
        <v>926</v>
      </c>
      <c r="V41">
        <v>10.75</v>
      </c>
      <c r="W41">
        <v>155</v>
      </c>
      <c r="X41">
        <v>0</v>
      </c>
      <c r="Y41">
        <v>2.7970059880239501E-2</v>
      </c>
      <c r="Z41">
        <v>12.25</v>
      </c>
      <c r="AA41">
        <v>151</v>
      </c>
      <c r="AB41">
        <v>0</v>
      </c>
      <c r="AC41">
        <v>1.8682073671828586E-2</v>
      </c>
      <c r="AD41">
        <v>23</v>
      </c>
      <c r="AE41">
        <v>0</v>
      </c>
    </row>
    <row r="42" spans="1:31" x14ac:dyDescent="0.45">
      <c r="A42" s="290">
        <v>39884</v>
      </c>
      <c r="B42">
        <v>786</v>
      </c>
      <c r="C42">
        <v>10.25</v>
      </c>
      <c r="D42">
        <v>147</v>
      </c>
      <c r="E42">
        <v>0</v>
      </c>
      <c r="F42">
        <v>2.7970059880239501E-2</v>
      </c>
      <c r="G42">
        <v>0</v>
      </c>
      <c r="H42">
        <v>13.25</v>
      </c>
      <c r="I42">
        <v>148</v>
      </c>
      <c r="J42">
        <v>0</v>
      </c>
      <c r="K42">
        <v>1.3043313659564709E-2</v>
      </c>
      <c r="L42">
        <v>0</v>
      </c>
      <c r="M42">
        <v>23.5</v>
      </c>
      <c r="N42">
        <v>147.5</v>
      </c>
      <c r="O42">
        <v>0</v>
      </c>
      <c r="P42">
        <v>0</v>
      </c>
      <c r="T42" s="290">
        <v>39882</v>
      </c>
      <c r="U42">
        <v>871</v>
      </c>
      <c r="V42">
        <v>11.5</v>
      </c>
      <c r="W42">
        <v>153</v>
      </c>
      <c r="X42">
        <v>0</v>
      </c>
      <c r="Y42">
        <v>2.7970059880239501E-2</v>
      </c>
      <c r="Z42">
        <v>12.25</v>
      </c>
      <c r="AA42">
        <v>150</v>
      </c>
      <c r="AB42">
        <v>0</v>
      </c>
      <c r="AC42">
        <v>1.657568400372611E-2</v>
      </c>
      <c r="AD42">
        <v>23.75</v>
      </c>
      <c r="AE42">
        <v>0</v>
      </c>
    </row>
    <row r="43" spans="1:31" x14ac:dyDescent="0.45">
      <c r="A43" s="290">
        <v>39885</v>
      </c>
      <c r="B43">
        <v>790</v>
      </c>
      <c r="C43">
        <v>10.25</v>
      </c>
      <c r="D43">
        <v>148</v>
      </c>
      <c r="E43">
        <v>0</v>
      </c>
      <c r="F43">
        <v>2.7970059880239501E-2</v>
      </c>
      <c r="G43">
        <v>0</v>
      </c>
      <c r="H43">
        <v>14.25</v>
      </c>
      <c r="I43">
        <v>150</v>
      </c>
      <c r="J43">
        <v>0</v>
      </c>
      <c r="K43">
        <v>1.3217933323860731E-2</v>
      </c>
      <c r="L43">
        <v>0</v>
      </c>
      <c r="M43">
        <v>24.5</v>
      </c>
      <c r="N43">
        <v>149</v>
      </c>
      <c r="O43">
        <v>0</v>
      </c>
      <c r="P43">
        <v>0</v>
      </c>
      <c r="T43" s="290">
        <v>39883</v>
      </c>
      <c r="U43">
        <v>823</v>
      </c>
      <c r="V43">
        <v>10.5</v>
      </c>
      <c r="W43">
        <v>149</v>
      </c>
      <c r="X43">
        <v>0</v>
      </c>
      <c r="Y43">
        <v>2.7970059880239501E-2</v>
      </c>
      <c r="Z43">
        <v>12.75</v>
      </c>
      <c r="AA43">
        <v>148</v>
      </c>
      <c r="AB43">
        <v>0</v>
      </c>
      <c r="AC43">
        <v>1.4625693303291221E-2</v>
      </c>
      <c r="AD43">
        <v>23.25</v>
      </c>
      <c r="AE43">
        <v>0</v>
      </c>
    </row>
    <row r="44" spans="1:31" x14ac:dyDescent="0.45">
      <c r="A44" s="290">
        <v>39886</v>
      </c>
      <c r="B44">
        <v>819</v>
      </c>
      <c r="C44">
        <v>9.75</v>
      </c>
      <c r="D44" t="s">
        <v>14</v>
      </c>
      <c r="E44">
        <v>0</v>
      </c>
      <c r="F44">
        <v>2.7970059880239501E-2</v>
      </c>
      <c r="G44">
        <v>0</v>
      </c>
      <c r="H44">
        <v>9.75</v>
      </c>
      <c r="I44">
        <v>151</v>
      </c>
      <c r="J44">
        <v>0</v>
      </c>
      <c r="K44">
        <v>1.4458092484545604E-2</v>
      </c>
      <c r="L44">
        <v>0</v>
      </c>
      <c r="M44">
        <v>19.5</v>
      </c>
      <c r="N44">
        <v>151</v>
      </c>
      <c r="O44">
        <v>0</v>
      </c>
      <c r="P44">
        <v>0</v>
      </c>
      <c r="T44" s="290">
        <v>39884</v>
      </c>
      <c r="U44">
        <v>786</v>
      </c>
      <c r="V44">
        <v>10.25</v>
      </c>
      <c r="W44">
        <v>147</v>
      </c>
      <c r="X44">
        <v>0</v>
      </c>
      <c r="Y44">
        <v>2.7970059880239501E-2</v>
      </c>
      <c r="Z44">
        <v>13.25</v>
      </c>
      <c r="AA44">
        <v>148</v>
      </c>
      <c r="AB44">
        <v>0</v>
      </c>
      <c r="AC44">
        <v>1.3043313659564709E-2</v>
      </c>
      <c r="AD44">
        <v>23.5</v>
      </c>
      <c r="AE44">
        <v>0</v>
      </c>
    </row>
    <row r="45" spans="1:31" x14ac:dyDescent="0.45">
      <c r="A45" s="290">
        <v>39887</v>
      </c>
      <c r="B45">
        <v>1020</v>
      </c>
      <c r="C45">
        <v>9.5</v>
      </c>
      <c r="D45">
        <v>140</v>
      </c>
      <c r="E45">
        <v>0</v>
      </c>
      <c r="F45">
        <v>2.7970059880239501E-2</v>
      </c>
      <c r="G45">
        <v>0</v>
      </c>
      <c r="H45">
        <v>12.25</v>
      </c>
      <c r="I45">
        <v>103</v>
      </c>
      <c r="J45">
        <v>0</v>
      </c>
      <c r="K45">
        <v>2.2007991975974112E-2</v>
      </c>
      <c r="L45">
        <v>0</v>
      </c>
      <c r="M45">
        <v>21.75</v>
      </c>
      <c r="N45">
        <v>121.5</v>
      </c>
      <c r="O45">
        <v>0</v>
      </c>
      <c r="P45">
        <v>0</v>
      </c>
      <c r="T45" s="290">
        <v>39885</v>
      </c>
      <c r="U45">
        <v>790</v>
      </c>
      <c r="V45">
        <v>10.25</v>
      </c>
      <c r="W45">
        <v>148</v>
      </c>
      <c r="X45">
        <v>0</v>
      </c>
      <c r="Y45">
        <v>2.7970059880239501E-2</v>
      </c>
      <c r="Z45">
        <v>14.25</v>
      </c>
      <c r="AA45">
        <v>150</v>
      </c>
      <c r="AB45">
        <v>0</v>
      </c>
      <c r="AC45">
        <v>1.3217933323860731E-2</v>
      </c>
      <c r="AD45">
        <v>24.5</v>
      </c>
      <c r="AE45">
        <v>0</v>
      </c>
    </row>
    <row r="46" spans="1:31" x14ac:dyDescent="0.45">
      <c r="A46" s="290">
        <v>39888</v>
      </c>
      <c r="B46">
        <v>1170</v>
      </c>
      <c r="C46">
        <v>11.5</v>
      </c>
      <c r="D46">
        <v>106</v>
      </c>
      <c r="E46">
        <v>0</v>
      </c>
      <c r="F46">
        <v>2.7970059880239501E-2</v>
      </c>
      <c r="G46">
        <v>0</v>
      </c>
      <c r="H46">
        <v>12</v>
      </c>
      <c r="I46">
        <v>89</v>
      </c>
      <c r="J46">
        <v>0</v>
      </c>
      <c r="K46">
        <v>2.6727710556038009E-2</v>
      </c>
      <c r="L46">
        <v>0</v>
      </c>
      <c r="M46">
        <v>23.5</v>
      </c>
      <c r="N46">
        <v>97.5</v>
      </c>
      <c r="O46">
        <v>0</v>
      </c>
      <c r="P46">
        <v>0</v>
      </c>
      <c r="T46" s="290">
        <v>39886</v>
      </c>
      <c r="U46">
        <v>819</v>
      </c>
      <c r="V46">
        <v>9.75</v>
      </c>
      <c r="W46" t="s">
        <v>14</v>
      </c>
      <c r="X46">
        <v>0</v>
      </c>
      <c r="Y46">
        <v>2.7970059880239501E-2</v>
      </c>
      <c r="Z46">
        <v>9.75</v>
      </c>
      <c r="AA46">
        <v>151</v>
      </c>
      <c r="AB46">
        <v>0</v>
      </c>
      <c r="AC46">
        <v>1.4458092484545604E-2</v>
      </c>
      <c r="AD46">
        <v>19.5</v>
      </c>
      <c r="AE46">
        <v>0</v>
      </c>
    </row>
    <row r="47" spans="1:31" x14ac:dyDescent="0.45">
      <c r="A47" s="290">
        <v>39889</v>
      </c>
      <c r="B47">
        <v>1130</v>
      </c>
      <c r="C47">
        <v>11</v>
      </c>
      <c r="D47">
        <v>158</v>
      </c>
      <c r="E47">
        <v>0</v>
      </c>
      <c r="F47">
        <v>2.7970059880239501E-2</v>
      </c>
      <c r="G47">
        <v>0</v>
      </c>
      <c r="H47">
        <v>12.5</v>
      </c>
      <c r="I47">
        <v>166</v>
      </c>
      <c r="J47">
        <v>0</v>
      </c>
      <c r="K47">
        <v>2.5531068162699677E-2</v>
      </c>
      <c r="L47">
        <v>0</v>
      </c>
      <c r="M47">
        <v>23.5</v>
      </c>
      <c r="N47">
        <v>162</v>
      </c>
      <c r="O47">
        <v>0</v>
      </c>
      <c r="P47">
        <v>0</v>
      </c>
      <c r="T47" s="290">
        <v>39887</v>
      </c>
      <c r="U47">
        <v>1020</v>
      </c>
      <c r="V47">
        <v>9.5</v>
      </c>
      <c r="W47">
        <v>140</v>
      </c>
      <c r="X47">
        <v>0</v>
      </c>
      <c r="Y47">
        <v>2.7970059880239501E-2</v>
      </c>
      <c r="Z47">
        <v>12.25</v>
      </c>
      <c r="AA47">
        <v>103</v>
      </c>
      <c r="AB47">
        <v>0</v>
      </c>
      <c r="AC47">
        <v>2.2007991975974112E-2</v>
      </c>
      <c r="AD47">
        <v>21.75</v>
      </c>
      <c r="AE47">
        <v>0</v>
      </c>
    </row>
    <row r="48" spans="1:31" x14ac:dyDescent="0.45">
      <c r="A48" s="290">
        <v>39890</v>
      </c>
      <c r="B48">
        <v>1100</v>
      </c>
      <c r="C48">
        <v>11.25</v>
      </c>
      <c r="D48">
        <v>159</v>
      </c>
      <c r="E48">
        <v>0</v>
      </c>
      <c r="F48">
        <v>2.7970059880239501E-2</v>
      </c>
      <c r="G48">
        <v>0</v>
      </c>
      <c r="H48">
        <v>13</v>
      </c>
      <c r="I48">
        <v>153</v>
      </c>
      <c r="J48">
        <v>0</v>
      </c>
      <c r="K48">
        <v>2.460545178225429E-2</v>
      </c>
      <c r="L48">
        <v>0</v>
      </c>
      <c r="M48">
        <v>24.25</v>
      </c>
      <c r="N48">
        <v>156</v>
      </c>
      <c r="O48">
        <v>0</v>
      </c>
      <c r="P48">
        <v>0</v>
      </c>
      <c r="T48" s="290">
        <v>39888</v>
      </c>
      <c r="U48">
        <v>1170</v>
      </c>
      <c r="V48">
        <v>11.5</v>
      </c>
      <c r="W48">
        <v>106</v>
      </c>
      <c r="X48">
        <v>0</v>
      </c>
      <c r="Y48">
        <v>2.7970059880239501E-2</v>
      </c>
      <c r="Z48">
        <v>12</v>
      </c>
      <c r="AA48">
        <v>89</v>
      </c>
      <c r="AB48">
        <v>0</v>
      </c>
      <c r="AC48">
        <v>2.6727710556038009E-2</v>
      </c>
      <c r="AD48">
        <v>23.5</v>
      </c>
      <c r="AE48">
        <v>0</v>
      </c>
    </row>
    <row r="49" spans="1:31" x14ac:dyDescent="0.45">
      <c r="A49" s="290">
        <v>39891</v>
      </c>
      <c r="B49">
        <v>1070</v>
      </c>
      <c r="C49">
        <v>11.5</v>
      </c>
      <c r="D49">
        <v>162</v>
      </c>
      <c r="E49">
        <v>0</v>
      </c>
      <c r="F49">
        <v>2.7970059880239501E-2</v>
      </c>
      <c r="G49">
        <v>0</v>
      </c>
      <c r="H49">
        <v>11.75</v>
      </c>
      <c r="I49">
        <v>163</v>
      </c>
      <c r="J49">
        <v>0</v>
      </c>
      <c r="K49">
        <v>2.3654239104484748E-2</v>
      </c>
      <c r="L49">
        <v>0</v>
      </c>
      <c r="M49">
        <v>23.25</v>
      </c>
      <c r="N49">
        <v>162.5</v>
      </c>
      <c r="O49">
        <v>0</v>
      </c>
      <c r="P49">
        <v>0</v>
      </c>
      <c r="T49" s="290">
        <v>39889</v>
      </c>
      <c r="U49">
        <v>1130</v>
      </c>
      <c r="V49">
        <v>11</v>
      </c>
      <c r="W49">
        <v>158</v>
      </c>
      <c r="X49">
        <v>0</v>
      </c>
      <c r="Y49">
        <v>2.7970059880239501E-2</v>
      </c>
      <c r="Z49">
        <v>12.5</v>
      </c>
      <c r="AA49">
        <v>166</v>
      </c>
      <c r="AB49">
        <v>0</v>
      </c>
      <c r="AC49">
        <v>2.5531068162699677E-2</v>
      </c>
      <c r="AD49">
        <v>23.5</v>
      </c>
      <c r="AE49">
        <v>0</v>
      </c>
    </row>
    <row r="50" spans="1:31" x14ac:dyDescent="0.45">
      <c r="A50" s="290">
        <v>39892</v>
      </c>
      <c r="B50">
        <v>1180</v>
      </c>
      <c r="C50">
        <v>11.75</v>
      </c>
      <c r="D50">
        <v>132</v>
      </c>
      <c r="E50">
        <v>0</v>
      </c>
      <c r="F50">
        <v>2.7970059880239501E-2</v>
      </c>
      <c r="G50">
        <v>0</v>
      </c>
      <c r="H50">
        <v>13.25</v>
      </c>
      <c r="I50">
        <v>76</v>
      </c>
      <c r="J50">
        <v>0</v>
      </c>
      <c r="K50">
        <v>2.7020478280614046E-2</v>
      </c>
      <c r="L50">
        <v>0</v>
      </c>
      <c r="M50">
        <v>25</v>
      </c>
      <c r="N50">
        <v>104</v>
      </c>
      <c r="O50">
        <v>0</v>
      </c>
      <c r="P50">
        <v>0</v>
      </c>
      <c r="T50" s="290">
        <v>39890</v>
      </c>
      <c r="U50">
        <v>1100</v>
      </c>
      <c r="V50">
        <v>11.25</v>
      </c>
      <c r="W50">
        <v>159</v>
      </c>
      <c r="X50">
        <v>0</v>
      </c>
      <c r="Y50">
        <v>2.7970059880239501E-2</v>
      </c>
      <c r="Z50">
        <v>13</v>
      </c>
      <c r="AA50">
        <v>153</v>
      </c>
      <c r="AB50">
        <v>0</v>
      </c>
      <c r="AC50">
        <v>2.460545178225429E-2</v>
      </c>
      <c r="AD50">
        <v>24.25</v>
      </c>
      <c r="AE50">
        <v>0</v>
      </c>
    </row>
    <row r="51" spans="1:31" x14ac:dyDescent="0.45">
      <c r="A51" s="290">
        <v>39893</v>
      </c>
      <c r="B51">
        <v>1520</v>
      </c>
      <c r="C51">
        <v>11</v>
      </c>
      <c r="D51" t="s">
        <v>14</v>
      </c>
      <c r="E51">
        <v>0</v>
      </c>
      <c r="F51">
        <v>2.7970059880239501E-2</v>
      </c>
      <c r="G51">
        <v>0</v>
      </c>
      <c r="H51">
        <v>12.25</v>
      </c>
      <c r="I51">
        <v>166</v>
      </c>
      <c r="J51">
        <v>0</v>
      </c>
      <c r="K51">
        <v>3.5730417116107083E-2</v>
      </c>
      <c r="L51">
        <v>0</v>
      </c>
      <c r="M51">
        <v>23.25</v>
      </c>
      <c r="N51">
        <v>166</v>
      </c>
      <c r="O51">
        <v>0</v>
      </c>
      <c r="P51">
        <v>0</v>
      </c>
      <c r="T51" s="290">
        <v>39891</v>
      </c>
      <c r="U51">
        <v>1070</v>
      </c>
      <c r="V51">
        <v>11.5</v>
      </c>
      <c r="W51">
        <v>162</v>
      </c>
      <c r="X51">
        <v>0</v>
      </c>
      <c r="Y51">
        <v>2.7970059880239501E-2</v>
      </c>
      <c r="Z51">
        <v>11.75</v>
      </c>
      <c r="AA51">
        <v>163</v>
      </c>
      <c r="AB51">
        <v>0</v>
      </c>
      <c r="AC51">
        <v>2.3654239104484748E-2</v>
      </c>
      <c r="AD51">
        <v>23.25</v>
      </c>
      <c r="AE51">
        <v>0</v>
      </c>
    </row>
    <row r="52" spans="1:31" x14ac:dyDescent="0.45">
      <c r="A52" s="290">
        <v>39894</v>
      </c>
      <c r="B52">
        <v>1350</v>
      </c>
      <c r="C52">
        <v>9.5</v>
      </c>
      <c r="D52">
        <v>170</v>
      </c>
      <c r="E52">
        <v>0</v>
      </c>
      <c r="F52">
        <v>2.7970059880239501E-2</v>
      </c>
      <c r="G52">
        <v>0</v>
      </c>
      <c r="H52">
        <v>12.75</v>
      </c>
      <c r="I52">
        <v>177</v>
      </c>
      <c r="J52">
        <v>0</v>
      </c>
      <c r="K52">
        <v>3.1650379577277177E-2</v>
      </c>
      <c r="L52">
        <v>0</v>
      </c>
      <c r="M52">
        <v>22.25</v>
      </c>
      <c r="N52">
        <v>173.5</v>
      </c>
      <c r="O52">
        <v>0</v>
      </c>
      <c r="P52">
        <v>0</v>
      </c>
      <c r="T52" s="290">
        <v>39892</v>
      </c>
      <c r="U52">
        <v>1180</v>
      </c>
      <c r="V52">
        <v>11.75</v>
      </c>
      <c r="W52">
        <v>132</v>
      </c>
      <c r="X52">
        <v>0</v>
      </c>
      <c r="Y52">
        <v>2.7970059880239501E-2</v>
      </c>
      <c r="Z52">
        <v>13.25</v>
      </c>
      <c r="AA52">
        <v>76</v>
      </c>
      <c r="AB52">
        <v>0</v>
      </c>
      <c r="AC52">
        <v>2.7020478280614046E-2</v>
      </c>
      <c r="AD52">
        <v>25</v>
      </c>
      <c r="AE52">
        <v>0</v>
      </c>
    </row>
    <row r="53" spans="1:31" x14ac:dyDescent="0.45">
      <c r="A53" s="290">
        <v>39895</v>
      </c>
      <c r="B53">
        <v>1230</v>
      </c>
      <c r="C53">
        <v>11.5</v>
      </c>
      <c r="D53">
        <v>160</v>
      </c>
      <c r="E53">
        <v>0</v>
      </c>
      <c r="F53">
        <v>2.7970059880239501E-2</v>
      </c>
      <c r="G53">
        <v>0</v>
      </c>
      <c r="H53">
        <v>12</v>
      </c>
      <c r="I53">
        <v>173</v>
      </c>
      <c r="J53">
        <v>0</v>
      </c>
      <c r="K53">
        <v>2.8448069023806338E-2</v>
      </c>
      <c r="L53">
        <v>0</v>
      </c>
      <c r="M53">
        <v>23.5</v>
      </c>
      <c r="N53">
        <v>166.5</v>
      </c>
      <c r="O53">
        <v>0</v>
      </c>
      <c r="P53">
        <v>0</v>
      </c>
      <c r="T53" s="290">
        <v>39893</v>
      </c>
      <c r="U53">
        <v>1520</v>
      </c>
      <c r="V53">
        <v>11</v>
      </c>
      <c r="W53" t="s">
        <v>14</v>
      </c>
      <c r="X53">
        <v>0</v>
      </c>
      <c r="Y53">
        <v>2.7970059880239501E-2</v>
      </c>
      <c r="Z53">
        <v>12.25</v>
      </c>
      <c r="AA53">
        <v>166</v>
      </c>
      <c r="AB53">
        <v>0</v>
      </c>
      <c r="AC53">
        <v>3.5730417116107083E-2</v>
      </c>
      <c r="AD53">
        <v>23.25</v>
      </c>
      <c r="AE53">
        <v>0</v>
      </c>
    </row>
    <row r="54" spans="1:31" x14ac:dyDescent="0.45">
      <c r="A54" s="290">
        <v>39896</v>
      </c>
      <c r="B54">
        <v>1230</v>
      </c>
      <c r="C54">
        <v>6.25</v>
      </c>
      <c r="D54">
        <v>170</v>
      </c>
      <c r="E54">
        <v>0</v>
      </c>
      <c r="F54">
        <v>2.7970059880239501E-2</v>
      </c>
      <c r="G54">
        <v>0</v>
      </c>
      <c r="H54">
        <v>17</v>
      </c>
      <c r="I54">
        <v>170</v>
      </c>
      <c r="J54">
        <v>0</v>
      </c>
      <c r="K54">
        <v>2.8448069023806338E-2</v>
      </c>
      <c r="L54">
        <v>0</v>
      </c>
      <c r="M54">
        <v>23.25</v>
      </c>
      <c r="N54">
        <v>170</v>
      </c>
      <c r="O54">
        <v>0</v>
      </c>
      <c r="P54">
        <v>0</v>
      </c>
      <c r="T54" s="290">
        <v>39894</v>
      </c>
      <c r="U54">
        <v>1350</v>
      </c>
      <c r="V54">
        <v>9.5</v>
      </c>
      <c r="W54">
        <v>170</v>
      </c>
      <c r="X54">
        <v>0</v>
      </c>
      <c r="Y54">
        <v>2.7970059880239501E-2</v>
      </c>
      <c r="Z54">
        <v>12.75</v>
      </c>
      <c r="AA54">
        <v>177</v>
      </c>
      <c r="AB54">
        <v>0</v>
      </c>
      <c r="AC54">
        <v>3.1650379577277177E-2</v>
      </c>
      <c r="AD54">
        <v>22.25</v>
      </c>
      <c r="AE54">
        <v>0</v>
      </c>
    </row>
    <row r="55" spans="1:31" x14ac:dyDescent="0.45">
      <c r="A55" s="290">
        <v>39897</v>
      </c>
      <c r="B55">
        <v>1620</v>
      </c>
      <c r="C55">
        <v>11.75</v>
      </c>
      <c r="D55">
        <v>60</v>
      </c>
      <c r="E55">
        <v>0</v>
      </c>
      <c r="F55">
        <v>2.7970059880239501E-2</v>
      </c>
      <c r="G55">
        <v>0</v>
      </c>
      <c r="H55">
        <v>12</v>
      </c>
      <c r="I55">
        <v>70</v>
      </c>
      <c r="J55">
        <v>0</v>
      </c>
      <c r="K55">
        <v>3.7922241130989187E-2</v>
      </c>
      <c r="L55">
        <v>0</v>
      </c>
      <c r="M55">
        <v>23.75</v>
      </c>
      <c r="N55">
        <v>65</v>
      </c>
      <c r="O55">
        <v>0</v>
      </c>
      <c r="P55">
        <v>0</v>
      </c>
      <c r="T55" s="290">
        <v>39895</v>
      </c>
      <c r="U55">
        <v>1230</v>
      </c>
      <c r="V55">
        <v>11.5</v>
      </c>
      <c r="W55">
        <v>160</v>
      </c>
      <c r="X55">
        <v>0</v>
      </c>
      <c r="Y55">
        <v>2.7970059880239501E-2</v>
      </c>
      <c r="Z55">
        <v>12</v>
      </c>
      <c r="AA55">
        <v>173</v>
      </c>
      <c r="AB55">
        <v>0</v>
      </c>
      <c r="AC55">
        <v>2.8448069023806338E-2</v>
      </c>
      <c r="AD55">
        <v>23.5</v>
      </c>
      <c r="AE55">
        <v>0</v>
      </c>
    </row>
    <row r="56" spans="1:31" x14ac:dyDescent="0.45">
      <c r="A56" s="290">
        <v>39898</v>
      </c>
      <c r="B56">
        <v>1690</v>
      </c>
      <c r="C56">
        <v>9.5</v>
      </c>
      <c r="D56">
        <v>108</v>
      </c>
      <c r="E56">
        <v>0</v>
      </c>
      <c r="F56">
        <v>2.7970059880239501E-2</v>
      </c>
      <c r="G56">
        <v>0</v>
      </c>
      <c r="H56">
        <v>13.75</v>
      </c>
      <c r="I56">
        <v>129</v>
      </c>
      <c r="J56">
        <v>0</v>
      </c>
      <c r="K56">
        <v>3.937744299234891E-2</v>
      </c>
      <c r="L56">
        <v>0</v>
      </c>
      <c r="M56">
        <v>23.25</v>
      </c>
      <c r="N56">
        <v>118.5</v>
      </c>
      <c r="O56">
        <v>0</v>
      </c>
      <c r="P56">
        <v>0</v>
      </c>
      <c r="T56" s="290">
        <v>39896</v>
      </c>
      <c r="U56">
        <v>1230</v>
      </c>
      <c r="V56">
        <v>6.25</v>
      </c>
      <c r="W56">
        <v>170</v>
      </c>
      <c r="X56">
        <v>0</v>
      </c>
      <c r="Y56">
        <v>2.7970059880239501E-2</v>
      </c>
      <c r="Z56">
        <v>17</v>
      </c>
      <c r="AA56">
        <v>170</v>
      </c>
      <c r="AB56">
        <v>0</v>
      </c>
      <c r="AC56">
        <v>2.8448069023806338E-2</v>
      </c>
      <c r="AD56">
        <v>23.25</v>
      </c>
      <c r="AE56">
        <v>0</v>
      </c>
    </row>
    <row r="57" spans="1:31" x14ac:dyDescent="0.45">
      <c r="A57" s="290">
        <v>39899</v>
      </c>
      <c r="B57">
        <v>1480</v>
      </c>
      <c r="C57">
        <v>7.75</v>
      </c>
      <c r="D57">
        <v>161</v>
      </c>
      <c r="E57">
        <v>0</v>
      </c>
      <c r="F57">
        <v>2.7970059880239501E-2</v>
      </c>
      <c r="G57">
        <v>0</v>
      </c>
      <c r="H57">
        <v>18.5</v>
      </c>
      <c r="I57">
        <v>158</v>
      </c>
      <c r="J57">
        <v>0</v>
      </c>
      <c r="K57">
        <v>3.4813029416480734E-2</v>
      </c>
      <c r="L57">
        <v>0</v>
      </c>
      <c r="M57">
        <v>26.25</v>
      </c>
      <c r="N57">
        <v>159.5</v>
      </c>
      <c r="O57">
        <v>0</v>
      </c>
      <c r="P57">
        <v>0</v>
      </c>
      <c r="T57" s="290">
        <v>39897</v>
      </c>
      <c r="U57">
        <v>1620</v>
      </c>
      <c r="V57">
        <v>11.75</v>
      </c>
      <c r="W57">
        <v>60</v>
      </c>
      <c r="X57">
        <v>0</v>
      </c>
      <c r="Y57">
        <v>2.7970059880239501E-2</v>
      </c>
      <c r="Z57">
        <v>12</v>
      </c>
      <c r="AA57">
        <v>70</v>
      </c>
      <c r="AB57">
        <v>0</v>
      </c>
      <c r="AC57">
        <v>3.7922241130989187E-2</v>
      </c>
      <c r="AD57">
        <v>23.75</v>
      </c>
      <c r="AE57">
        <v>0</v>
      </c>
    </row>
    <row r="58" spans="1:31" x14ac:dyDescent="0.45">
      <c r="A58" s="290">
        <v>39900</v>
      </c>
      <c r="B58">
        <v>1490</v>
      </c>
      <c r="C58">
        <v>9.5</v>
      </c>
      <c r="D58">
        <v>100</v>
      </c>
      <c r="E58">
        <v>0</v>
      </c>
      <c r="F58">
        <v>2.7970059880239501E-2</v>
      </c>
      <c r="G58">
        <v>0</v>
      </c>
      <c r="H58">
        <v>13.5</v>
      </c>
      <c r="I58">
        <v>110</v>
      </c>
      <c r="J58">
        <v>0</v>
      </c>
      <c r="K58">
        <v>3.5044680123518968E-2</v>
      </c>
      <c r="L58">
        <v>0</v>
      </c>
      <c r="M58">
        <v>23</v>
      </c>
      <c r="N58">
        <v>105</v>
      </c>
      <c r="O58">
        <v>0</v>
      </c>
      <c r="P58">
        <v>0</v>
      </c>
      <c r="T58" s="290">
        <v>39898</v>
      </c>
      <c r="U58">
        <v>1690</v>
      </c>
      <c r="V58">
        <v>9.5</v>
      </c>
      <c r="W58">
        <v>108</v>
      </c>
      <c r="X58">
        <v>0</v>
      </c>
      <c r="Y58">
        <v>2.7970059880239501E-2</v>
      </c>
      <c r="Z58">
        <v>13.75</v>
      </c>
      <c r="AA58">
        <v>129</v>
      </c>
      <c r="AB58">
        <v>0</v>
      </c>
      <c r="AC58">
        <v>3.937744299234891E-2</v>
      </c>
      <c r="AD58">
        <v>23.25</v>
      </c>
      <c r="AE58">
        <v>0</v>
      </c>
    </row>
    <row r="59" spans="1:31" x14ac:dyDescent="0.45">
      <c r="A59" s="290">
        <v>39901</v>
      </c>
      <c r="B59">
        <v>1650</v>
      </c>
      <c r="C59">
        <v>10.25</v>
      </c>
      <c r="D59">
        <v>125</v>
      </c>
      <c r="E59">
        <v>0</v>
      </c>
      <c r="F59">
        <v>2.7970059880239501E-2</v>
      </c>
      <c r="G59">
        <v>0</v>
      </c>
      <c r="H59">
        <v>12</v>
      </c>
      <c r="I59">
        <v>137</v>
      </c>
      <c r="J59">
        <v>0</v>
      </c>
      <c r="K59">
        <v>3.8553451501175173E-2</v>
      </c>
      <c r="L59">
        <v>0</v>
      </c>
      <c r="M59">
        <v>22.25</v>
      </c>
      <c r="N59">
        <v>131</v>
      </c>
      <c r="O59">
        <v>0</v>
      </c>
      <c r="P59">
        <v>0</v>
      </c>
      <c r="T59" s="290">
        <v>39899</v>
      </c>
      <c r="U59">
        <v>1480</v>
      </c>
      <c r="V59">
        <v>7.75</v>
      </c>
      <c r="W59">
        <v>161</v>
      </c>
      <c r="X59">
        <v>0</v>
      </c>
      <c r="Y59">
        <v>2.7970059880239501E-2</v>
      </c>
      <c r="Z59">
        <v>18.5</v>
      </c>
      <c r="AA59">
        <v>158</v>
      </c>
      <c r="AB59">
        <v>0</v>
      </c>
      <c r="AC59">
        <v>3.4813029416480734E-2</v>
      </c>
      <c r="AD59">
        <v>26.25</v>
      </c>
      <c r="AE59">
        <v>0</v>
      </c>
    </row>
    <row r="60" spans="1:31" x14ac:dyDescent="0.45">
      <c r="A60" s="290">
        <v>39902</v>
      </c>
      <c r="B60">
        <v>1520</v>
      </c>
      <c r="C60">
        <v>11</v>
      </c>
      <c r="D60">
        <v>151</v>
      </c>
      <c r="E60">
        <v>0</v>
      </c>
      <c r="F60">
        <v>2.7970059880239501E-2</v>
      </c>
      <c r="G60">
        <v>0</v>
      </c>
      <c r="H60">
        <v>12.25</v>
      </c>
      <c r="I60">
        <v>167</v>
      </c>
      <c r="J60">
        <v>0</v>
      </c>
      <c r="K60">
        <v>3.5730417116107083E-2</v>
      </c>
      <c r="L60">
        <v>0</v>
      </c>
      <c r="M60">
        <v>23.25</v>
      </c>
      <c r="N60">
        <v>159</v>
      </c>
      <c r="O60">
        <v>0</v>
      </c>
      <c r="P60">
        <v>0</v>
      </c>
      <c r="T60" s="290">
        <v>39900</v>
      </c>
      <c r="U60">
        <v>1490</v>
      </c>
      <c r="V60">
        <v>9.5</v>
      </c>
      <c r="W60">
        <v>100</v>
      </c>
      <c r="X60">
        <v>0</v>
      </c>
      <c r="Y60">
        <v>2.7970059880239501E-2</v>
      </c>
      <c r="Z60">
        <v>13.5</v>
      </c>
      <c r="AA60">
        <v>110</v>
      </c>
      <c r="AB60">
        <v>0</v>
      </c>
      <c r="AC60">
        <v>3.5044680123518968E-2</v>
      </c>
      <c r="AD60">
        <v>23</v>
      </c>
      <c r="AE60">
        <v>0</v>
      </c>
    </row>
    <row r="61" spans="1:31" x14ac:dyDescent="0.45">
      <c r="A61" s="290">
        <v>39903</v>
      </c>
      <c r="B61">
        <v>1640</v>
      </c>
      <c r="C61">
        <v>11.75</v>
      </c>
      <c r="D61">
        <v>75</v>
      </c>
      <c r="E61">
        <v>0</v>
      </c>
      <c r="F61">
        <v>2.7970059880239501E-2</v>
      </c>
      <c r="G61">
        <v>0</v>
      </c>
      <c r="H61">
        <v>10</v>
      </c>
      <c r="I61">
        <v>102</v>
      </c>
      <c r="J61">
        <v>0</v>
      </c>
      <c r="K61">
        <v>3.8344332316147589E-2</v>
      </c>
      <c r="L61">
        <v>0</v>
      </c>
      <c r="M61">
        <v>21.75</v>
      </c>
      <c r="N61">
        <v>88.5</v>
      </c>
      <c r="O61">
        <v>0</v>
      </c>
      <c r="P61">
        <v>0</v>
      </c>
      <c r="T61" s="290">
        <v>39901</v>
      </c>
      <c r="U61">
        <v>1650</v>
      </c>
      <c r="V61">
        <v>10.25</v>
      </c>
      <c r="W61">
        <v>125</v>
      </c>
      <c r="X61">
        <v>0</v>
      </c>
      <c r="Y61">
        <v>2.7970059880239501E-2</v>
      </c>
      <c r="Z61">
        <v>12</v>
      </c>
      <c r="AA61">
        <v>137</v>
      </c>
      <c r="AB61">
        <v>0</v>
      </c>
      <c r="AC61">
        <v>3.8553451501175173E-2</v>
      </c>
      <c r="AD61">
        <v>22.25</v>
      </c>
      <c r="AE61">
        <v>0</v>
      </c>
    </row>
    <row r="62" spans="1:31" x14ac:dyDescent="0.45">
      <c r="A62" s="290">
        <v>39904</v>
      </c>
      <c r="B62">
        <v>1710</v>
      </c>
      <c r="C62">
        <v>8.75</v>
      </c>
      <c r="D62">
        <v>134</v>
      </c>
      <c r="E62">
        <v>0</v>
      </c>
      <c r="F62">
        <v>2.7970059880239501E-2</v>
      </c>
      <c r="G62">
        <v>0</v>
      </c>
      <c r="H62">
        <v>14.75</v>
      </c>
      <c r="I62">
        <v>99</v>
      </c>
      <c r="J62">
        <v>0</v>
      </c>
      <c r="K62">
        <v>3.978215354268666E-2</v>
      </c>
      <c r="L62">
        <v>0</v>
      </c>
      <c r="M62">
        <v>23.5</v>
      </c>
      <c r="N62">
        <v>116.5</v>
      </c>
      <c r="O62">
        <v>0</v>
      </c>
      <c r="P62">
        <v>0</v>
      </c>
      <c r="T62" s="290">
        <v>39902</v>
      </c>
      <c r="U62">
        <v>1520</v>
      </c>
      <c r="V62">
        <v>11</v>
      </c>
      <c r="W62">
        <v>151</v>
      </c>
      <c r="X62">
        <v>0</v>
      </c>
      <c r="Y62">
        <v>2.7970059880239501E-2</v>
      </c>
      <c r="Z62">
        <v>12.25</v>
      </c>
      <c r="AA62">
        <v>167</v>
      </c>
      <c r="AB62">
        <v>0</v>
      </c>
      <c r="AC62">
        <v>3.5730417116107083E-2</v>
      </c>
      <c r="AD62">
        <v>23.25</v>
      </c>
      <c r="AE62">
        <v>0</v>
      </c>
    </row>
    <row r="63" spans="1:31" x14ac:dyDescent="0.45">
      <c r="A63" s="290">
        <v>39905</v>
      </c>
      <c r="B63">
        <v>2160</v>
      </c>
      <c r="C63">
        <v>11.75</v>
      </c>
      <c r="D63">
        <v>58</v>
      </c>
      <c r="E63">
        <v>0</v>
      </c>
      <c r="F63">
        <v>2.7970059880239501E-2</v>
      </c>
      <c r="G63">
        <v>0</v>
      </c>
      <c r="H63" t="s">
        <v>14</v>
      </c>
      <c r="I63">
        <v>54</v>
      </c>
      <c r="J63">
        <v>0</v>
      </c>
      <c r="K63">
        <v>4.7818504423330466E-2</v>
      </c>
      <c r="L63">
        <v>0</v>
      </c>
      <c r="M63">
        <v>24</v>
      </c>
      <c r="N63">
        <v>56</v>
      </c>
      <c r="O63">
        <v>0</v>
      </c>
      <c r="P63">
        <v>0</v>
      </c>
      <c r="T63" s="290">
        <v>39903</v>
      </c>
      <c r="U63">
        <v>1640</v>
      </c>
      <c r="V63">
        <v>11.75</v>
      </c>
      <c r="W63">
        <v>75</v>
      </c>
      <c r="X63">
        <v>0</v>
      </c>
      <c r="Y63">
        <v>2.7970059880239501E-2</v>
      </c>
      <c r="Z63">
        <v>10</v>
      </c>
      <c r="AA63">
        <v>102</v>
      </c>
      <c r="AB63">
        <v>0</v>
      </c>
      <c r="AC63">
        <v>3.8344332316147589E-2</v>
      </c>
      <c r="AD63">
        <v>21.75</v>
      </c>
      <c r="AE63">
        <v>0</v>
      </c>
    </row>
    <row r="64" spans="1:31" x14ac:dyDescent="0.45">
      <c r="A64" s="290">
        <v>39906</v>
      </c>
      <c r="B64">
        <v>2310</v>
      </c>
      <c r="C64">
        <v>10.75</v>
      </c>
      <c r="D64">
        <v>81</v>
      </c>
      <c r="E64">
        <v>1</v>
      </c>
      <c r="F64">
        <v>2.7970059880239501E-2</v>
      </c>
      <c r="G64">
        <v>35.752515521301675</v>
      </c>
      <c r="H64">
        <v>12.75</v>
      </c>
      <c r="I64">
        <v>104</v>
      </c>
      <c r="J64">
        <v>0</v>
      </c>
      <c r="K64">
        <v>5.0128096440944847E-2</v>
      </c>
      <c r="L64">
        <v>0</v>
      </c>
      <c r="M64">
        <v>23.5</v>
      </c>
      <c r="N64">
        <v>92.5</v>
      </c>
      <c r="O64">
        <v>1</v>
      </c>
      <c r="P64">
        <v>35.752515521301675</v>
      </c>
      <c r="T64" s="290">
        <v>39904</v>
      </c>
      <c r="U64">
        <v>1710</v>
      </c>
      <c r="V64">
        <v>8.75</v>
      </c>
      <c r="W64">
        <v>134</v>
      </c>
      <c r="X64">
        <v>0</v>
      </c>
      <c r="Y64">
        <v>2.7970059880239501E-2</v>
      </c>
      <c r="Z64">
        <v>14.75</v>
      </c>
      <c r="AA64">
        <v>99</v>
      </c>
      <c r="AB64">
        <v>0</v>
      </c>
      <c r="AC64">
        <v>3.978215354268666E-2</v>
      </c>
      <c r="AD64">
        <v>23.5</v>
      </c>
      <c r="AE64">
        <v>0</v>
      </c>
    </row>
    <row r="65" spans="1:31" x14ac:dyDescent="0.45">
      <c r="A65" s="290">
        <v>39907</v>
      </c>
      <c r="B65">
        <v>1870</v>
      </c>
      <c r="C65">
        <v>11.25</v>
      </c>
      <c r="D65">
        <v>127</v>
      </c>
      <c r="E65">
        <v>0</v>
      </c>
      <c r="F65">
        <v>2.7970059880239501E-2</v>
      </c>
      <c r="G65">
        <v>0</v>
      </c>
      <c r="H65">
        <v>13</v>
      </c>
      <c r="I65">
        <v>150</v>
      </c>
      <c r="J65">
        <v>0</v>
      </c>
      <c r="K65">
        <v>4.2859063618792992E-2</v>
      </c>
      <c r="L65">
        <v>0</v>
      </c>
      <c r="M65">
        <v>24.25</v>
      </c>
      <c r="N65">
        <v>138.5</v>
      </c>
      <c r="O65">
        <v>0</v>
      </c>
      <c r="P65">
        <v>0</v>
      </c>
      <c r="T65" s="290">
        <v>39905</v>
      </c>
      <c r="U65">
        <v>2160</v>
      </c>
      <c r="V65">
        <v>11.75</v>
      </c>
      <c r="W65">
        <v>58</v>
      </c>
      <c r="X65">
        <v>0</v>
      </c>
      <c r="Y65">
        <v>2.7970059880239501E-2</v>
      </c>
      <c r="Z65" t="s">
        <v>14</v>
      </c>
      <c r="AA65">
        <v>54</v>
      </c>
      <c r="AB65">
        <v>0</v>
      </c>
      <c r="AC65">
        <v>4.7818504423330466E-2</v>
      </c>
      <c r="AD65">
        <v>24</v>
      </c>
      <c r="AE65">
        <v>0</v>
      </c>
    </row>
    <row r="66" spans="1:31" x14ac:dyDescent="0.45">
      <c r="A66" s="290">
        <v>39908</v>
      </c>
      <c r="B66">
        <v>1660</v>
      </c>
      <c r="C66">
        <v>10.5</v>
      </c>
      <c r="D66">
        <v>160</v>
      </c>
      <c r="E66">
        <v>0</v>
      </c>
      <c r="F66">
        <v>2.7970059880239501E-2</v>
      </c>
      <c r="G66">
        <v>0</v>
      </c>
      <c r="H66">
        <v>12.5</v>
      </c>
      <c r="I66">
        <v>147</v>
      </c>
      <c r="J66">
        <v>0</v>
      </c>
      <c r="K66">
        <v>3.8761307118460264E-2</v>
      </c>
      <c r="L66">
        <v>0</v>
      </c>
      <c r="M66">
        <v>23</v>
      </c>
      <c r="N66">
        <v>153.5</v>
      </c>
      <c r="O66">
        <v>0</v>
      </c>
      <c r="P66">
        <v>0</v>
      </c>
      <c r="T66" s="290">
        <v>39906</v>
      </c>
      <c r="U66">
        <v>2310</v>
      </c>
      <c r="V66">
        <v>10.75</v>
      </c>
      <c r="W66">
        <v>81</v>
      </c>
      <c r="X66">
        <v>0</v>
      </c>
      <c r="Y66">
        <v>2.7970059880239501E-2</v>
      </c>
      <c r="Z66">
        <v>12.75</v>
      </c>
      <c r="AA66">
        <v>104</v>
      </c>
      <c r="AB66">
        <v>0</v>
      </c>
      <c r="AC66">
        <v>5.0128096440944847E-2</v>
      </c>
      <c r="AD66">
        <v>23.5</v>
      </c>
      <c r="AE66">
        <v>0</v>
      </c>
    </row>
    <row r="67" spans="1:31" x14ac:dyDescent="0.45">
      <c r="A67" s="290">
        <v>39909</v>
      </c>
      <c r="B67">
        <v>1580</v>
      </c>
      <c r="C67">
        <v>11.25</v>
      </c>
      <c r="D67">
        <v>159</v>
      </c>
      <c r="E67">
        <v>0</v>
      </c>
      <c r="F67">
        <v>2.7970059880239501E-2</v>
      </c>
      <c r="G67">
        <v>0</v>
      </c>
      <c r="H67">
        <v>12.5</v>
      </c>
      <c r="I67">
        <v>140</v>
      </c>
      <c r="J67">
        <v>0</v>
      </c>
      <c r="K67">
        <v>3.7062196335122866E-2</v>
      </c>
      <c r="L67">
        <v>0</v>
      </c>
      <c r="M67">
        <v>23.75</v>
      </c>
      <c r="N67">
        <v>149.5</v>
      </c>
      <c r="O67">
        <v>0</v>
      </c>
      <c r="P67">
        <v>0</v>
      </c>
      <c r="T67" s="290">
        <v>39907</v>
      </c>
      <c r="U67">
        <v>1870</v>
      </c>
      <c r="V67">
        <v>11.25</v>
      </c>
      <c r="W67">
        <v>127</v>
      </c>
      <c r="X67">
        <v>0</v>
      </c>
      <c r="Y67">
        <v>2.7970059880239501E-2</v>
      </c>
      <c r="Z67">
        <v>13</v>
      </c>
      <c r="AA67">
        <v>150</v>
      </c>
      <c r="AB67">
        <v>0</v>
      </c>
      <c r="AC67">
        <v>4.2859063618792992E-2</v>
      </c>
      <c r="AD67">
        <v>24.25</v>
      </c>
      <c r="AE67">
        <v>0</v>
      </c>
    </row>
    <row r="68" spans="1:31" x14ac:dyDescent="0.45">
      <c r="A68" s="290">
        <v>39910</v>
      </c>
      <c r="B68">
        <v>1680</v>
      </c>
      <c r="C68">
        <v>12</v>
      </c>
      <c r="D68">
        <v>150</v>
      </c>
      <c r="E68">
        <v>0</v>
      </c>
      <c r="F68">
        <v>2.7970059880239501E-2</v>
      </c>
      <c r="G68">
        <v>0</v>
      </c>
      <c r="H68">
        <v>10.25</v>
      </c>
      <c r="I68">
        <v>170</v>
      </c>
      <c r="J68">
        <v>0</v>
      </c>
      <c r="K68">
        <v>3.9173288090467273E-2</v>
      </c>
      <c r="L68">
        <v>0</v>
      </c>
      <c r="M68">
        <v>22.25</v>
      </c>
      <c r="N68">
        <v>160</v>
      </c>
      <c r="O68">
        <v>0</v>
      </c>
      <c r="P68">
        <v>0</v>
      </c>
      <c r="T68" s="290">
        <v>39908</v>
      </c>
      <c r="U68">
        <v>1660</v>
      </c>
      <c r="V68">
        <v>10.5</v>
      </c>
      <c r="W68">
        <v>160</v>
      </c>
      <c r="X68">
        <v>0</v>
      </c>
      <c r="Y68">
        <v>2.7970059880239501E-2</v>
      </c>
      <c r="Z68">
        <v>12.5</v>
      </c>
      <c r="AA68">
        <v>147</v>
      </c>
      <c r="AB68">
        <v>0</v>
      </c>
      <c r="AC68">
        <v>3.8761307118460264E-2</v>
      </c>
      <c r="AD68">
        <v>23</v>
      </c>
      <c r="AE68">
        <v>0</v>
      </c>
    </row>
    <row r="69" spans="1:31" x14ac:dyDescent="0.45">
      <c r="A69" s="290">
        <v>39911</v>
      </c>
      <c r="B69">
        <v>1870</v>
      </c>
      <c r="C69" t="s">
        <v>14</v>
      </c>
      <c r="D69">
        <v>170</v>
      </c>
      <c r="E69">
        <v>0</v>
      </c>
      <c r="F69">
        <v>2.7970059880239501E-2</v>
      </c>
      <c r="G69">
        <v>0</v>
      </c>
      <c r="H69">
        <v>11.25</v>
      </c>
      <c r="I69">
        <v>132</v>
      </c>
      <c r="J69">
        <v>0</v>
      </c>
      <c r="K69">
        <v>4.2859063618792992E-2</v>
      </c>
      <c r="L69">
        <v>0</v>
      </c>
      <c r="M69">
        <v>24</v>
      </c>
      <c r="N69">
        <v>151</v>
      </c>
      <c r="O69">
        <v>0</v>
      </c>
      <c r="P69">
        <v>0</v>
      </c>
      <c r="T69" s="290">
        <v>39909</v>
      </c>
      <c r="U69">
        <v>1580</v>
      </c>
      <c r="V69">
        <v>11.25</v>
      </c>
      <c r="W69">
        <v>159</v>
      </c>
      <c r="X69">
        <v>0</v>
      </c>
      <c r="Y69">
        <v>2.7970059880239501E-2</v>
      </c>
      <c r="Z69">
        <v>12.5</v>
      </c>
      <c r="AA69">
        <v>140</v>
      </c>
      <c r="AB69">
        <v>0</v>
      </c>
      <c r="AC69">
        <v>3.7062196335122866E-2</v>
      </c>
      <c r="AD69">
        <v>23.75</v>
      </c>
      <c r="AE69">
        <v>0</v>
      </c>
    </row>
    <row r="70" spans="1:31" x14ac:dyDescent="0.45">
      <c r="A70" s="290">
        <v>39912</v>
      </c>
      <c r="B70">
        <v>1810</v>
      </c>
      <c r="C70">
        <v>13.5</v>
      </c>
      <c r="D70">
        <v>153</v>
      </c>
      <c r="E70">
        <v>0</v>
      </c>
      <c r="F70">
        <v>2.7970059880239501E-2</v>
      </c>
      <c r="G70">
        <v>0</v>
      </c>
      <c r="H70">
        <v>11</v>
      </c>
      <c r="I70">
        <v>166</v>
      </c>
      <c r="J70">
        <v>0</v>
      </c>
      <c r="K70">
        <v>4.1737225074539586E-2</v>
      </c>
      <c r="L70">
        <v>0</v>
      </c>
      <c r="M70">
        <v>24.5</v>
      </c>
      <c r="N70">
        <v>159.5</v>
      </c>
      <c r="O70">
        <v>0</v>
      </c>
      <c r="P70">
        <v>0</v>
      </c>
      <c r="T70" s="290">
        <v>39910</v>
      </c>
      <c r="U70">
        <v>1680</v>
      </c>
      <c r="V70">
        <v>12</v>
      </c>
      <c r="W70">
        <v>150</v>
      </c>
      <c r="X70">
        <v>0</v>
      </c>
      <c r="Y70">
        <v>2.7970059880239501E-2</v>
      </c>
      <c r="Z70">
        <v>10.25</v>
      </c>
      <c r="AA70">
        <v>170</v>
      </c>
      <c r="AB70">
        <v>0</v>
      </c>
      <c r="AC70">
        <v>3.9173288090467273E-2</v>
      </c>
      <c r="AD70">
        <v>22.25</v>
      </c>
      <c r="AE70">
        <v>0</v>
      </c>
    </row>
    <row r="71" spans="1:31" x14ac:dyDescent="0.45">
      <c r="A71" s="290">
        <v>39913</v>
      </c>
      <c r="B71">
        <v>1700</v>
      </c>
      <c r="C71">
        <v>11.75</v>
      </c>
      <c r="D71">
        <v>180</v>
      </c>
      <c r="E71">
        <v>0</v>
      </c>
      <c r="F71">
        <v>2.7970059880239501E-2</v>
      </c>
      <c r="G71">
        <v>0</v>
      </c>
      <c r="H71">
        <v>12.5</v>
      </c>
      <c r="I71">
        <v>172</v>
      </c>
      <c r="J71">
        <v>0</v>
      </c>
      <c r="K71">
        <v>3.9580393433524153E-2</v>
      </c>
      <c r="L71">
        <v>0</v>
      </c>
      <c r="M71">
        <v>24.25</v>
      </c>
      <c r="N71">
        <v>176</v>
      </c>
      <c r="O71">
        <v>0</v>
      </c>
      <c r="P71">
        <v>0</v>
      </c>
      <c r="T71" s="290">
        <v>39911</v>
      </c>
      <c r="U71">
        <v>1870</v>
      </c>
      <c r="V71" t="s">
        <v>14</v>
      </c>
      <c r="W71">
        <v>170</v>
      </c>
      <c r="X71">
        <v>0</v>
      </c>
      <c r="Y71">
        <v>2.7970059880239501E-2</v>
      </c>
      <c r="Z71">
        <v>11.25</v>
      </c>
      <c r="AA71">
        <v>132</v>
      </c>
      <c r="AB71">
        <v>0</v>
      </c>
      <c r="AC71">
        <v>4.2859063618792992E-2</v>
      </c>
      <c r="AD71">
        <v>24</v>
      </c>
      <c r="AE71">
        <v>0</v>
      </c>
    </row>
    <row r="72" spans="1:31" x14ac:dyDescent="0.45">
      <c r="A72" s="290">
        <v>39914</v>
      </c>
      <c r="B72">
        <v>1610</v>
      </c>
      <c r="C72">
        <v>11.75</v>
      </c>
      <c r="D72">
        <v>190</v>
      </c>
      <c r="E72">
        <v>0</v>
      </c>
      <c r="F72">
        <v>2.7970059880239501E-2</v>
      </c>
      <c r="G72">
        <v>0</v>
      </c>
      <c r="H72">
        <v>13.25</v>
      </c>
      <c r="I72">
        <v>180</v>
      </c>
      <c r="J72">
        <v>0</v>
      </c>
      <c r="K72">
        <v>3.7709237354460745E-2</v>
      </c>
      <c r="L72">
        <v>0</v>
      </c>
      <c r="M72">
        <v>25</v>
      </c>
      <c r="N72">
        <v>185</v>
      </c>
      <c r="O72">
        <v>0</v>
      </c>
      <c r="P72">
        <v>0</v>
      </c>
      <c r="T72" s="290">
        <v>39912</v>
      </c>
      <c r="U72">
        <v>1810</v>
      </c>
      <c r="V72">
        <v>13.5</v>
      </c>
      <c r="W72">
        <v>153</v>
      </c>
      <c r="X72">
        <v>0</v>
      </c>
      <c r="Y72">
        <v>2.7970059880239501E-2</v>
      </c>
      <c r="Z72">
        <v>11</v>
      </c>
      <c r="AA72">
        <v>166</v>
      </c>
      <c r="AB72">
        <v>0</v>
      </c>
      <c r="AC72">
        <v>4.1737225074539586E-2</v>
      </c>
      <c r="AD72">
        <v>24.5</v>
      </c>
      <c r="AE72">
        <v>0</v>
      </c>
    </row>
    <row r="73" spans="1:31" x14ac:dyDescent="0.45">
      <c r="A73" s="290">
        <v>39915</v>
      </c>
      <c r="B73">
        <v>1640</v>
      </c>
      <c r="C73">
        <v>9.75</v>
      </c>
      <c r="D73">
        <v>132</v>
      </c>
      <c r="E73">
        <v>0</v>
      </c>
      <c r="F73">
        <v>2.7970059880239501E-2</v>
      </c>
      <c r="G73">
        <v>0</v>
      </c>
      <c r="H73" t="s">
        <v>14</v>
      </c>
      <c r="I73" t="s">
        <v>14</v>
      </c>
      <c r="J73">
        <v>0</v>
      </c>
      <c r="K73">
        <v>3.8344332316147589E-2</v>
      </c>
      <c r="L73">
        <v>0</v>
      </c>
      <c r="M73">
        <v>24</v>
      </c>
      <c r="N73">
        <v>132</v>
      </c>
      <c r="O73">
        <v>0</v>
      </c>
      <c r="P73">
        <v>0</v>
      </c>
      <c r="T73" s="290">
        <v>39913</v>
      </c>
      <c r="U73">
        <v>1700</v>
      </c>
      <c r="V73">
        <v>11.75</v>
      </c>
      <c r="W73">
        <v>180</v>
      </c>
      <c r="X73">
        <v>1</v>
      </c>
      <c r="Y73">
        <v>2.7970059880239501E-2</v>
      </c>
      <c r="Z73">
        <v>12.5</v>
      </c>
      <c r="AA73">
        <v>172</v>
      </c>
      <c r="AB73">
        <v>0</v>
      </c>
      <c r="AC73">
        <v>3.9580393433524153E-2</v>
      </c>
      <c r="AD73">
        <v>24.25</v>
      </c>
      <c r="AE73">
        <v>0</v>
      </c>
    </row>
    <row r="74" spans="1:31" x14ac:dyDescent="0.45">
      <c r="A74" s="290">
        <v>39916</v>
      </c>
      <c r="B74">
        <v>2740</v>
      </c>
      <c r="C74" t="s">
        <v>14</v>
      </c>
      <c r="D74">
        <v>69</v>
      </c>
      <c r="E74">
        <v>0</v>
      </c>
      <c r="F74">
        <v>2.7970059880239501E-2</v>
      </c>
      <c r="G74">
        <v>0</v>
      </c>
      <c r="H74">
        <v>10.75</v>
      </c>
      <c r="I74">
        <v>77</v>
      </c>
      <c r="J74">
        <v>0</v>
      </c>
      <c r="K74">
        <v>5.6000534058744778E-2</v>
      </c>
      <c r="L74">
        <v>0</v>
      </c>
      <c r="M74">
        <v>24</v>
      </c>
      <c r="N74">
        <v>73</v>
      </c>
      <c r="O74">
        <v>0</v>
      </c>
      <c r="P74">
        <v>0</v>
      </c>
      <c r="T74" s="290">
        <v>39914</v>
      </c>
      <c r="U74">
        <v>1610</v>
      </c>
      <c r="V74">
        <v>11.75</v>
      </c>
      <c r="W74">
        <v>190</v>
      </c>
      <c r="X74">
        <v>1</v>
      </c>
      <c r="Y74">
        <v>2.7970059880239501E-2</v>
      </c>
      <c r="Z74">
        <v>13.25</v>
      </c>
      <c r="AA74">
        <v>180</v>
      </c>
      <c r="AB74">
        <v>1</v>
      </c>
      <c r="AC74">
        <v>3.7709237354460745E-2</v>
      </c>
      <c r="AD74">
        <v>25</v>
      </c>
      <c r="AE74">
        <v>2</v>
      </c>
    </row>
    <row r="75" spans="1:31" x14ac:dyDescent="0.45">
      <c r="A75" s="290">
        <v>39917</v>
      </c>
      <c r="B75">
        <v>2320</v>
      </c>
      <c r="C75">
        <v>11.5</v>
      </c>
      <c r="D75">
        <v>102</v>
      </c>
      <c r="E75">
        <v>0</v>
      </c>
      <c r="F75">
        <v>2.7970059880239501E-2</v>
      </c>
      <c r="G75">
        <v>0</v>
      </c>
      <c r="H75">
        <v>12.5</v>
      </c>
      <c r="I75">
        <v>122</v>
      </c>
      <c r="J75">
        <v>1</v>
      </c>
      <c r="K75">
        <v>5.0276692784316235E-2</v>
      </c>
      <c r="L75">
        <v>19.889931986774378</v>
      </c>
      <c r="M75">
        <v>24</v>
      </c>
      <c r="N75">
        <v>112</v>
      </c>
      <c r="O75">
        <v>1</v>
      </c>
      <c r="P75">
        <v>19.889931986774378</v>
      </c>
      <c r="T75" s="290">
        <v>39915</v>
      </c>
      <c r="U75">
        <v>1640</v>
      </c>
      <c r="V75">
        <v>9.75</v>
      </c>
      <c r="W75">
        <v>132</v>
      </c>
      <c r="X75">
        <v>0</v>
      </c>
      <c r="Y75">
        <v>2.7970059880239501E-2</v>
      </c>
      <c r="Z75" t="s">
        <v>14</v>
      </c>
      <c r="AA75" t="s">
        <v>14</v>
      </c>
      <c r="AB75">
        <v>1</v>
      </c>
      <c r="AC75">
        <v>3.8344332316147589E-2</v>
      </c>
      <c r="AD75">
        <v>24</v>
      </c>
      <c r="AE75">
        <v>1</v>
      </c>
    </row>
    <row r="76" spans="1:31" x14ac:dyDescent="0.45">
      <c r="A76" s="290">
        <v>39918</v>
      </c>
      <c r="B76">
        <v>2020</v>
      </c>
      <c r="C76">
        <v>11.5</v>
      </c>
      <c r="D76">
        <v>131</v>
      </c>
      <c r="E76">
        <v>0</v>
      </c>
      <c r="F76">
        <v>2.7970059880239501E-2</v>
      </c>
      <c r="G76">
        <v>0</v>
      </c>
      <c r="H76">
        <v>11</v>
      </c>
      <c r="I76">
        <v>180</v>
      </c>
      <c r="J76">
        <v>0</v>
      </c>
      <c r="K76">
        <v>4.5513335989596615E-2</v>
      </c>
      <c r="L76">
        <v>0</v>
      </c>
      <c r="M76">
        <v>22.5</v>
      </c>
      <c r="N76">
        <v>155.5</v>
      </c>
      <c r="O76">
        <v>0</v>
      </c>
      <c r="P76">
        <v>0</v>
      </c>
      <c r="T76" s="290">
        <v>39916</v>
      </c>
      <c r="U76">
        <v>2740</v>
      </c>
      <c r="V76" t="s">
        <v>14</v>
      </c>
      <c r="W76">
        <v>69</v>
      </c>
      <c r="X76">
        <v>0</v>
      </c>
      <c r="Y76">
        <v>2.7970059880239501E-2</v>
      </c>
      <c r="Z76">
        <v>10.75</v>
      </c>
      <c r="AA76">
        <v>77</v>
      </c>
      <c r="AB76">
        <v>2</v>
      </c>
      <c r="AC76">
        <v>5.6000534058744778E-2</v>
      </c>
      <c r="AD76">
        <v>24</v>
      </c>
      <c r="AE76">
        <v>2</v>
      </c>
    </row>
    <row r="77" spans="1:31" x14ac:dyDescent="0.45">
      <c r="A77" s="290">
        <v>39919</v>
      </c>
      <c r="B77">
        <v>1750</v>
      </c>
      <c r="C77">
        <v>12.5</v>
      </c>
      <c r="D77">
        <v>170</v>
      </c>
      <c r="E77">
        <v>1</v>
      </c>
      <c r="F77">
        <v>2.7970059880239501E-2</v>
      </c>
      <c r="G77">
        <v>35.752515521301675</v>
      </c>
      <c r="H77">
        <v>11.5</v>
      </c>
      <c r="I77">
        <v>190</v>
      </c>
      <c r="J77">
        <v>0</v>
      </c>
      <c r="K77">
        <v>4.0577564701964053E-2</v>
      </c>
      <c r="L77">
        <v>0</v>
      </c>
      <c r="M77">
        <v>24</v>
      </c>
      <c r="N77">
        <v>180</v>
      </c>
      <c r="O77">
        <v>1</v>
      </c>
      <c r="P77">
        <v>35.752515521301675</v>
      </c>
      <c r="T77" s="290">
        <v>39917</v>
      </c>
      <c r="U77">
        <v>2320</v>
      </c>
      <c r="V77">
        <v>11.5</v>
      </c>
      <c r="W77">
        <v>102</v>
      </c>
      <c r="X77">
        <v>6</v>
      </c>
      <c r="Y77">
        <v>2.7970059880239501E-2</v>
      </c>
      <c r="Z77">
        <v>12.5</v>
      </c>
      <c r="AA77">
        <v>122</v>
      </c>
      <c r="AB77">
        <v>2</v>
      </c>
      <c r="AC77">
        <v>5.0276692784316235E-2</v>
      </c>
      <c r="AD77">
        <v>24</v>
      </c>
      <c r="AE77">
        <v>8</v>
      </c>
    </row>
    <row r="78" spans="1:31" x14ac:dyDescent="0.45">
      <c r="A78" s="290">
        <v>39920</v>
      </c>
      <c r="B78">
        <v>1790</v>
      </c>
      <c r="C78">
        <v>12</v>
      </c>
      <c r="D78">
        <v>165</v>
      </c>
      <c r="E78">
        <v>0</v>
      </c>
      <c r="F78">
        <v>2.7970059880239501E-2</v>
      </c>
      <c r="G78">
        <v>0</v>
      </c>
      <c r="H78">
        <v>12.25</v>
      </c>
      <c r="I78">
        <v>138</v>
      </c>
      <c r="J78">
        <v>0</v>
      </c>
      <c r="K78">
        <v>4.1354998919917174E-2</v>
      </c>
      <c r="L78">
        <v>0</v>
      </c>
      <c r="M78">
        <v>24.25</v>
      </c>
      <c r="N78">
        <v>151.5</v>
      </c>
      <c r="O78">
        <v>0</v>
      </c>
      <c r="P78">
        <v>0</v>
      </c>
      <c r="T78" s="290">
        <v>39918</v>
      </c>
      <c r="U78">
        <v>2020</v>
      </c>
      <c r="V78">
        <v>11.5</v>
      </c>
      <c r="W78">
        <v>131</v>
      </c>
      <c r="X78">
        <v>1</v>
      </c>
      <c r="Y78">
        <v>2.7970059880239501E-2</v>
      </c>
      <c r="Z78">
        <v>11</v>
      </c>
      <c r="AA78">
        <v>180</v>
      </c>
      <c r="AB78">
        <v>0</v>
      </c>
      <c r="AC78">
        <v>4.5513335989596615E-2</v>
      </c>
      <c r="AD78">
        <v>22.5</v>
      </c>
      <c r="AE78">
        <v>1</v>
      </c>
    </row>
    <row r="79" spans="1:31" x14ac:dyDescent="0.45">
      <c r="A79" s="290">
        <v>39921</v>
      </c>
      <c r="B79">
        <v>2000</v>
      </c>
      <c r="C79">
        <v>11.5</v>
      </c>
      <c r="D79">
        <v>160</v>
      </c>
      <c r="E79">
        <v>1</v>
      </c>
      <c r="F79">
        <v>2.7970059880239501E-2</v>
      </c>
      <c r="G79">
        <v>35.752515521301675</v>
      </c>
      <c r="H79">
        <v>11.25</v>
      </c>
      <c r="I79">
        <v>173</v>
      </c>
      <c r="J79">
        <v>1</v>
      </c>
      <c r="K79">
        <v>4.5171044608247612E-2</v>
      </c>
      <c r="L79">
        <v>22.138075589631455</v>
      </c>
      <c r="M79">
        <v>22.75</v>
      </c>
      <c r="N79">
        <v>166.5</v>
      </c>
      <c r="O79">
        <v>2</v>
      </c>
      <c r="P79">
        <v>57.89059111093313</v>
      </c>
      <c r="T79" s="290">
        <v>39919</v>
      </c>
      <c r="U79">
        <v>1750</v>
      </c>
      <c r="V79">
        <v>12.5</v>
      </c>
      <c r="W79">
        <v>170</v>
      </c>
      <c r="X79">
        <v>1</v>
      </c>
      <c r="Y79">
        <v>2.7970059880239501E-2</v>
      </c>
      <c r="Z79">
        <v>11.5</v>
      </c>
      <c r="AA79">
        <v>190</v>
      </c>
      <c r="AB79">
        <v>16</v>
      </c>
      <c r="AC79">
        <v>4.0577564701964053E-2</v>
      </c>
      <c r="AD79">
        <v>24</v>
      </c>
      <c r="AE79">
        <v>17</v>
      </c>
    </row>
    <row r="80" spans="1:31" x14ac:dyDescent="0.45">
      <c r="A80" s="290">
        <v>39922</v>
      </c>
      <c r="B80">
        <v>1820</v>
      </c>
      <c r="C80">
        <v>12.25</v>
      </c>
      <c r="D80">
        <v>175</v>
      </c>
      <c r="E80">
        <v>0</v>
      </c>
      <c r="F80">
        <v>2.7970059880239501E-2</v>
      </c>
      <c r="G80">
        <v>0</v>
      </c>
      <c r="H80">
        <v>11.25</v>
      </c>
      <c r="I80">
        <v>170</v>
      </c>
      <c r="J80">
        <v>0</v>
      </c>
      <c r="K80">
        <v>4.1926757234436951E-2</v>
      </c>
      <c r="L80">
        <v>0</v>
      </c>
      <c r="M80">
        <v>23.5</v>
      </c>
      <c r="N80">
        <v>172.5</v>
      </c>
      <c r="O80">
        <v>0</v>
      </c>
      <c r="P80">
        <v>0</v>
      </c>
      <c r="T80" s="290">
        <v>39920</v>
      </c>
      <c r="U80">
        <v>1790</v>
      </c>
      <c r="V80">
        <v>12</v>
      </c>
      <c r="W80">
        <v>165</v>
      </c>
      <c r="X80">
        <v>9</v>
      </c>
      <c r="Y80">
        <v>2.7970059880239501E-2</v>
      </c>
      <c r="Z80">
        <v>12.25</v>
      </c>
      <c r="AA80">
        <v>138</v>
      </c>
      <c r="AB80">
        <v>41</v>
      </c>
      <c r="AC80">
        <v>4.1354998919917174E-2</v>
      </c>
      <c r="AD80">
        <v>24.25</v>
      </c>
      <c r="AE80">
        <v>50</v>
      </c>
    </row>
    <row r="81" spans="1:31" x14ac:dyDescent="0.45">
      <c r="A81" s="290">
        <v>39923</v>
      </c>
      <c r="B81">
        <v>1930</v>
      </c>
      <c r="C81">
        <v>11.75</v>
      </c>
      <c r="D81">
        <v>170</v>
      </c>
      <c r="E81">
        <v>0</v>
      </c>
      <c r="F81">
        <v>2.7970059880239501E-2</v>
      </c>
      <c r="G81">
        <v>0</v>
      </c>
      <c r="H81">
        <v>10.5</v>
      </c>
      <c r="I81">
        <v>114</v>
      </c>
      <c r="J81">
        <v>0</v>
      </c>
      <c r="K81">
        <v>4.3945469697323269E-2</v>
      </c>
      <c r="L81">
        <v>0</v>
      </c>
      <c r="M81">
        <v>22.25</v>
      </c>
      <c r="N81">
        <v>142</v>
      </c>
      <c r="O81">
        <v>0</v>
      </c>
      <c r="P81">
        <v>0</v>
      </c>
      <c r="T81" s="290">
        <v>39921</v>
      </c>
      <c r="U81">
        <v>2000</v>
      </c>
      <c r="V81">
        <v>11.5</v>
      </c>
      <c r="W81">
        <v>160</v>
      </c>
      <c r="X81">
        <v>5</v>
      </c>
      <c r="Y81">
        <v>2.7970059880239501E-2</v>
      </c>
      <c r="Z81">
        <v>11.25</v>
      </c>
      <c r="AA81">
        <v>173</v>
      </c>
      <c r="AB81">
        <v>4</v>
      </c>
      <c r="AC81">
        <v>4.5171044608247612E-2</v>
      </c>
      <c r="AD81">
        <v>22.75</v>
      </c>
      <c r="AE81">
        <v>9</v>
      </c>
    </row>
    <row r="82" spans="1:31" x14ac:dyDescent="0.45">
      <c r="A82" s="290">
        <v>39924</v>
      </c>
      <c r="B82">
        <v>2360</v>
      </c>
      <c r="C82">
        <v>11.5</v>
      </c>
      <c r="D82">
        <v>111</v>
      </c>
      <c r="E82">
        <v>0</v>
      </c>
      <c r="F82">
        <v>2.7970059880239501E-2</v>
      </c>
      <c r="G82">
        <v>0</v>
      </c>
      <c r="H82">
        <v>12.25</v>
      </c>
      <c r="I82">
        <v>99</v>
      </c>
      <c r="J82">
        <v>0</v>
      </c>
      <c r="K82">
        <v>5.0864741291876181E-2</v>
      </c>
      <c r="L82">
        <v>0</v>
      </c>
      <c r="M82">
        <v>23.75</v>
      </c>
      <c r="N82">
        <v>105</v>
      </c>
      <c r="O82">
        <v>0</v>
      </c>
      <c r="P82">
        <v>0</v>
      </c>
      <c r="T82" s="290">
        <v>39922</v>
      </c>
      <c r="U82">
        <v>1820</v>
      </c>
      <c r="V82">
        <v>12.25</v>
      </c>
      <c r="W82">
        <v>175</v>
      </c>
      <c r="X82">
        <v>3</v>
      </c>
      <c r="Y82">
        <v>2.7970059880239501E-2</v>
      </c>
      <c r="Z82">
        <v>11.25</v>
      </c>
      <c r="AA82" t="s">
        <v>45</v>
      </c>
      <c r="AB82">
        <v>1</v>
      </c>
      <c r="AC82">
        <v>4.1926757234436951E-2</v>
      </c>
      <c r="AD82">
        <v>23.5</v>
      </c>
      <c r="AE82">
        <v>4</v>
      </c>
    </row>
    <row r="83" spans="1:31" x14ac:dyDescent="0.45">
      <c r="A83" s="290">
        <v>39925</v>
      </c>
      <c r="B83">
        <v>2670</v>
      </c>
      <c r="C83">
        <v>12</v>
      </c>
      <c r="D83">
        <v>106</v>
      </c>
      <c r="E83">
        <v>0</v>
      </c>
      <c r="F83">
        <v>2.7970059880239501E-2</v>
      </c>
      <c r="G83">
        <v>0</v>
      </c>
      <c r="H83">
        <v>10.75</v>
      </c>
      <c r="I83">
        <v>130</v>
      </c>
      <c r="J83">
        <v>2</v>
      </c>
      <c r="K83">
        <v>5.5110281047963783E-2</v>
      </c>
      <c r="L83">
        <v>36.290869180277859</v>
      </c>
      <c r="M83">
        <v>22.75</v>
      </c>
      <c r="N83">
        <v>118</v>
      </c>
      <c r="O83">
        <v>2</v>
      </c>
      <c r="P83">
        <v>36.290869180277859</v>
      </c>
      <c r="T83" s="290">
        <v>39923</v>
      </c>
      <c r="U83">
        <v>1930</v>
      </c>
      <c r="V83">
        <v>11.75</v>
      </c>
      <c r="W83">
        <v>170</v>
      </c>
      <c r="X83">
        <v>1</v>
      </c>
      <c r="Y83">
        <v>2.7970059880239501E-2</v>
      </c>
      <c r="Z83">
        <v>10.5</v>
      </c>
      <c r="AA83">
        <v>114</v>
      </c>
      <c r="AB83">
        <v>0</v>
      </c>
      <c r="AC83">
        <v>4.3945469697323269E-2</v>
      </c>
      <c r="AD83">
        <v>22.25</v>
      </c>
      <c r="AE83">
        <v>1</v>
      </c>
    </row>
    <row r="84" spans="1:31" x14ac:dyDescent="0.45">
      <c r="A84" s="290">
        <v>39926</v>
      </c>
      <c r="B84">
        <v>2420</v>
      </c>
      <c r="C84">
        <v>13.25</v>
      </c>
      <c r="D84">
        <v>162</v>
      </c>
      <c r="E84">
        <v>1</v>
      </c>
      <c r="F84">
        <v>2.7970059880239501E-2</v>
      </c>
      <c r="G84">
        <v>35.752515521301675</v>
      </c>
      <c r="H84">
        <v>11.5</v>
      </c>
      <c r="I84">
        <v>196</v>
      </c>
      <c r="J84">
        <v>1</v>
      </c>
      <c r="K84">
        <v>5.172838497878518E-2</v>
      </c>
      <c r="L84">
        <v>19.3317460115973</v>
      </c>
      <c r="M84">
        <v>24.75</v>
      </c>
      <c r="N84">
        <v>179</v>
      </c>
      <c r="O84">
        <v>2</v>
      </c>
      <c r="P84">
        <v>55.084261532898978</v>
      </c>
      <c r="T84" s="290">
        <v>39924</v>
      </c>
      <c r="U84">
        <v>2360</v>
      </c>
      <c r="V84">
        <v>11.5</v>
      </c>
      <c r="W84">
        <v>111</v>
      </c>
      <c r="X84">
        <v>5</v>
      </c>
      <c r="Y84">
        <v>2.7970059880239501E-2</v>
      </c>
      <c r="Z84">
        <v>12.25</v>
      </c>
      <c r="AA84">
        <v>99</v>
      </c>
      <c r="AB84">
        <v>0</v>
      </c>
      <c r="AC84">
        <v>5.0864741291876181E-2</v>
      </c>
      <c r="AD84">
        <v>23.75</v>
      </c>
      <c r="AE84">
        <v>5</v>
      </c>
    </row>
    <row r="85" spans="1:31" x14ac:dyDescent="0.45">
      <c r="A85" s="290">
        <v>39927</v>
      </c>
      <c r="B85">
        <v>2190</v>
      </c>
      <c r="C85">
        <v>12.5</v>
      </c>
      <c r="D85">
        <v>210</v>
      </c>
      <c r="E85">
        <v>0</v>
      </c>
      <c r="F85">
        <v>2.7970059880239501E-2</v>
      </c>
      <c r="G85">
        <v>0</v>
      </c>
      <c r="H85">
        <v>13</v>
      </c>
      <c r="I85">
        <v>201</v>
      </c>
      <c r="J85">
        <v>0</v>
      </c>
      <c r="K85">
        <v>4.8292994704682846E-2</v>
      </c>
      <c r="L85">
        <v>0</v>
      </c>
      <c r="M85">
        <v>25.5</v>
      </c>
      <c r="N85">
        <v>205.5</v>
      </c>
      <c r="O85">
        <v>0</v>
      </c>
      <c r="P85">
        <v>0</v>
      </c>
      <c r="T85" s="290">
        <v>39925</v>
      </c>
      <c r="U85">
        <v>2670</v>
      </c>
      <c r="V85">
        <v>12</v>
      </c>
      <c r="W85">
        <v>106</v>
      </c>
      <c r="X85">
        <v>6</v>
      </c>
      <c r="Y85">
        <v>2.7970059880239501E-2</v>
      </c>
      <c r="Z85">
        <v>10.75</v>
      </c>
      <c r="AA85">
        <v>130</v>
      </c>
      <c r="AB85">
        <v>1</v>
      </c>
      <c r="AC85">
        <v>5.5110281047963783E-2</v>
      </c>
      <c r="AD85">
        <v>22.75</v>
      </c>
      <c r="AE85">
        <v>7</v>
      </c>
    </row>
    <row r="86" spans="1:31" x14ac:dyDescent="0.45">
      <c r="A86" s="290">
        <v>39928</v>
      </c>
      <c r="B86">
        <v>2110</v>
      </c>
      <c r="C86">
        <v>10.25</v>
      </c>
      <c r="D86">
        <v>200</v>
      </c>
      <c r="E86">
        <v>0</v>
      </c>
      <c r="F86">
        <v>2.7970059880239501E-2</v>
      </c>
      <c r="G86">
        <v>0</v>
      </c>
      <c r="H86">
        <v>12.75</v>
      </c>
      <c r="I86">
        <v>210</v>
      </c>
      <c r="J86">
        <v>1</v>
      </c>
      <c r="K86">
        <v>4.7012846990571899E-2</v>
      </c>
      <c r="L86">
        <v>21.270781584458032</v>
      </c>
      <c r="M86">
        <v>23</v>
      </c>
      <c r="N86">
        <v>205</v>
      </c>
      <c r="O86">
        <v>1</v>
      </c>
      <c r="P86">
        <v>21.270781584458032</v>
      </c>
      <c r="T86" s="290">
        <v>39926</v>
      </c>
      <c r="U86">
        <v>2420</v>
      </c>
      <c r="V86">
        <v>13.25</v>
      </c>
      <c r="W86">
        <v>162</v>
      </c>
      <c r="X86">
        <v>3</v>
      </c>
      <c r="Y86">
        <v>2.7970059880239501E-2</v>
      </c>
      <c r="Z86">
        <v>11.5</v>
      </c>
      <c r="AA86">
        <v>196</v>
      </c>
      <c r="AB86">
        <v>1</v>
      </c>
      <c r="AC86">
        <v>5.172838497878518E-2</v>
      </c>
      <c r="AD86">
        <v>24.75</v>
      </c>
      <c r="AE86">
        <v>4</v>
      </c>
    </row>
    <row r="87" spans="1:31" x14ac:dyDescent="0.45">
      <c r="A87" s="290">
        <v>39929</v>
      </c>
      <c r="B87">
        <v>1990</v>
      </c>
      <c r="C87">
        <v>11</v>
      </c>
      <c r="D87">
        <v>220</v>
      </c>
      <c r="E87">
        <v>0</v>
      </c>
      <c r="F87">
        <v>2.7970059880239501E-2</v>
      </c>
      <c r="G87">
        <v>0</v>
      </c>
      <c r="H87">
        <v>11.75</v>
      </c>
      <c r="I87">
        <v>221</v>
      </c>
      <c r="J87">
        <v>1</v>
      </c>
      <c r="K87">
        <v>4.4998613169517698E-2</v>
      </c>
      <c r="L87">
        <v>22.222907097888193</v>
      </c>
      <c r="M87">
        <v>22.75</v>
      </c>
      <c r="N87">
        <v>220.5</v>
      </c>
      <c r="O87">
        <v>1</v>
      </c>
      <c r="P87">
        <v>22.222907097888193</v>
      </c>
      <c r="T87" s="290">
        <v>39927</v>
      </c>
      <c r="U87">
        <v>2190</v>
      </c>
      <c r="V87">
        <v>12.5</v>
      </c>
      <c r="W87">
        <v>210</v>
      </c>
      <c r="X87">
        <v>0</v>
      </c>
      <c r="Y87">
        <v>2.7970059880239501E-2</v>
      </c>
      <c r="Z87">
        <v>13</v>
      </c>
      <c r="AA87">
        <v>201</v>
      </c>
      <c r="AB87">
        <v>2</v>
      </c>
      <c r="AC87">
        <v>4.8292994704682846E-2</v>
      </c>
      <c r="AD87">
        <v>25.5</v>
      </c>
      <c r="AE87">
        <v>2</v>
      </c>
    </row>
    <row r="88" spans="1:31" x14ac:dyDescent="0.45">
      <c r="A88" s="290">
        <v>39930</v>
      </c>
      <c r="B88">
        <v>1870</v>
      </c>
      <c r="C88">
        <v>12.5</v>
      </c>
      <c r="D88">
        <v>225</v>
      </c>
      <c r="E88">
        <v>0</v>
      </c>
      <c r="F88">
        <v>2.7970059880239501E-2</v>
      </c>
      <c r="G88">
        <v>0</v>
      </c>
      <c r="H88">
        <v>11.5</v>
      </c>
      <c r="I88">
        <v>222</v>
      </c>
      <c r="J88">
        <v>0</v>
      </c>
      <c r="K88">
        <v>4.2859063618792992E-2</v>
      </c>
      <c r="L88">
        <v>0</v>
      </c>
      <c r="M88">
        <v>24</v>
      </c>
      <c r="N88">
        <v>223.5</v>
      </c>
      <c r="O88">
        <v>0</v>
      </c>
      <c r="P88">
        <v>0</v>
      </c>
      <c r="T88" s="290">
        <v>39928</v>
      </c>
      <c r="U88">
        <v>2110</v>
      </c>
      <c r="V88">
        <v>10.25</v>
      </c>
      <c r="W88">
        <v>200</v>
      </c>
      <c r="X88">
        <v>0</v>
      </c>
      <c r="Y88">
        <v>2.7970059880239501E-2</v>
      </c>
      <c r="Z88">
        <v>12.75</v>
      </c>
      <c r="AA88">
        <v>210</v>
      </c>
      <c r="AB88">
        <v>0</v>
      </c>
      <c r="AC88">
        <v>4.7012846990571899E-2</v>
      </c>
      <c r="AD88">
        <v>23</v>
      </c>
      <c r="AE88">
        <v>0</v>
      </c>
    </row>
    <row r="89" spans="1:31" x14ac:dyDescent="0.45">
      <c r="A89" s="290">
        <v>39931</v>
      </c>
      <c r="B89">
        <v>1850</v>
      </c>
      <c r="C89">
        <v>12.5</v>
      </c>
      <c r="D89">
        <v>210</v>
      </c>
      <c r="E89">
        <v>1</v>
      </c>
      <c r="F89">
        <v>2.7970059880239501E-2</v>
      </c>
      <c r="G89">
        <v>35.752515521301675</v>
      </c>
      <c r="H89">
        <v>11.5</v>
      </c>
      <c r="I89">
        <v>205</v>
      </c>
      <c r="J89">
        <v>0</v>
      </c>
      <c r="K89">
        <v>4.2489167581689524E-2</v>
      </c>
      <c r="L89">
        <v>0</v>
      </c>
      <c r="M89">
        <v>24</v>
      </c>
      <c r="N89">
        <v>207.5</v>
      </c>
      <c r="O89">
        <v>1</v>
      </c>
      <c r="P89">
        <v>35.752515521301675</v>
      </c>
      <c r="T89" s="290">
        <v>39929</v>
      </c>
      <c r="U89">
        <v>1990</v>
      </c>
      <c r="V89">
        <v>11</v>
      </c>
      <c r="W89">
        <v>220</v>
      </c>
      <c r="X89">
        <v>0</v>
      </c>
      <c r="Y89">
        <v>2.7970059880239501E-2</v>
      </c>
      <c r="Z89">
        <v>11.75</v>
      </c>
      <c r="AA89">
        <v>221</v>
      </c>
      <c r="AB89">
        <v>0</v>
      </c>
      <c r="AC89">
        <v>4.4998613169517698E-2</v>
      </c>
      <c r="AD89">
        <v>22.75</v>
      </c>
      <c r="AE89">
        <v>0</v>
      </c>
    </row>
    <row r="90" spans="1:31" x14ac:dyDescent="0.45">
      <c r="A90" s="290">
        <v>39932</v>
      </c>
      <c r="B90">
        <v>1860</v>
      </c>
      <c r="C90">
        <v>13</v>
      </c>
      <c r="D90">
        <v>223</v>
      </c>
      <c r="E90">
        <v>0</v>
      </c>
      <c r="F90">
        <v>2.7970059880239501E-2</v>
      </c>
      <c r="G90">
        <v>0</v>
      </c>
      <c r="H90">
        <v>10.75</v>
      </c>
      <c r="I90">
        <v>220</v>
      </c>
      <c r="J90">
        <v>0</v>
      </c>
      <c r="K90">
        <v>4.2674612774729281E-2</v>
      </c>
      <c r="L90">
        <v>0</v>
      </c>
      <c r="M90">
        <v>23.75</v>
      </c>
      <c r="N90">
        <v>221.5</v>
      </c>
      <c r="O90">
        <v>0</v>
      </c>
      <c r="P90">
        <v>0</v>
      </c>
      <c r="T90" s="290">
        <v>39930</v>
      </c>
      <c r="U90">
        <v>1870</v>
      </c>
      <c r="V90">
        <v>12.5</v>
      </c>
      <c r="W90">
        <v>225</v>
      </c>
      <c r="X90">
        <v>0</v>
      </c>
      <c r="Y90">
        <v>2.7970059880239501E-2</v>
      </c>
      <c r="Z90">
        <v>11.5</v>
      </c>
      <c r="AA90">
        <v>222</v>
      </c>
      <c r="AB90">
        <v>0</v>
      </c>
      <c r="AC90">
        <v>4.2859063618792992E-2</v>
      </c>
      <c r="AD90">
        <v>24</v>
      </c>
      <c r="AE90">
        <v>0</v>
      </c>
    </row>
    <row r="91" spans="1:31" x14ac:dyDescent="0.45">
      <c r="A91" s="290">
        <v>39933</v>
      </c>
      <c r="B91">
        <v>1760</v>
      </c>
      <c r="C91">
        <v>12.25</v>
      </c>
      <c r="D91">
        <v>215</v>
      </c>
      <c r="E91">
        <v>1</v>
      </c>
      <c r="F91">
        <v>2.7970059880239501E-2</v>
      </c>
      <c r="G91">
        <v>35.752515521301675</v>
      </c>
      <c r="H91">
        <v>11.25</v>
      </c>
      <c r="I91">
        <v>203</v>
      </c>
      <c r="J91">
        <v>0</v>
      </c>
      <c r="K91">
        <v>4.0773576628307606E-2</v>
      </c>
      <c r="L91">
        <v>0</v>
      </c>
      <c r="M91">
        <v>23.5</v>
      </c>
      <c r="N91">
        <v>209</v>
      </c>
      <c r="O91">
        <v>1</v>
      </c>
      <c r="P91">
        <v>35.752515521301675</v>
      </c>
      <c r="T91" s="290">
        <v>39931</v>
      </c>
      <c r="U91">
        <v>1850</v>
      </c>
      <c r="V91">
        <v>12.5</v>
      </c>
      <c r="W91">
        <v>210</v>
      </c>
      <c r="X91">
        <v>0</v>
      </c>
      <c r="Y91">
        <v>2.7970059880239501E-2</v>
      </c>
      <c r="Z91">
        <v>11.5</v>
      </c>
      <c r="AA91">
        <v>205</v>
      </c>
      <c r="AB91">
        <v>0</v>
      </c>
      <c r="AC91">
        <v>4.2489167581689524E-2</v>
      </c>
      <c r="AD91">
        <v>24</v>
      </c>
      <c r="AE91">
        <v>0</v>
      </c>
    </row>
    <row r="92" spans="1:31" x14ac:dyDescent="0.45">
      <c r="A92" s="290">
        <v>39934</v>
      </c>
      <c r="B92">
        <v>1670</v>
      </c>
      <c r="C92">
        <v>10.75</v>
      </c>
      <c r="D92">
        <v>215</v>
      </c>
      <c r="E92">
        <v>0</v>
      </c>
      <c r="F92">
        <v>2.7970059880239501E-2</v>
      </c>
      <c r="G92">
        <v>0</v>
      </c>
      <c r="H92">
        <v>14.25</v>
      </c>
      <c r="I92">
        <v>212</v>
      </c>
      <c r="J92">
        <v>0</v>
      </c>
      <c r="K92">
        <v>3.896791434613156E-2</v>
      </c>
      <c r="L92">
        <v>0</v>
      </c>
      <c r="M92">
        <v>25</v>
      </c>
      <c r="N92">
        <v>213.5</v>
      </c>
      <c r="O92">
        <v>0</v>
      </c>
      <c r="P92">
        <v>0</v>
      </c>
      <c r="T92" s="290">
        <v>39932</v>
      </c>
      <c r="U92">
        <v>1860</v>
      </c>
      <c r="V92">
        <v>13</v>
      </c>
      <c r="W92">
        <v>223</v>
      </c>
      <c r="X92">
        <v>0</v>
      </c>
      <c r="Y92">
        <v>2.7970059880239501E-2</v>
      </c>
      <c r="Z92">
        <v>10.75</v>
      </c>
      <c r="AA92">
        <v>220</v>
      </c>
      <c r="AB92">
        <v>0</v>
      </c>
      <c r="AC92">
        <v>4.2674612774729281E-2</v>
      </c>
      <c r="AD92">
        <v>23.75</v>
      </c>
      <c r="AE92">
        <v>0</v>
      </c>
    </row>
    <row r="93" spans="1:31" x14ac:dyDescent="0.45">
      <c r="A93" s="290">
        <v>39935</v>
      </c>
      <c r="B93">
        <v>1730</v>
      </c>
      <c r="C93">
        <v>11.5</v>
      </c>
      <c r="D93">
        <v>217</v>
      </c>
      <c r="E93">
        <v>0</v>
      </c>
      <c r="F93">
        <v>2.7970059880239501E-2</v>
      </c>
      <c r="G93">
        <v>0</v>
      </c>
      <c r="H93">
        <v>10.75</v>
      </c>
      <c r="I93">
        <v>202</v>
      </c>
      <c r="J93">
        <v>1</v>
      </c>
      <c r="K93">
        <v>4.0182158049718752E-2</v>
      </c>
      <c r="L93">
        <v>24.886667330377477</v>
      </c>
      <c r="M93">
        <v>22.25</v>
      </c>
      <c r="N93">
        <v>209.5</v>
      </c>
      <c r="O93">
        <v>1</v>
      </c>
      <c r="P93">
        <v>24.886667330377477</v>
      </c>
      <c r="T93" s="290">
        <v>39933</v>
      </c>
      <c r="U93">
        <v>1760</v>
      </c>
      <c r="V93">
        <v>12.25</v>
      </c>
      <c r="W93">
        <v>215</v>
      </c>
      <c r="X93">
        <v>0</v>
      </c>
      <c r="Y93">
        <v>2.7970059880239501E-2</v>
      </c>
      <c r="Z93">
        <v>11.25</v>
      </c>
      <c r="AA93">
        <v>203</v>
      </c>
      <c r="AB93">
        <v>2</v>
      </c>
      <c r="AC93">
        <v>4.0773576628307606E-2</v>
      </c>
      <c r="AD93">
        <v>23.5</v>
      </c>
      <c r="AE93">
        <v>2</v>
      </c>
    </row>
    <row r="94" spans="1:31" x14ac:dyDescent="0.45">
      <c r="A94" s="290">
        <v>39936</v>
      </c>
      <c r="B94">
        <v>1980</v>
      </c>
      <c r="C94">
        <v>11.75</v>
      </c>
      <c r="D94">
        <v>200</v>
      </c>
      <c r="E94">
        <v>1</v>
      </c>
      <c r="F94">
        <v>2.7970059880239501E-2</v>
      </c>
      <c r="G94">
        <v>35.752515521301675</v>
      </c>
      <c r="H94">
        <v>11.75</v>
      </c>
      <c r="I94">
        <v>210</v>
      </c>
      <c r="J94">
        <v>1</v>
      </c>
      <c r="K94">
        <v>4.4825313054887184E-2</v>
      </c>
      <c r="L94">
        <v>22.308823560820009</v>
      </c>
      <c r="M94">
        <v>23.5</v>
      </c>
      <c r="N94">
        <v>205</v>
      </c>
      <c r="O94">
        <v>2</v>
      </c>
      <c r="P94">
        <v>58.061339082121684</v>
      </c>
      <c r="T94" s="290">
        <v>39934</v>
      </c>
      <c r="U94">
        <v>1670</v>
      </c>
      <c r="V94">
        <v>10.75</v>
      </c>
      <c r="W94">
        <v>215</v>
      </c>
      <c r="X94">
        <v>0</v>
      </c>
      <c r="Y94">
        <v>2.7970059880239501E-2</v>
      </c>
      <c r="Z94">
        <v>14.25</v>
      </c>
      <c r="AA94">
        <v>212</v>
      </c>
      <c r="AB94">
        <v>1</v>
      </c>
      <c r="AC94">
        <v>3.896791434613156E-2</v>
      </c>
      <c r="AD94">
        <v>25</v>
      </c>
      <c r="AE94">
        <v>1</v>
      </c>
    </row>
    <row r="95" spans="1:31" x14ac:dyDescent="0.45">
      <c r="A95" s="290">
        <v>39937</v>
      </c>
      <c r="B95">
        <v>1950</v>
      </c>
      <c r="C95">
        <v>11.75</v>
      </c>
      <c r="D95" t="s">
        <v>14</v>
      </c>
      <c r="E95">
        <v>1</v>
      </c>
      <c r="F95">
        <v>2.7970059880239501E-2</v>
      </c>
      <c r="G95">
        <v>35.752515521301675</v>
      </c>
      <c r="H95">
        <v>11.5</v>
      </c>
      <c r="I95">
        <v>164</v>
      </c>
      <c r="J95">
        <v>1</v>
      </c>
      <c r="K95">
        <v>4.4300112013588078E-2</v>
      </c>
      <c r="L95">
        <v>22.573306354017166</v>
      </c>
      <c r="M95">
        <v>23.25</v>
      </c>
      <c r="N95">
        <v>164</v>
      </c>
      <c r="O95">
        <v>2</v>
      </c>
      <c r="P95">
        <v>58.325821875318837</v>
      </c>
      <c r="T95" s="290">
        <v>39935</v>
      </c>
      <c r="U95">
        <v>1730</v>
      </c>
      <c r="V95">
        <v>10.75</v>
      </c>
      <c r="W95">
        <v>217</v>
      </c>
      <c r="X95">
        <v>0</v>
      </c>
      <c r="Y95">
        <v>2.7970059880239501E-2</v>
      </c>
      <c r="Z95">
        <v>10.75</v>
      </c>
      <c r="AA95">
        <v>202</v>
      </c>
      <c r="AB95">
        <v>1</v>
      </c>
      <c r="AC95">
        <v>4.0182158049718752E-2</v>
      </c>
      <c r="AD95">
        <v>22.25</v>
      </c>
      <c r="AE95">
        <v>1</v>
      </c>
    </row>
    <row r="96" spans="1:31" x14ac:dyDescent="0.45">
      <c r="A96" s="290">
        <v>39938</v>
      </c>
      <c r="B96">
        <v>2290</v>
      </c>
      <c r="C96">
        <v>4</v>
      </c>
      <c r="D96">
        <v>116</v>
      </c>
      <c r="E96">
        <v>0</v>
      </c>
      <c r="F96">
        <v>2.7970059880239501E-2</v>
      </c>
      <c r="G96">
        <v>0</v>
      </c>
      <c r="H96">
        <v>7.75</v>
      </c>
      <c r="I96">
        <v>118</v>
      </c>
      <c r="J96">
        <v>0</v>
      </c>
      <c r="K96">
        <v>4.9828964121261032E-2</v>
      </c>
      <c r="L96">
        <v>0</v>
      </c>
      <c r="M96">
        <v>11.75</v>
      </c>
      <c r="N96">
        <v>117</v>
      </c>
      <c r="O96">
        <v>0</v>
      </c>
      <c r="P96">
        <v>0</v>
      </c>
      <c r="T96" s="290">
        <v>39936</v>
      </c>
      <c r="U96">
        <v>1980</v>
      </c>
      <c r="V96">
        <v>11.75</v>
      </c>
      <c r="W96">
        <v>200</v>
      </c>
      <c r="X96">
        <v>0</v>
      </c>
      <c r="Y96">
        <v>2.7970059880239501E-2</v>
      </c>
      <c r="Z96">
        <v>11.75</v>
      </c>
      <c r="AA96">
        <v>210</v>
      </c>
      <c r="AB96">
        <v>0</v>
      </c>
      <c r="AC96">
        <v>4.4825313054887184E-2</v>
      </c>
      <c r="AD96">
        <v>23.5</v>
      </c>
      <c r="AE96">
        <v>0</v>
      </c>
    </row>
    <row r="97" spans="1:31" x14ac:dyDescent="0.45">
      <c r="A97" s="290">
        <v>39939</v>
      </c>
      <c r="B97">
        <v>2530</v>
      </c>
      <c r="C97">
        <v>6.75</v>
      </c>
      <c r="D97">
        <v>140</v>
      </c>
      <c r="E97">
        <v>2</v>
      </c>
      <c r="F97">
        <v>2.7970059880239501E-2</v>
      </c>
      <c r="G97">
        <v>71.505031042603349</v>
      </c>
      <c r="H97">
        <v>1.5</v>
      </c>
      <c r="I97">
        <v>81</v>
      </c>
      <c r="J97">
        <v>0</v>
      </c>
      <c r="K97">
        <v>5.3257525611221879E-2</v>
      </c>
      <c r="L97">
        <v>0</v>
      </c>
      <c r="M97">
        <v>8.25</v>
      </c>
      <c r="N97">
        <v>110.5</v>
      </c>
      <c r="O97">
        <v>2</v>
      </c>
      <c r="P97">
        <v>71.505031042603349</v>
      </c>
      <c r="T97" s="290">
        <v>39937</v>
      </c>
      <c r="U97">
        <v>1950</v>
      </c>
      <c r="V97">
        <v>11.75</v>
      </c>
      <c r="W97" t="s">
        <v>14</v>
      </c>
      <c r="X97">
        <v>0</v>
      </c>
      <c r="Y97">
        <v>2.7970059880239501E-2</v>
      </c>
      <c r="Z97">
        <v>11.5</v>
      </c>
      <c r="AA97">
        <v>164</v>
      </c>
      <c r="AB97">
        <v>1</v>
      </c>
      <c r="AC97">
        <v>4.4300112013588078E-2</v>
      </c>
      <c r="AD97">
        <v>23.25</v>
      </c>
      <c r="AE97">
        <v>1</v>
      </c>
    </row>
    <row r="98" spans="1:31" x14ac:dyDescent="0.45">
      <c r="A98" s="290">
        <v>39940</v>
      </c>
      <c r="B98">
        <v>3280</v>
      </c>
      <c r="C98">
        <v>8.75</v>
      </c>
      <c r="D98">
        <v>81</v>
      </c>
      <c r="E98">
        <v>2</v>
      </c>
      <c r="F98">
        <v>2.7970059880239501E-2</v>
      </c>
      <c r="G98">
        <v>71.505031042603349</v>
      </c>
      <c r="H98">
        <v>12.5</v>
      </c>
      <c r="I98">
        <v>111</v>
      </c>
      <c r="J98">
        <v>1</v>
      </c>
      <c r="K98">
        <v>6.2188595327409724E-2</v>
      </c>
      <c r="L98">
        <v>16.080118786012335</v>
      </c>
      <c r="M98">
        <v>21.25</v>
      </c>
      <c r="N98">
        <v>96</v>
      </c>
      <c r="O98">
        <v>3</v>
      </c>
      <c r="P98">
        <v>87.585149828615684</v>
      </c>
      <c r="T98" s="290">
        <v>39938</v>
      </c>
      <c r="U98">
        <v>2290</v>
      </c>
      <c r="V98">
        <v>4</v>
      </c>
      <c r="W98">
        <v>116</v>
      </c>
      <c r="X98">
        <v>0</v>
      </c>
      <c r="Y98">
        <v>2.7970059880239501E-2</v>
      </c>
      <c r="Z98">
        <v>7.75</v>
      </c>
      <c r="AA98">
        <v>118</v>
      </c>
      <c r="AB98">
        <v>0</v>
      </c>
      <c r="AC98">
        <v>4.9828964121261032E-2</v>
      </c>
      <c r="AD98">
        <v>11.75</v>
      </c>
      <c r="AE98">
        <v>0</v>
      </c>
    </row>
    <row r="99" spans="1:31" x14ac:dyDescent="0.45">
      <c r="A99" s="290">
        <v>39941</v>
      </c>
      <c r="B99">
        <v>2910</v>
      </c>
      <c r="C99">
        <v>12.5</v>
      </c>
      <c r="D99">
        <v>138</v>
      </c>
      <c r="E99">
        <v>1</v>
      </c>
      <c r="F99">
        <v>2.7970059880239501E-2</v>
      </c>
      <c r="G99">
        <v>35.752515521301675</v>
      </c>
      <c r="H99">
        <v>12.25</v>
      </c>
      <c r="I99">
        <v>175</v>
      </c>
      <c r="J99">
        <v>0</v>
      </c>
      <c r="K99">
        <v>5.8071247589694508E-2</v>
      </c>
      <c r="L99">
        <v>0</v>
      </c>
      <c r="M99">
        <v>24.75</v>
      </c>
      <c r="N99">
        <v>156.5</v>
      </c>
      <c r="O99">
        <v>1</v>
      </c>
      <c r="P99">
        <v>35.752515521301675</v>
      </c>
      <c r="T99" s="290">
        <v>39939</v>
      </c>
      <c r="U99">
        <v>2530</v>
      </c>
      <c r="V99">
        <v>6.75</v>
      </c>
      <c r="W99">
        <v>140</v>
      </c>
      <c r="X99">
        <v>2</v>
      </c>
      <c r="Y99">
        <v>2.7970059880239501E-2</v>
      </c>
      <c r="Z99">
        <v>1.5</v>
      </c>
      <c r="AA99">
        <v>81</v>
      </c>
      <c r="AB99">
        <v>0</v>
      </c>
      <c r="AC99">
        <v>5.3257525611221879E-2</v>
      </c>
      <c r="AD99">
        <v>8.25</v>
      </c>
      <c r="AE99">
        <v>2</v>
      </c>
    </row>
    <row r="100" spans="1:31" x14ac:dyDescent="0.45">
      <c r="A100" s="290">
        <v>39942</v>
      </c>
      <c r="B100">
        <v>2480</v>
      </c>
      <c r="C100">
        <v>12.5</v>
      </c>
      <c r="D100">
        <v>170</v>
      </c>
      <c r="E100">
        <v>0</v>
      </c>
      <c r="F100">
        <v>2.7970059880239501E-2</v>
      </c>
      <c r="G100">
        <v>0</v>
      </c>
      <c r="H100">
        <v>12.25</v>
      </c>
      <c r="I100">
        <v>205</v>
      </c>
      <c r="J100">
        <v>0</v>
      </c>
      <c r="K100">
        <v>5.257087606707056E-2</v>
      </c>
      <c r="L100">
        <v>0</v>
      </c>
      <c r="M100">
        <v>24.75</v>
      </c>
      <c r="N100">
        <v>187.5</v>
      </c>
      <c r="O100">
        <v>0</v>
      </c>
      <c r="P100">
        <v>0</v>
      </c>
      <c r="T100" s="290">
        <v>39940</v>
      </c>
      <c r="U100">
        <v>3280</v>
      </c>
      <c r="V100">
        <v>8.75</v>
      </c>
      <c r="W100">
        <v>81</v>
      </c>
      <c r="X100">
        <v>4</v>
      </c>
      <c r="Y100">
        <v>2.7970059880239501E-2</v>
      </c>
      <c r="Z100">
        <v>12.5</v>
      </c>
      <c r="AA100">
        <v>111</v>
      </c>
      <c r="AB100">
        <v>4</v>
      </c>
      <c r="AC100">
        <v>6.2188595327409724E-2</v>
      </c>
      <c r="AD100">
        <v>21.25</v>
      </c>
      <c r="AE100">
        <v>8</v>
      </c>
    </row>
    <row r="101" spans="1:31" x14ac:dyDescent="0.45">
      <c r="A101" s="290">
        <v>39943</v>
      </c>
      <c r="B101">
        <v>2290</v>
      </c>
      <c r="C101">
        <v>10.5</v>
      </c>
      <c r="D101">
        <v>200</v>
      </c>
      <c r="E101">
        <v>0</v>
      </c>
      <c r="F101">
        <v>2.7970059880239501E-2</v>
      </c>
      <c r="G101">
        <v>0</v>
      </c>
      <c r="H101">
        <v>11.75</v>
      </c>
      <c r="I101">
        <v>226</v>
      </c>
      <c r="J101">
        <v>0</v>
      </c>
      <c r="K101">
        <v>4.9828964121261032E-2</v>
      </c>
      <c r="L101">
        <v>0</v>
      </c>
      <c r="M101">
        <v>22.25</v>
      </c>
      <c r="N101">
        <v>213</v>
      </c>
      <c r="O101">
        <v>0</v>
      </c>
      <c r="P101">
        <v>0</v>
      </c>
      <c r="T101" s="290">
        <v>39941</v>
      </c>
      <c r="U101">
        <v>2910</v>
      </c>
      <c r="V101">
        <v>12.5</v>
      </c>
      <c r="W101">
        <v>138</v>
      </c>
      <c r="X101">
        <v>0</v>
      </c>
      <c r="Y101">
        <v>2.7970059880239501E-2</v>
      </c>
      <c r="Z101">
        <v>12.25</v>
      </c>
      <c r="AA101">
        <v>175</v>
      </c>
      <c r="AB101">
        <v>2</v>
      </c>
      <c r="AC101">
        <v>5.8071247589694508E-2</v>
      </c>
      <c r="AD101">
        <v>24.75</v>
      </c>
      <c r="AE101">
        <v>2</v>
      </c>
    </row>
    <row r="102" spans="1:31" x14ac:dyDescent="0.45">
      <c r="A102" s="290">
        <v>39944</v>
      </c>
      <c r="B102">
        <v>2450</v>
      </c>
      <c r="C102">
        <v>12.5</v>
      </c>
      <c r="D102">
        <v>190</v>
      </c>
      <c r="E102">
        <v>0</v>
      </c>
      <c r="F102">
        <v>2.7970059880239501E-2</v>
      </c>
      <c r="G102">
        <v>0</v>
      </c>
      <c r="H102">
        <v>11.25</v>
      </c>
      <c r="I102">
        <v>141</v>
      </c>
      <c r="J102">
        <v>1</v>
      </c>
      <c r="K102">
        <v>5.2152209641733782E-2</v>
      </c>
      <c r="L102">
        <v>19.174642970444143</v>
      </c>
      <c r="M102">
        <v>23.75</v>
      </c>
      <c r="N102">
        <v>165.5</v>
      </c>
      <c r="O102">
        <v>1</v>
      </c>
      <c r="P102">
        <v>19.174642970444143</v>
      </c>
      <c r="T102" s="290">
        <v>39942</v>
      </c>
      <c r="U102">
        <v>2480</v>
      </c>
      <c r="V102">
        <v>12.5</v>
      </c>
      <c r="W102">
        <v>170</v>
      </c>
      <c r="X102">
        <v>0</v>
      </c>
      <c r="Y102">
        <v>2.7970059880239501E-2</v>
      </c>
      <c r="Z102">
        <v>12.25</v>
      </c>
      <c r="AA102">
        <v>205</v>
      </c>
      <c r="AB102">
        <v>1</v>
      </c>
      <c r="AC102">
        <v>5.257087606707056E-2</v>
      </c>
      <c r="AD102">
        <v>24.75</v>
      </c>
      <c r="AE102">
        <v>1</v>
      </c>
    </row>
    <row r="103" spans="1:31" x14ac:dyDescent="0.45">
      <c r="A103" s="290">
        <v>39945</v>
      </c>
      <c r="B103">
        <v>2860</v>
      </c>
      <c r="C103">
        <v>12</v>
      </c>
      <c r="D103">
        <v>148</v>
      </c>
      <c r="E103">
        <v>5</v>
      </c>
      <c r="F103">
        <v>2.7970059880239501E-2</v>
      </c>
      <c r="G103">
        <v>178.76257760650836</v>
      </c>
      <c r="H103">
        <v>12.25</v>
      </c>
      <c r="I103">
        <v>162</v>
      </c>
      <c r="J103">
        <v>2</v>
      </c>
      <c r="K103">
        <v>5.7475045491198085E-2</v>
      </c>
      <c r="L103">
        <v>34.797710604792584</v>
      </c>
      <c r="M103">
        <v>24.25</v>
      </c>
      <c r="N103">
        <v>155</v>
      </c>
      <c r="O103">
        <v>7</v>
      </c>
      <c r="P103">
        <v>213.56028821130093</v>
      </c>
      <c r="T103" s="290">
        <v>39943</v>
      </c>
      <c r="U103">
        <v>2290</v>
      </c>
      <c r="V103">
        <v>10.5</v>
      </c>
      <c r="W103">
        <v>200</v>
      </c>
      <c r="X103">
        <v>0</v>
      </c>
      <c r="Y103">
        <v>2.7970059880239501E-2</v>
      </c>
      <c r="Z103">
        <v>11.75</v>
      </c>
      <c r="AA103">
        <v>226</v>
      </c>
      <c r="AB103">
        <v>0</v>
      </c>
      <c r="AC103">
        <v>4.9828964121261032E-2</v>
      </c>
      <c r="AD103">
        <v>22.25</v>
      </c>
      <c r="AE103">
        <v>0</v>
      </c>
    </row>
    <row r="104" spans="1:31" x14ac:dyDescent="0.45">
      <c r="A104" s="290">
        <v>39946</v>
      </c>
      <c r="B104">
        <v>2720</v>
      </c>
      <c r="C104">
        <v>11</v>
      </c>
      <c r="D104">
        <v>181</v>
      </c>
      <c r="E104">
        <v>0</v>
      </c>
      <c r="F104">
        <v>2.7970059880239501E-2</v>
      </c>
      <c r="G104">
        <v>0</v>
      </c>
      <c r="H104">
        <v>11.75</v>
      </c>
      <c r="I104">
        <v>150</v>
      </c>
      <c r="J104">
        <v>1</v>
      </c>
      <c r="K104">
        <v>5.5748518279577497E-2</v>
      </c>
      <c r="L104">
        <v>17.937696478048505</v>
      </c>
      <c r="M104">
        <v>22.75</v>
      </c>
      <c r="N104">
        <v>165.5</v>
      </c>
      <c r="O104">
        <v>1</v>
      </c>
      <c r="P104">
        <v>17.937696478048505</v>
      </c>
      <c r="T104" s="290">
        <v>39944</v>
      </c>
      <c r="U104">
        <v>2450</v>
      </c>
      <c r="V104">
        <v>12.5</v>
      </c>
      <c r="W104">
        <v>190</v>
      </c>
      <c r="X104">
        <v>0</v>
      </c>
      <c r="Y104">
        <v>2.7970059880239501E-2</v>
      </c>
      <c r="Z104">
        <v>11.25</v>
      </c>
      <c r="AA104">
        <v>141</v>
      </c>
      <c r="AB104">
        <v>0</v>
      </c>
      <c r="AC104">
        <v>5.2152209641733782E-2</v>
      </c>
      <c r="AD104">
        <v>23.75</v>
      </c>
      <c r="AE104">
        <v>0</v>
      </c>
    </row>
    <row r="105" spans="1:31" x14ac:dyDescent="0.45">
      <c r="A105" s="290">
        <v>39947</v>
      </c>
      <c r="B105">
        <v>3060</v>
      </c>
      <c r="C105" t="s">
        <v>14</v>
      </c>
      <c r="D105">
        <v>160</v>
      </c>
      <c r="E105">
        <v>1</v>
      </c>
      <c r="F105">
        <v>2.7970059880239501E-2</v>
      </c>
      <c r="G105">
        <v>35.752515521301675</v>
      </c>
      <c r="H105">
        <v>9.75</v>
      </c>
      <c r="I105">
        <v>124</v>
      </c>
      <c r="J105">
        <v>2</v>
      </c>
      <c r="K105">
        <v>5.9800254706157074E-2</v>
      </c>
      <c r="L105">
        <v>33.444673602603878</v>
      </c>
      <c r="M105">
        <v>24</v>
      </c>
      <c r="N105">
        <v>142</v>
      </c>
      <c r="O105">
        <v>3</v>
      </c>
      <c r="P105">
        <v>69.197189123905559</v>
      </c>
      <c r="T105" s="290">
        <v>39945</v>
      </c>
      <c r="U105">
        <v>2860</v>
      </c>
      <c r="V105">
        <v>12</v>
      </c>
      <c r="W105">
        <v>148</v>
      </c>
      <c r="X105">
        <v>0</v>
      </c>
      <c r="Y105">
        <v>2.7970059880239501E-2</v>
      </c>
      <c r="Z105">
        <v>12.25</v>
      </c>
      <c r="AA105">
        <v>162</v>
      </c>
      <c r="AB105">
        <v>1</v>
      </c>
      <c r="AC105">
        <v>5.7475045491198085E-2</v>
      </c>
      <c r="AD105">
        <v>24.25</v>
      </c>
      <c r="AE105">
        <v>1</v>
      </c>
    </row>
    <row r="106" spans="1:31" x14ac:dyDescent="0.45">
      <c r="A106" s="290">
        <v>39948</v>
      </c>
      <c r="B106">
        <v>3070</v>
      </c>
      <c r="C106">
        <v>14.5</v>
      </c>
      <c r="D106">
        <v>140</v>
      </c>
      <c r="E106">
        <v>1</v>
      </c>
      <c r="F106">
        <v>2.7970059880239501E-2</v>
      </c>
      <c r="G106">
        <v>35.752515521301675</v>
      </c>
      <c r="H106">
        <v>11.5</v>
      </c>
      <c r="I106">
        <v>178</v>
      </c>
      <c r="J106">
        <v>0</v>
      </c>
      <c r="K106">
        <v>5.9912489715994777E-2</v>
      </c>
      <c r="L106">
        <v>0</v>
      </c>
      <c r="M106">
        <v>26</v>
      </c>
      <c r="N106">
        <v>159</v>
      </c>
      <c r="O106">
        <v>1</v>
      </c>
      <c r="P106">
        <v>35.752515521301675</v>
      </c>
      <c r="T106" s="290">
        <v>39946</v>
      </c>
      <c r="U106">
        <v>2720</v>
      </c>
      <c r="V106">
        <v>11</v>
      </c>
      <c r="W106">
        <v>181</v>
      </c>
      <c r="X106">
        <v>1</v>
      </c>
      <c r="Y106">
        <v>2.7970059880239501E-2</v>
      </c>
      <c r="Z106">
        <v>11.75</v>
      </c>
      <c r="AA106">
        <v>150</v>
      </c>
      <c r="AB106">
        <v>1</v>
      </c>
      <c r="AC106">
        <v>5.5748518279577497E-2</v>
      </c>
      <c r="AD106">
        <v>22.75</v>
      </c>
      <c r="AE106">
        <v>2</v>
      </c>
    </row>
    <row r="107" spans="1:31" x14ac:dyDescent="0.45">
      <c r="A107" s="290">
        <v>39949</v>
      </c>
      <c r="B107">
        <v>2780</v>
      </c>
      <c r="C107">
        <v>11.25</v>
      </c>
      <c r="D107">
        <v>180</v>
      </c>
      <c r="E107">
        <v>2</v>
      </c>
      <c r="F107">
        <v>2.7970059880239501E-2</v>
      </c>
      <c r="G107">
        <v>71.505031042603349</v>
      </c>
      <c r="H107">
        <v>11.75</v>
      </c>
      <c r="I107" t="s">
        <v>14</v>
      </c>
      <c r="J107">
        <v>0</v>
      </c>
      <c r="K107">
        <v>5.649909350995308E-2</v>
      </c>
      <c r="L107">
        <v>0</v>
      </c>
      <c r="M107">
        <v>23</v>
      </c>
      <c r="N107">
        <v>180</v>
      </c>
      <c r="O107">
        <v>2</v>
      </c>
      <c r="P107">
        <v>71.505031042603349</v>
      </c>
      <c r="T107" s="290">
        <v>39947</v>
      </c>
      <c r="U107">
        <v>3060</v>
      </c>
      <c r="V107" t="s">
        <v>14</v>
      </c>
      <c r="W107">
        <v>160</v>
      </c>
      <c r="X107">
        <v>1</v>
      </c>
      <c r="Y107">
        <v>2.7970059880239501E-2</v>
      </c>
      <c r="Z107">
        <v>9.75</v>
      </c>
      <c r="AA107">
        <v>124</v>
      </c>
      <c r="AB107">
        <v>1</v>
      </c>
      <c r="AC107">
        <v>5.9800254706157074E-2</v>
      </c>
      <c r="AD107">
        <v>24</v>
      </c>
      <c r="AE107">
        <v>2</v>
      </c>
    </row>
    <row r="108" spans="1:31" x14ac:dyDescent="0.45">
      <c r="A108" s="290">
        <v>39950</v>
      </c>
      <c r="B108">
        <v>3000</v>
      </c>
      <c r="C108">
        <v>10.5</v>
      </c>
      <c r="D108">
        <v>132</v>
      </c>
      <c r="E108">
        <v>1</v>
      </c>
      <c r="F108">
        <v>2.7970059880239501E-2</v>
      </c>
      <c r="G108">
        <v>35.752515521301675</v>
      </c>
      <c r="H108">
        <v>12.5</v>
      </c>
      <c r="I108" t="s">
        <v>14</v>
      </c>
      <c r="J108">
        <v>3</v>
      </c>
      <c r="K108">
        <v>5.9119044327168468E-2</v>
      </c>
      <c r="L108">
        <v>50.745069277470272</v>
      </c>
      <c r="M108">
        <v>23</v>
      </c>
      <c r="N108">
        <v>132</v>
      </c>
      <c r="O108">
        <v>4</v>
      </c>
      <c r="P108">
        <v>86.497584798771953</v>
      </c>
      <c r="T108" s="290">
        <v>39948</v>
      </c>
      <c r="U108">
        <v>3070</v>
      </c>
      <c r="V108">
        <v>14.5</v>
      </c>
      <c r="W108">
        <v>140</v>
      </c>
      <c r="X108">
        <v>1</v>
      </c>
      <c r="Y108">
        <v>2.7970059880239501E-2</v>
      </c>
      <c r="Z108">
        <v>11.5</v>
      </c>
      <c r="AA108">
        <v>178</v>
      </c>
      <c r="AB108">
        <v>0</v>
      </c>
      <c r="AC108">
        <v>5.9912489715994777E-2</v>
      </c>
      <c r="AD108">
        <v>26</v>
      </c>
      <c r="AE108">
        <v>1</v>
      </c>
    </row>
    <row r="109" spans="1:31" x14ac:dyDescent="0.45">
      <c r="A109" s="290">
        <v>39951</v>
      </c>
      <c r="B109">
        <v>3640</v>
      </c>
      <c r="C109" t="s">
        <v>14</v>
      </c>
      <c r="D109">
        <v>117</v>
      </c>
      <c r="E109">
        <v>1</v>
      </c>
      <c r="F109">
        <v>2.7970059880239501E-2</v>
      </c>
      <c r="G109">
        <v>35.752515521301675</v>
      </c>
      <c r="H109" t="s">
        <v>14</v>
      </c>
      <c r="I109">
        <v>70</v>
      </c>
      <c r="J109">
        <v>0</v>
      </c>
      <c r="K109">
        <v>6.577102024569903E-2</v>
      </c>
      <c r="L109">
        <v>0</v>
      </c>
      <c r="M109">
        <v>24</v>
      </c>
      <c r="N109">
        <v>93.5</v>
      </c>
      <c r="O109">
        <v>1</v>
      </c>
      <c r="P109">
        <v>35.752515521301675</v>
      </c>
      <c r="T109" s="290">
        <v>39949</v>
      </c>
      <c r="U109">
        <v>2780</v>
      </c>
      <c r="V109">
        <v>11.25</v>
      </c>
      <c r="W109">
        <v>180</v>
      </c>
      <c r="X109">
        <v>0</v>
      </c>
      <c r="Y109">
        <v>2.7970059880239501E-2</v>
      </c>
      <c r="Z109">
        <v>11.75</v>
      </c>
      <c r="AA109" t="s">
        <v>14</v>
      </c>
      <c r="AB109">
        <v>0</v>
      </c>
      <c r="AC109">
        <v>5.649909350995308E-2</v>
      </c>
      <c r="AD109">
        <v>23</v>
      </c>
      <c r="AE109">
        <v>0</v>
      </c>
    </row>
    <row r="110" spans="1:31" x14ac:dyDescent="0.45">
      <c r="A110" s="290">
        <v>39952</v>
      </c>
      <c r="B110">
        <v>4030</v>
      </c>
      <c r="C110" t="s">
        <v>14</v>
      </c>
      <c r="D110">
        <v>117</v>
      </c>
      <c r="E110">
        <v>1</v>
      </c>
      <c r="F110">
        <v>2.7970059880239501E-2</v>
      </c>
      <c r="G110">
        <v>35.752515521301675</v>
      </c>
      <c r="H110" t="s">
        <v>14</v>
      </c>
      <c r="I110">
        <v>100</v>
      </c>
      <c r="J110">
        <v>1</v>
      </c>
      <c r="K110">
        <v>6.9272344929961094E-2</v>
      </c>
      <c r="L110">
        <v>14.43577521464108</v>
      </c>
      <c r="M110">
        <v>24</v>
      </c>
      <c r="N110">
        <v>108.5</v>
      </c>
      <c r="O110">
        <v>2</v>
      </c>
      <c r="P110">
        <v>50.188290735942758</v>
      </c>
      <c r="T110" s="290">
        <v>39950</v>
      </c>
      <c r="U110">
        <v>3000</v>
      </c>
      <c r="V110">
        <v>10.5</v>
      </c>
      <c r="W110">
        <v>132</v>
      </c>
      <c r="X110">
        <v>0</v>
      </c>
      <c r="Y110">
        <v>2.7970059880239501E-2</v>
      </c>
      <c r="Z110">
        <v>12.5</v>
      </c>
      <c r="AA110" t="s">
        <v>14</v>
      </c>
      <c r="AB110">
        <v>0</v>
      </c>
      <c r="AC110">
        <v>5.9119044327168468E-2</v>
      </c>
      <c r="AD110">
        <v>23</v>
      </c>
      <c r="AE110">
        <v>0</v>
      </c>
    </row>
    <row r="111" spans="1:31" x14ac:dyDescent="0.45">
      <c r="A111" s="290">
        <v>39953</v>
      </c>
      <c r="B111">
        <v>3370</v>
      </c>
      <c r="C111" t="s">
        <v>14</v>
      </c>
      <c r="D111">
        <v>102</v>
      </c>
      <c r="E111">
        <v>0</v>
      </c>
      <c r="F111">
        <v>2.7970059880239501E-2</v>
      </c>
      <c r="G111">
        <v>0</v>
      </c>
      <c r="H111">
        <v>11.5</v>
      </c>
      <c r="I111">
        <v>129</v>
      </c>
      <c r="J111">
        <v>2</v>
      </c>
      <c r="K111">
        <v>6.311978000311641E-2</v>
      </c>
      <c r="L111">
        <v>31.685788510372724</v>
      </c>
      <c r="M111">
        <v>24</v>
      </c>
      <c r="N111">
        <v>115.5</v>
      </c>
      <c r="O111">
        <v>2</v>
      </c>
      <c r="P111">
        <v>31.685788510372724</v>
      </c>
      <c r="T111" s="290">
        <v>39951</v>
      </c>
      <c r="U111">
        <v>3640</v>
      </c>
      <c r="V111" t="s">
        <v>14</v>
      </c>
      <c r="W111">
        <v>117</v>
      </c>
      <c r="X111">
        <v>0</v>
      </c>
      <c r="Y111">
        <v>2.7970059880239501E-2</v>
      </c>
      <c r="Z111" t="s">
        <v>14</v>
      </c>
      <c r="AA111">
        <v>70</v>
      </c>
      <c r="AB111">
        <v>0</v>
      </c>
      <c r="AC111">
        <v>6.577102024569903E-2</v>
      </c>
      <c r="AD111">
        <v>24</v>
      </c>
      <c r="AE111">
        <v>0</v>
      </c>
    </row>
    <row r="112" spans="1:31" x14ac:dyDescent="0.45">
      <c r="A112" s="290">
        <v>39954</v>
      </c>
      <c r="B112">
        <v>2770</v>
      </c>
      <c r="C112">
        <v>12.75</v>
      </c>
      <c r="D112">
        <v>150</v>
      </c>
      <c r="E112">
        <v>0</v>
      </c>
      <c r="F112">
        <v>2.7970059880239501E-2</v>
      </c>
      <c r="G112">
        <v>0</v>
      </c>
      <c r="H112">
        <v>11.25</v>
      </c>
      <c r="I112">
        <v>161</v>
      </c>
      <c r="J112">
        <v>0</v>
      </c>
      <c r="K112">
        <v>5.6375129411839642E-2</v>
      </c>
      <c r="L112">
        <v>0</v>
      </c>
      <c r="M112">
        <v>24</v>
      </c>
      <c r="N112">
        <v>155.5</v>
      </c>
      <c r="O112">
        <v>0</v>
      </c>
      <c r="P112">
        <v>0</v>
      </c>
      <c r="T112" s="290">
        <v>39952</v>
      </c>
      <c r="U112">
        <v>4030</v>
      </c>
      <c r="V112" t="s">
        <v>14</v>
      </c>
      <c r="W112">
        <v>117</v>
      </c>
      <c r="X112">
        <v>0</v>
      </c>
      <c r="Y112">
        <v>2.7970059880239501E-2</v>
      </c>
      <c r="Z112" t="s">
        <v>14</v>
      </c>
      <c r="AA112">
        <v>100</v>
      </c>
      <c r="AB112">
        <v>0</v>
      </c>
      <c r="AC112">
        <v>6.9272344929961094E-2</v>
      </c>
      <c r="AD112">
        <v>24</v>
      </c>
      <c r="AE112">
        <v>0</v>
      </c>
    </row>
    <row r="113" spans="1:31" x14ac:dyDescent="0.45">
      <c r="A113" s="290">
        <v>39955</v>
      </c>
      <c r="B113">
        <v>2560</v>
      </c>
      <c r="C113">
        <v>10.75</v>
      </c>
      <c r="D113">
        <v>154</v>
      </c>
      <c r="E113">
        <v>0</v>
      </c>
      <c r="F113">
        <v>2.7970059880239501E-2</v>
      </c>
      <c r="G113">
        <v>0</v>
      </c>
      <c r="H113">
        <v>13.5</v>
      </c>
      <c r="I113">
        <v>152</v>
      </c>
      <c r="J113">
        <v>0</v>
      </c>
      <c r="K113">
        <v>5.3663031289092111E-2</v>
      </c>
      <c r="L113">
        <v>0</v>
      </c>
      <c r="M113">
        <v>24.25</v>
      </c>
      <c r="N113">
        <v>153</v>
      </c>
      <c r="O113">
        <v>0</v>
      </c>
      <c r="P113">
        <v>0</v>
      </c>
      <c r="T113" s="290">
        <v>39953</v>
      </c>
      <c r="U113">
        <v>3370</v>
      </c>
      <c r="V113" t="s">
        <v>14</v>
      </c>
      <c r="W113">
        <v>102</v>
      </c>
      <c r="X113">
        <v>0</v>
      </c>
      <c r="Y113">
        <v>2.7970059880239501E-2</v>
      </c>
      <c r="Z113">
        <v>11.5</v>
      </c>
      <c r="AA113">
        <v>129</v>
      </c>
      <c r="AB113">
        <v>1</v>
      </c>
      <c r="AC113">
        <v>6.311978000311641E-2</v>
      </c>
      <c r="AD113">
        <v>24</v>
      </c>
      <c r="AE113">
        <v>1</v>
      </c>
    </row>
    <row r="114" spans="1:31" x14ac:dyDescent="0.45">
      <c r="A114" s="290">
        <v>39956</v>
      </c>
      <c r="B114">
        <v>2700</v>
      </c>
      <c r="C114" t="s">
        <v>40</v>
      </c>
      <c r="D114">
        <v>160</v>
      </c>
      <c r="E114">
        <v>1</v>
      </c>
      <c r="F114">
        <v>2.7970059880239501E-2</v>
      </c>
      <c r="G114">
        <v>35.752515521301675</v>
      </c>
      <c r="H114" t="s">
        <v>40</v>
      </c>
      <c r="I114">
        <v>148</v>
      </c>
      <c r="J114">
        <v>0</v>
      </c>
      <c r="K114">
        <v>5.5494642588539256E-2</v>
      </c>
      <c r="L114">
        <v>0</v>
      </c>
      <c r="M114">
        <v>24</v>
      </c>
      <c r="N114">
        <v>154</v>
      </c>
      <c r="O114">
        <v>1</v>
      </c>
      <c r="P114">
        <v>35.752515521301675</v>
      </c>
      <c r="T114" s="290">
        <v>39954</v>
      </c>
      <c r="U114">
        <v>2770</v>
      </c>
      <c r="V114">
        <v>12.75</v>
      </c>
      <c r="W114">
        <v>150</v>
      </c>
      <c r="X114">
        <v>0</v>
      </c>
      <c r="Y114">
        <v>2.7970059880239501E-2</v>
      </c>
      <c r="Z114">
        <v>11.25</v>
      </c>
      <c r="AA114">
        <v>161</v>
      </c>
      <c r="AB114">
        <v>0</v>
      </c>
      <c r="AC114">
        <v>5.6375129411839642E-2</v>
      </c>
      <c r="AD114">
        <v>24</v>
      </c>
      <c r="AE114">
        <v>0</v>
      </c>
    </row>
    <row r="115" spans="1:31" x14ac:dyDescent="0.45">
      <c r="A115" s="290">
        <v>39957</v>
      </c>
      <c r="B115">
        <v>2840</v>
      </c>
      <c r="C115" t="s">
        <v>40</v>
      </c>
      <c r="D115">
        <v>160</v>
      </c>
      <c r="E115">
        <v>1</v>
      </c>
      <c r="F115">
        <v>2.7970059880239501E-2</v>
      </c>
      <c r="G115">
        <v>35.752515521301675</v>
      </c>
      <c r="H115">
        <v>11.75</v>
      </c>
      <c r="I115">
        <v>145</v>
      </c>
      <c r="J115">
        <v>0</v>
      </c>
      <c r="K115">
        <v>5.7233640991740664E-2</v>
      </c>
      <c r="L115">
        <v>0</v>
      </c>
      <c r="M115">
        <v>24</v>
      </c>
      <c r="N115">
        <v>152.5</v>
      </c>
      <c r="O115">
        <v>1</v>
      </c>
      <c r="P115">
        <v>35.752515521301675</v>
      </c>
      <c r="T115" s="290">
        <v>39955</v>
      </c>
      <c r="U115">
        <v>2560</v>
      </c>
      <c r="V115">
        <v>10.75</v>
      </c>
      <c r="W115">
        <v>154</v>
      </c>
      <c r="X115">
        <v>1</v>
      </c>
      <c r="Y115">
        <v>2.7970059880239501E-2</v>
      </c>
      <c r="Z115">
        <v>13.5</v>
      </c>
      <c r="AA115">
        <v>152</v>
      </c>
      <c r="AB115">
        <v>0</v>
      </c>
      <c r="AC115">
        <v>5.3663031289092111E-2</v>
      </c>
      <c r="AD115">
        <v>24.25</v>
      </c>
      <c r="AE115">
        <v>1</v>
      </c>
    </row>
    <row r="116" spans="1:31" x14ac:dyDescent="0.45">
      <c r="A116" s="290">
        <v>39958</v>
      </c>
      <c r="B116">
        <v>2780</v>
      </c>
      <c r="C116">
        <v>11</v>
      </c>
      <c r="D116">
        <v>165</v>
      </c>
      <c r="E116">
        <v>1</v>
      </c>
      <c r="F116">
        <v>2.7970059880239501E-2</v>
      </c>
      <c r="G116">
        <v>35.752515521301675</v>
      </c>
      <c r="H116">
        <v>12</v>
      </c>
      <c r="I116">
        <v>189</v>
      </c>
      <c r="J116">
        <v>0</v>
      </c>
      <c r="K116">
        <v>5.649909350995308E-2</v>
      </c>
      <c r="L116">
        <v>0</v>
      </c>
      <c r="M116">
        <v>23</v>
      </c>
      <c r="N116">
        <v>177</v>
      </c>
      <c r="O116">
        <v>1</v>
      </c>
      <c r="P116">
        <v>35.752515521301675</v>
      </c>
      <c r="T116" s="290">
        <v>39956</v>
      </c>
      <c r="U116">
        <v>2700</v>
      </c>
      <c r="V116" t="s">
        <v>40</v>
      </c>
      <c r="W116">
        <v>160</v>
      </c>
      <c r="X116">
        <v>0</v>
      </c>
      <c r="Y116">
        <v>2.7970059880239501E-2</v>
      </c>
      <c r="Z116" t="s">
        <v>40</v>
      </c>
      <c r="AA116">
        <v>148</v>
      </c>
      <c r="AB116">
        <v>0</v>
      </c>
      <c r="AC116">
        <v>5.5494642588539256E-2</v>
      </c>
      <c r="AD116">
        <v>24</v>
      </c>
      <c r="AE116">
        <v>0</v>
      </c>
    </row>
    <row r="117" spans="1:31" x14ac:dyDescent="0.45">
      <c r="A117" s="290">
        <v>39959</v>
      </c>
      <c r="B117">
        <v>2760</v>
      </c>
      <c r="C117">
        <v>12.25</v>
      </c>
      <c r="D117">
        <v>170</v>
      </c>
      <c r="E117">
        <v>0</v>
      </c>
      <c r="F117">
        <v>2.7970059880239501E-2</v>
      </c>
      <c r="G117">
        <v>0</v>
      </c>
      <c r="H117">
        <v>11.25</v>
      </c>
      <c r="I117">
        <v>173</v>
      </c>
      <c r="J117">
        <v>1</v>
      </c>
      <c r="K117">
        <v>5.6250716979665105E-2</v>
      </c>
      <c r="L117">
        <v>17.777551179685489</v>
      </c>
      <c r="M117">
        <v>23.5</v>
      </c>
      <c r="N117">
        <v>171.5</v>
      </c>
      <c r="O117">
        <v>1</v>
      </c>
      <c r="P117">
        <v>17.777551179685489</v>
      </c>
      <c r="T117" s="290">
        <v>39957</v>
      </c>
      <c r="U117">
        <v>2840</v>
      </c>
      <c r="V117" t="s">
        <v>40</v>
      </c>
      <c r="W117">
        <v>160</v>
      </c>
      <c r="X117">
        <v>0</v>
      </c>
      <c r="Y117">
        <v>2.7970059880239501E-2</v>
      </c>
      <c r="Z117">
        <v>11.75</v>
      </c>
      <c r="AA117">
        <v>145</v>
      </c>
      <c r="AB117">
        <v>0</v>
      </c>
      <c r="AC117">
        <v>5.7233640991740664E-2</v>
      </c>
      <c r="AD117">
        <v>24</v>
      </c>
      <c r="AE117">
        <v>0</v>
      </c>
    </row>
    <row r="118" spans="1:31" x14ac:dyDescent="0.45">
      <c r="A118" s="290">
        <v>39960</v>
      </c>
      <c r="B118">
        <v>2680</v>
      </c>
      <c r="C118">
        <v>11.5</v>
      </c>
      <c r="D118">
        <v>158</v>
      </c>
      <c r="E118">
        <v>0</v>
      </c>
      <c r="F118">
        <v>2.7970059880239501E-2</v>
      </c>
      <c r="G118">
        <v>0</v>
      </c>
      <c r="H118">
        <v>12</v>
      </c>
      <c r="I118">
        <v>164</v>
      </c>
      <c r="J118">
        <v>2</v>
      </c>
      <c r="K118">
        <v>5.5238879328568635E-2</v>
      </c>
      <c r="L118">
        <v>36.206382611488522</v>
      </c>
      <c r="M118">
        <v>23.5</v>
      </c>
      <c r="N118">
        <v>161</v>
      </c>
      <c r="O118">
        <v>2</v>
      </c>
      <c r="P118">
        <v>36.206382611488522</v>
      </c>
      <c r="T118" s="290">
        <v>39958</v>
      </c>
      <c r="U118">
        <v>2780</v>
      </c>
      <c r="V118">
        <v>11</v>
      </c>
      <c r="W118">
        <v>165</v>
      </c>
      <c r="X118">
        <v>0</v>
      </c>
      <c r="Y118">
        <v>2.7970059880239501E-2</v>
      </c>
      <c r="Z118">
        <v>12</v>
      </c>
      <c r="AA118">
        <v>189</v>
      </c>
      <c r="AB118">
        <v>0</v>
      </c>
      <c r="AC118">
        <v>5.649909350995308E-2</v>
      </c>
      <c r="AD118">
        <v>23</v>
      </c>
      <c r="AE118">
        <v>0</v>
      </c>
    </row>
    <row r="119" spans="1:31" x14ac:dyDescent="0.45">
      <c r="A119" s="290">
        <v>39961</v>
      </c>
      <c r="B119">
        <v>2720</v>
      </c>
      <c r="C119">
        <v>12</v>
      </c>
      <c r="D119">
        <v>160</v>
      </c>
      <c r="E119">
        <v>0</v>
      </c>
      <c r="F119">
        <v>2.7970059880239501E-2</v>
      </c>
      <c r="G119">
        <v>0</v>
      </c>
      <c r="H119">
        <v>11.5</v>
      </c>
      <c r="I119">
        <v>84</v>
      </c>
      <c r="J119">
        <v>4</v>
      </c>
      <c r="K119">
        <v>5.5748518279577497E-2</v>
      </c>
      <c r="L119">
        <v>71.750785912194019</v>
      </c>
      <c r="M119">
        <v>23.5</v>
      </c>
      <c r="N119">
        <v>122</v>
      </c>
      <c r="O119">
        <v>4</v>
      </c>
      <c r="P119">
        <v>71.750785912194019</v>
      </c>
      <c r="T119" s="290">
        <v>39959</v>
      </c>
      <c r="U119">
        <v>2760</v>
      </c>
      <c r="V119">
        <v>12.25</v>
      </c>
      <c r="W119">
        <v>170</v>
      </c>
      <c r="X119">
        <v>0</v>
      </c>
      <c r="Y119">
        <v>2.7970059880239501E-2</v>
      </c>
      <c r="Z119">
        <v>11.25</v>
      </c>
      <c r="AA119">
        <v>173</v>
      </c>
      <c r="AB119">
        <v>0</v>
      </c>
      <c r="AC119">
        <v>5.6250716979665105E-2</v>
      </c>
      <c r="AD119">
        <v>23.5</v>
      </c>
      <c r="AE119">
        <v>0</v>
      </c>
    </row>
    <row r="120" spans="1:31" x14ac:dyDescent="0.45">
      <c r="A120" s="290">
        <v>39962</v>
      </c>
      <c r="B120">
        <v>3220</v>
      </c>
      <c r="C120" t="s">
        <v>14</v>
      </c>
      <c r="D120">
        <v>100</v>
      </c>
      <c r="E120">
        <v>0</v>
      </c>
      <c r="F120">
        <v>2.7970059880239501E-2</v>
      </c>
      <c r="G120">
        <v>0</v>
      </c>
      <c r="H120" t="s">
        <v>14</v>
      </c>
      <c r="I120">
        <v>66</v>
      </c>
      <c r="J120">
        <v>3</v>
      </c>
      <c r="K120">
        <v>6.1553500365722824E-2</v>
      </c>
      <c r="L120">
        <v>48.738089339767328</v>
      </c>
      <c r="M120" t="s">
        <v>14</v>
      </c>
      <c r="N120">
        <v>83</v>
      </c>
      <c r="O120">
        <v>3</v>
      </c>
      <c r="P120">
        <v>48.738089339767328</v>
      </c>
      <c r="T120" s="290">
        <v>39960</v>
      </c>
      <c r="U120">
        <v>2680</v>
      </c>
      <c r="V120">
        <v>11.5</v>
      </c>
      <c r="W120">
        <v>158</v>
      </c>
      <c r="X120">
        <v>0</v>
      </c>
      <c r="Y120">
        <v>2.7970059880239501E-2</v>
      </c>
      <c r="Z120">
        <v>12</v>
      </c>
      <c r="AA120">
        <v>164</v>
      </c>
      <c r="AB120">
        <v>0</v>
      </c>
      <c r="AC120">
        <v>5.5238879328568635E-2</v>
      </c>
      <c r="AD120">
        <v>23.5</v>
      </c>
      <c r="AE120">
        <v>0</v>
      </c>
    </row>
    <row r="121" spans="1:31" x14ac:dyDescent="0.45">
      <c r="A121" s="290">
        <v>39963</v>
      </c>
      <c r="B121">
        <v>3780</v>
      </c>
      <c r="C121" t="s">
        <v>14</v>
      </c>
      <c r="D121">
        <v>38</v>
      </c>
      <c r="E121">
        <v>0</v>
      </c>
      <c r="F121">
        <v>2.7970059880239501E-2</v>
      </c>
      <c r="G121">
        <v>0</v>
      </c>
      <c r="H121">
        <v>8.75</v>
      </c>
      <c r="I121">
        <v>48</v>
      </c>
      <c r="J121">
        <v>5</v>
      </c>
      <c r="K121">
        <v>6.7069287528308985E-2</v>
      </c>
      <c r="L121">
        <v>74.549770606845513</v>
      </c>
      <c r="M121" t="s">
        <v>14</v>
      </c>
      <c r="N121">
        <v>43</v>
      </c>
      <c r="O121">
        <v>5</v>
      </c>
      <c r="P121">
        <v>74.549770606845513</v>
      </c>
      <c r="T121" s="290">
        <v>39961</v>
      </c>
      <c r="U121">
        <v>2720</v>
      </c>
      <c r="V121">
        <v>12</v>
      </c>
      <c r="W121">
        <v>160</v>
      </c>
      <c r="X121">
        <v>0</v>
      </c>
      <c r="Y121">
        <v>2.7970059880239501E-2</v>
      </c>
      <c r="Z121">
        <v>11.5</v>
      </c>
      <c r="AA121">
        <v>84</v>
      </c>
      <c r="AB121">
        <v>1</v>
      </c>
      <c r="AC121">
        <v>5.5748518279577497E-2</v>
      </c>
      <c r="AD121">
        <v>23.5</v>
      </c>
      <c r="AE121">
        <v>1</v>
      </c>
    </row>
    <row r="122" spans="1:31" x14ac:dyDescent="0.45">
      <c r="A122" s="290">
        <v>39964</v>
      </c>
      <c r="B122">
        <v>3540</v>
      </c>
      <c r="C122" t="s">
        <v>14</v>
      </c>
      <c r="D122">
        <v>63</v>
      </c>
      <c r="E122">
        <v>3</v>
      </c>
      <c r="F122">
        <v>2.7970059880239501E-2</v>
      </c>
      <c r="G122">
        <v>107.25754656390502</v>
      </c>
      <c r="H122" t="s">
        <v>14</v>
      </c>
      <c r="I122">
        <v>50</v>
      </c>
      <c r="J122">
        <v>0</v>
      </c>
      <c r="K122">
        <v>6.4812741010797037E-2</v>
      </c>
      <c r="L122">
        <v>0</v>
      </c>
      <c r="M122" t="s">
        <v>14</v>
      </c>
      <c r="N122">
        <v>56.5</v>
      </c>
      <c r="O122">
        <v>3</v>
      </c>
      <c r="P122">
        <v>107.25754656390502</v>
      </c>
      <c r="T122" s="290">
        <v>39962</v>
      </c>
      <c r="U122">
        <v>3220</v>
      </c>
      <c r="V122" t="s">
        <v>14</v>
      </c>
      <c r="W122">
        <v>100</v>
      </c>
      <c r="X122">
        <v>1</v>
      </c>
      <c r="Y122">
        <v>2.7970059880239501E-2</v>
      </c>
      <c r="Z122" t="s">
        <v>14</v>
      </c>
      <c r="AA122">
        <v>66</v>
      </c>
      <c r="AB122">
        <v>3</v>
      </c>
      <c r="AC122">
        <v>6.1553500365722824E-2</v>
      </c>
      <c r="AD122" t="s">
        <v>14</v>
      </c>
      <c r="AE122">
        <v>4</v>
      </c>
    </row>
    <row r="123" spans="1:31" x14ac:dyDescent="0.45">
      <c r="A123" s="290">
        <v>39965</v>
      </c>
      <c r="B123">
        <v>3430</v>
      </c>
      <c r="C123">
        <v>11.5</v>
      </c>
      <c r="D123">
        <v>64</v>
      </c>
      <c r="E123">
        <v>3</v>
      </c>
      <c r="F123">
        <v>2.7970059880239501E-2</v>
      </c>
      <c r="G123">
        <v>107.25754656390502</v>
      </c>
      <c r="H123" t="s">
        <v>14</v>
      </c>
      <c r="I123" t="s">
        <v>14</v>
      </c>
      <c r="J123">
        <v>0</v>
      </c>
      <c r="K123">
        <v>6.3726854581503511E-2</v>
      </c>
      <c r="L123">
        <v>0</v>
      </c>
      <c r="M123" t="s">
        <v>14</v>
      </c>
      <c r="N123">
        <v>64</v>
      </c>
      <c r="O123">
        <v>3</v>
      </c>
      <c r="P123">
        <v>107.25754656390502</v>
      </c>
      <c r="T123" s="290">
        <v>39963</v>
      </c>
      <c r="U123">
        <v>3780</v>
      </c>
      <c r="V123" t="s">
        <v>14</v>
      </c>
      <c r="W123">
        <v>38</v>
      </c>
      <c r="X123">
        <v>2</v>
      </c>
      <c r="Y123">
        <v>2.7970059880239501E-2</v>
      </c>
      <c r="Z123">
        <v>8.75</v>
      </c>
      <c r="AA123">
        <v>48</v>
      </c>
      <c r="AB123">
        <v>4</v>
      </c>
      <c r="AC123">
        <v>6.7069287528308985E-2</v>
      </c>
      <c r="AD123" t="s">
        <v>14</v>
      </c>
      <c r="AE123">
        <v>6</v>
      </c>
    </row>
    <row r="124" spans="1:31" x14ac:dyDescent="0.45">
      <c r="A124" s="290">
        <v>39966</v>
      </c>
      <c r="B124">
        <v>3570</v>
      </c>
      <c r="C124">
        <v>7</v>
      </c>
      <c r="D124">
        <v>38</v>
      </c>
      <c r="E124">
        <v>0</v>
      </c>
      <c r="F124">
        <v>2.7970059880239501E-2</v>
      </c>
      <c r="G124">
        <v>0</v>
      </c>
      <c r="H124">
        <v>8.75</v>
      </c>
      <c r="I124" t="s">
        <v>14</v>
      </c>
      <c r="J124">
        <v>0</v>
      </c>
      <c r="K124">
        <v>6.5103038092214738E-2</v>
      </c>
      <c r="L124">
        <v>0</v>
      </c>
      <c r="M124">
        <v>15.75</v>
      </c>
      <c r="N124">
        <v>38</v>
      </c>
      <c r="O124">
        <v>0</v>
      </c>
      <c r="P124">
        <v>0</v>
      </c>
      <c r="T124" s="290">
        <v>39964</v>
      </c>
      <c r="U124">
        <v>3540</v>
      </c>
      <c r="V124" t="s">
        <v>14</v>
      </c>
      <c r="W124">
        <v>63</v>
      </c>
      <c r="X124">
        <v>5</v>
      </c>
      <c r="Y124">
        <v>2.7970059880239501E-2</v>
      </c>
      <c r="Z124" t="s">
        <v>14</v>
      </c>
      <c r="AA124">
        <v>50</v>
      </c>
      <c r="AB124">
        <v>2</v>
      </c>
      <c r="AC124">
        <v>6.4812741010797037E-2</v>
      </c>
      <c r="AD124" t="s">
        <v>14</v>
      </c>
      <c r="AE124">
        <v>7</v>
      </c>
    </row>
    <row r="125" spans="1:31" x14ac:dyDescent="0.45">
      <c r="A125" s="290">
        <v>39967</v>
      </c>
      <c r="B125">
        <v>3400</v>
      </c>
      <c r="C125" t="s">
        <v>14</v>
      </c>
      <c r="D125" t="s">
        <v>14</v>
      </c>
      <c r="E125">
        <v>0</v>
      </c>
      <c r="F125">
        <v>2.7970059880239501E-2</v>
      </c>
      <c r="G125">
        <v>0</v>
      </c>
      <c r="H125">
        <v>8</v>
      </c>
      <c r="I125">
        <v>53</v>
      </c>
      <c r="J125">
        <v>1</v>
      </c>
      <c r="K125">
        <v>6.3424656444786287E-2</v>
      </c>
      <c r="L125">
        <v>15.766738931736118</v>
      </c>
      <c r="M125" t="s">
        <v>14</v>
      </c>
      <c r="N125">
        <v>53</v>
      </c>
      <c r="O125">
        <v>1</v>
      </c>
      <c r="P125">
        <v>15.766738931736118</v>
      </c>
      <c r="T125" s="290">
        <v>39965</v>
      </c>
      <c r="U125">
        <v>3430</v>
      </c>
      <c r="V125">
        <v>11.5</v>
      </c>
      <c r="W125">
        <v>64</v>
      </c>
      <c r="X125">
        <v>0</v>
      </c>
      <c r="Y125">
        <v>2.7970059880239501E-2</v>
      </c>
      <c r="Z125" t="s">
        <v>14</v>
      </c>
      <c r="AA125" t="s">
        <v>14</v>
      </c>
      <c r="AB125">
        <v>13</v>
      </c>
      <c r="AC125">
        <v>6.3726854581503511E-2</v>
      </c>
      <c r="AD125" t="s">
        <v>14</v>
      </c>
      <c r="AE125">
        <v>13</v>
      </c>
    </row>
    <row r="126" spans="1:31" x14ac:dyDescent="0.45">
      <c r="A126" s="290">
        <v>39968</v>
      </c>
      <c r="B126">
        <v>3230</v>
      </c>
      <c r="C126">
        <v>14.5</v>
      </c>
      <c r="D126">
        <v>70</v>
      </c>
      <c r="E126">
        <v>2</v>
      </c>
      <c r="F126">
        <v>2.7970059880239501E-2</v>
      </c>
      <c r="G126">
        <v>71.505031042603349</v>
      </c>
      <c r="H126">
        <v>8.5</v>
      </c>
      <c r="I126">
        <v>64</v>
      </c>
      <c r="J126">
        <v>4</v>
      </c>
      <c r="K126">
        <v>6.1660167117854547E-2</v>
      </c>
      <c r="L126">
        <v>64.871702218298807</v>
      </c>
      <c r="M126">
        <v>23</v>
      </c>
      <c r="N126">
        <v>67</v>
      </c>
      <c r="O126">
        <v>6</v>
      </c>
      <c r="P126">
        <v>136.37673326090214</v>
      </c>
      <c r="T126" s="290">
        <v>39966</v>
      </c>
      <c r="U126">
        <v>3570</v>
      </c>
      <c r="V126">
        <v>7</v>
      </c>
      <c r="W126">
        <v>38</v>
      </c>
      <c r="X126">
        <v>11</v>
      </c>
      <c r="Y126">
        <v>2.7970059880239501E-2</v>
      </c>
      <c r="Z126">
        <v>8.75</v>
      </c>
      <c r="AA126" t="s">
        <v>14</v>
      </c>
      <c r="AB126">
        <v>23</v>
      </c>
      <c r="AC126">
        <v>6.5103038092214738E-2</v>
      </c>
      <c r="AD126">
        <v>15.75</v>
      </c>
      <c r="AE126">
        <v>34</v>
      </c>
    </row>
    <row r="127" spans="1:31" x14ac:dyDescent="0.45">
      <c r="A127" s="290">
        <v>39969</v>
      </c>
      <c r="B127">
        <v>3250</v>
      </c>
      <c r="C127" t="s">
        <v>14</v>
      </c>
      <c r="D127" t="s">
        <v>14</v>
      </c>
      <c r="E127">
        <v>5</v>
      </c>
      <c r="F127">
        <v>2.7970059880239501E-2</v>
      </c>
      <c r="G127">
        <v>178.76257760650836</v>
      </c>
      <c r="H127">
        <v>7.5</v>
      </c>
      <c r="I127">
        <v>48</v>
      </c>
      <c r="J127">
        <v>11</v>
      </c>
      <c r="K127">
        <v>6.1872513471138146E-2</v>
      </c>
      <c r="L127">
        <v>177.78492230045256</v>
      </c>
      <c r="M127" t="s">
        <v>14</v>
      </c>
      <c r="N127">
        <v>48</v>
      </c>
      <c r="O127">
        <v>16</v>
      </c>
      <c r="P127">
        <v>356.54749990696092</v>
      </c>
      <c r="T127" s="290">
        <v>39967</v>
      </c>
      <c r="U127">
        <v>3400</v>
      </c>
      <c r="V127" t="s">
        <v>14</v>
      </c>
      <c r="W127" t="s">
        <v>14</v>
      </c>
      <c r="X127">
        <v>8</v>
      </c>
      <c r="Y127">
        <v>2.7970059880239501E-2</v>
      </c>
      <c r="Z127">
        <v>8</v>
      </c>
      <c r="AA127">
        <v>53</v>
      </c>
      <c r="AB127">
        <v>19</v>
      </c>
      <c r="AC127">
        <v>6.3424656444786287E-2</v>
      </c>
      <c r="AD127" t="s">
        <v>14</v>
      </c>
      <c r="AE127">
        <v>27</v>
      </c>
    </row>
    <row r="128" spans="1:31" x14ac:dyDescent="0.45">
      <c r="A128" s="290">
        <v>39970</v>
      </c>
      <c r="B128">
        <v>3040</v>
      </c>
      <c r="C128">
        <v>11.5</v>
      </c>
      <c r="D128">
        <v>58</v>
      </c>
      <c r="E128">
        <v>8</v>
      </c>
      <c r="F128">
        <v>2.7970059880239501E-2</v>
      </c>
      <c r="G128">
        <v>286.0201241704134</v>
      </c>
      <c r="H128">
        <v>10.75</v>
      </c>
      <c r="I128">
        <v>55</v>
      </c>
      <c r="J128">
        <v>11</v>
      </c>
      <c r="K128">
        <v>5.9574680127369162E-2</v>
      </c>
      <c r="L128">
        <v>184.64219994941271</v>
      </c>
      <c r="M128">
        <v>22.25</v>
      </c>
      <c r="N128">
        <v>56.5</v>
      </c>
      <c r="O128">
        <v>19</v>
      </c>
      <c r="P128">
        <v>470.66232411982611</v>
      </c>
      <c r="T128" s="290">
        <v>39968</v>
      </c>
      <c r="U128">
        <v>3230</v>
      </c>
      <c r="V128">
        <v>14.5</v>
      </c>
      <c r="W128">
        <v>70</v>
      </c>
      <c r="X128">
        <v>10</v>
      </c>
      <c r="Y128">
        <v>2.7970059880239501E-2</v>
      </c>
      <c r="Z128">
        <v>8.5</v>
      </c>
      <c r="AA128">
        <v>64</v>
      </c>
      <c r="AB128">
        <v>7</v>
      </c>
      <c r="AC128">
        <v>6.1660167117854547E-2</v>
      </c>
      <c r="AD128">
        <v>23</v>
      </c>
      <c r="AE128">
        <v>17</v>
      </c>
    </row>
    <row r="129" spans="1:31" x14ac:dyDescent="0.45">
      <c r="A129" s="290">
        <v>39971</v>
      </c>
      <c r="B129">
        <v>2660</v>
      </c>
      <c r="C129">
        <v>9.5</v>
      </c>
      <c r="D129">
        <v>54</v>
      </c>
      <c r="E129">
        <v>3</v>
      </c>
      <c r="F129">
        <v>2.7970059880239501E-2</v>
      </c>
      <c r="G129">
        <v>107.25754656390502</v>
      </c>
      <c r="H129">
        <v>11.75</v>
      </c>
      <c r="I129" t="s">
        <v>14</v>
      </c>
      <c r="J129">
        <v>1</v>
      </c>
      <c r="K129">
        <v>5.4981200221085658E-2</v>
      </c>
      <c r="L129">
        <v>18.188035109799099</v>
      </c>
      <c r="M129">
        <v>21.25</v>
      </c>
      <c r="N129">
        <v>54</v>
      </c>
      <c r="O129">
        <v>4</v>
      </c>
      <c r="P129">
        <v>125.44558167370413</v>
      </c>
      <c r="T129" s="290">
        <v>39969</v>
      </c>
      <c r="U129">
        <v>3250</v>
      </c>
      <c r="V129" t="s">
        <v>14</v>
      </c>
      <c r="W129" t="s">
        <v>14</v>
      </c>
      <c r="X129">
        <v>23</v>
      </c>
      <c r="Y129">
        <v>2.7970059880239501E-2</v>
      </c>
      <c r="Z129">
        <v>7.5</v>
      </c>
      <c r="AA129">
        <v>48</v>
      </c>
      <c r="AB129">
        <v>25</v>
      </c>
      <c r="AC129">
        <v>6.1872513471138146E-2</v>
      </c>
      <c r="AD129" t="s">
        <v>14</v>
      </c>
      <c r="AE129">
        <v>48</v>
      </c>
    </row>
    <row r="130" spans="1:31" x14ac:dyDescent="0.45">
      <c r="A130" s="290">
        <v>39972</v>
      </c>
      <c r="B130">
        <v>2410</v>
      </c>
      <c r="C130">
        <v>9.75</v>
      </c>
      <c r="D130">
        <v>67</v>
      </c>
      <c r="E130">
        <v>0</v>
      </c>
      <c r="F130">
        <v>2.7970059880239501E-2</v>
      </c>
      <c r="G130">
        <v>0</v>
      </c>
      <c r="H130">
        <v>14</v>
      </c>
      <c r="I130">
        <v>70</v>
      </c>
      <c r="J130">
        <v>1</v>
      </c>
      <c r="K130">
        <v>5.1585941711073724E-2</v>
      </c>
      <c r="L130">
        <v>19.385126389683304</v>
      </c>
      <c r="M130">
        <v>23.75</v>
      </c>
      <c r="N130">
        <v>68.5</v>
      </c>
      <c r="O130">
        <v>1</v>
      </c>
      <c r="P130">
        <v>19.385126389683304</v>
      </c>
      <c r="T130" s="290">
        <v>39970</v>
      </c>
      <c r="U130">
        <v>3040</v>
      </c>
      <c r="V130">
        <v>11.5</v>
      </c>
      <c r="W130">
        <v>58</v>
      </c>
      <c r="X130">
        <v>36</v>
      </c>
      <c r="Y130">
        <v>2.7970059880239501E-2</v>
      </c>
      <c r="Z130">
        <v>10.75</v>
      </c>
      <c r="AA130">
        <v>55</v>
      </c>
      <c r="AB130">
        <v>44</v>
      </c>
      <c r="AC130">
        <v>5.9574680127369162E-2</v>
      </c>
      <c r="AD130">
        <v>22.25</v>
      </c>
      <c r="AE130">
        <v>80</v>
      </c>
    </row>
    <row r="131" spans="1:31" x14ac:dyDescent="0.45">
      <c r="A131" s="290">
        <v>39973</v>
      </c>
      <c r="B131">
        <v>2320</v>
      </c>
      <c r="C131">
        <v>13.25</v>
      </c>
      <c r="D131">
        <v>41</v>
      </c>
      <c r="E131">
        <v>3</v>
      </c>
      <c r="F131">
        <v>2.7970059880239501E-2</v>
      </c>
      <c r="G131">
        <v>107.25754656390502</v>
      </c>
      <c r="H131">
        <v>10.5</v>
      </c>
      <c r="I131">
        <v>48</v>
      </c>
      <c r="J131">
        <v>10</v>
      </c>
      <c r="K131">
        <v>5.0276692784316235E-2</v>
      </c>
      <c r="L131">
        <v>198.89931986774377</v>
      </c>
      <c r="M131">
        <v>23.75</v>
      </c>
      <c r="N131">
        <v>44.5</v>
      </c>
      <c r="O131">
        <v>13</v>
      </c>
      <c r="P131">
        <v>306.15686643164878</v>
      </c>
      <c r="T131" s="290">
        <v>39971</v>
      </c>
      <c r="U131">
        <v>2660</v>
      </c>
      <c r="V131">
        <v>9.5</v>
      </c>
      <c r="W131">
        <v>54</v>
      </c>
      <c r="X131">
        <v>14</v>
      </c>
      <c r="Y131">
        <v>2.7970059880239501E-2</v>
      </c>
      <c r="Z131">
        <v>11.75</v>
      </c>
      <c r="AA131" t="s">
        <v>14</v>
      </c>
      <c r="AB131">
        <v>17</v>
      </c>
      <c r="AC131">
        <v>5.4981200221085658E-2</v>
      </c>
      <c r="AD131">
        <v>21.25</v>
      </c>
      <c r="AE131">
        <v>31</v>
      </c>
    </row>
    <row r="132" spans="1:31" x14ac:dyDescent="0.45">
      <c r="A132" s="290">
        <v>39974</v>
      </c>
      <c r="B132">
        <v>2490</v>
      </c>
      <c r="C132">
        <v>12.75</v>
      </c>
      <c r="D132">
        <v>60</v>
      </c>
      <c r="E132">
        <v>8</v>
      </c>
      <c r="F132">
        <v>2.7970059880239501E-2</v>
      </c>
      <c r="G132">
        <v>286.0201241704134</v>
      </c>
      <c r="H132">
        <v>10</v>
      </c>
      <c r="I132">
        <v>73</v>
      </c>
      <c r="J132">
        <v>5</v>
      </c>
      <c r="K132">
        <v>5.270930683738112E-2</v>
      </c>
      <c r="L132">
        <v>94.859908050508267</v>
      </c>
      <c r="M132">
        <v>22.75</v>
      </c>
      <c r="N132">
        <v>66.5</v>
      </c>
      <c r="O132">
        <v>13</v>
      </c>
      <c r="P132">
        <v>380.88003222092163</v>
      </c>
      <c r="T132" s="290">
        <v>39972</v>
      </c>
      <c r="U132">
        <v>2410</v>
      </c>
      <c r="V132">
        <v>9.75</v>
      </c>
      <c r="W132">
        <v>67</v>
      </c>
      <c r="X132">
        <v>3</v>
      </c>
      <c r="Y132">
        <v>2.7970059880239501E-2</v>
      </c>
      <c r="Z132">
        <v>14</v>
      </c>
      <c r="AA132">
        <v>70</v>
      </c>
      <c r="AB132">
        <v>4</v>
      </c>
      <c r="AC132">
        <v>5.1585941711073724E-2</v>
      </c>
      <c r="AD132">
        <v>23.75</v>
      </c>
      <c r="AE132">
        <v>7</v>
      </c>
    </row>
    <row r="133" spans="1:31" x14ac:dyDescent="0.45">
      <c r="A133" s="290">
        <v>39975</v>
      </c>
      <c r="B133">
        <v>2440</v>
      </c>
      <c r="C133" t="s">
        <v>14</v>
      </c>
      <c r="D133" t="s">
        <v>14</v>
      </c>
      <c r="E133">
        <v>4</v>
      </c>
      <c r="F133">
        <v>2.7970059880239501E-2</v>
      </c>
      <c r="G133">
        <v>143.0100620852067</v>
      </c>
      <c r="H133" t="s">
        <v>14</v>
      </c>
      <c r="I133" t="s">
        <v>14</v>
      </c>
      <c r="J133">
        <v>4</v>
      </c>
      <c r="K133">
        <v>5.2011514149081284E-2</v>
      </c>
      <c r="L133">
        <v>76.906047928824904</v>
      </c>
      <c r="M133" t="s">
        <v>14</v>
      </c>
      <c r="N133">
        <v>69.75</v>
      </c>
      <c r="O133">
        <v>8</v>
      </c>
      <c r="P133">
        <v>219.9161100140316</v>
      </c>
      <c r="T133" s="290">
        <v>39973</v>
      </c>
      <c r="U133">
        <v>2320</v>
      </c>
      <c r="V133">
        <v>13.25</v>
      </c>
      <c r="W133">
        <v>41</v>
      </c>
      <c r="X133">
        <v>6</v>
      </c>
      <c r="Y133">
        <v>2.7970059880239501E-2</v>
      </c>
      <c r="Z133">
        <v>10.5</v>
      </c>
      <c r="AA133">
        <v>48</v>
      </c>
      <c r="AB133">
        <v>0</v>
      </c>
      <c r="AC133">
        <v>5.0276692784316235E-2</v>
      </c>
      <c r="AE133">
        <v>6</v>
      </c>
    </row>
    <row r="134" spans="1:31" x14ac:dyDescent="0.45">
      <c r="A134" s="290">
        <v>39976</v>
      </c>
      <c r="B134">
        <v>2390</v>
      </c>
      <c r="C134" t="s">
        <v>14</v>
      </c>
      <c r="D134" t="s">
        <v>14</v>
      </c>
      <c r="E134">
        <v>4</v>
      </c>
      <c r="F134">
        <v>2.7970059880239501E-2</v>
      </c>
      <c r="G134">
        <v>143.0100620852067</v>
      </c>
      <c r="H134">
        <v>10.25</v>
      </c>
      <c r="I134">
        <v>73</v>
      </c>
      <c r="J134">
        <v>3</v>
      </c>
      <c r="K134">
        <v>5.1299273385439159E-2</v>
      </c>
      <c r="L134">
        <v>58.48036048111986</v>
      </c>
      <c r="M134" t="s">
        <v>14</v>
      </c>
      <c r="N134">
        <v>73</v>
      </c>
      <c r="O134">
        <v>7</v>
      </c>
      <c r="P134">
        <v>201.49042256632657</v>
      </c>
      <c r="T134" s="290">
        <v>39974</v>
      </c>
      <c r="U134">
        <v>2490</v>
      </c>
      <c r="V134">
        <v>12.75</v>
      </c>
      <c r="W134">
        <v>60</v>
      </c>
      <c r="X134">
        <v>14</v>
      </c>
      <c r="Y134">
        <v>2.7970059880239501E-2</v>
      </c>
      <c r="Z134">
        <v>10</v>
      </c>
      <c r="AA134">
        <v>73</v>
      </c>
      <c r="AB134">
        <v>23</v>
      </c>
      <c r="AC134">
        <v>5.270930683738112E-2</v>
      </c>
      <c r="AE134">
        <v>37</v>
      </c>
    </row>
    <row r="135" spans="1:31" x14ac:dyDescent="0.45">
      <c r="A135" s="290">
        <v>39977</v>
      </c>
      <c r="B135">
        <v>2450</v>
      </c>
      <c r="C135">
        <v>13.5</v>
      </c>
      <c r="D135">
        <v>61</v>
      </c>
      <c r="E135">
        <v>0</v>
      </c>
      <c r="F135">
        <v>2.7970059880239501E-2</v>
      </c>
      <c r="G135">
        <v>0</v>
      </c>
      <c r="H135">
        <v>11.25</v>
      </c>
      <c r="I135">
        <v>50</v>
      </c>
      <c r="J135">
        <v>20</v>
      </c>
      <c r="K135">
        <v>5.2152209641733782E-2</v>
      </c>
      <c r="L135">
        <v>383.49285940888291</v>
      </c>
      <c r="M135">
        <v>24.75</v>
      </c>
      <c r="N135">
        <v>55.5</v>
      </c>
      <c r="O135">
        <v>20</v>
      </c>
      <c r="P135">
        <v>383.49285940888291</v>
      </c>
      <c r="T135" s="290">
        <v>39975</v>
      </c>
      <c r="U135">
        <v>2440</v>
      </c>
      <c r="V135" t="s">
        <v>14</v>
      </c>
      <c r="W135" t="s">
        <v>14</v>
      </c>
      <c r="X135">
        <v>16</v>
      </c>
      <c r="Y135">
        <v>2.7970059880239501E-2</v>
      </c>
      <c r="Z135" t="s">
        <v>14</v>
      </c>
      <c r="AA135" t="s">
        <v>14</v>
      </c>
      <c r="AB135">
        <v>23</v>
      </c>
      <c r="AC135">
        <v>5.2011514149081284E-2</v>
      </c>
      <c r="AE135">
        <v>39</v>
      </c>
    </row>
    <row r="136" spans="1:31" x14ac:dyDescent="0.45">
      <c r="A136" s="290">
        <v>39978</v>
      </c>
      <c r="B136">
        <v>2450</v>
      </c>
      <c r="C136">
        <v>12.5</v>
      </c>
      <c r="D136">
        <v>44</v>
      </c>
      <c r="E136">
        <v>7</v>
      </c>
      <c r="F136">
        <v>2.7970059880239501E-2</v>
      </c>
      <c r="G136">
        <v>250.26760864911171</v>
      </c>
      <c r="H136" t="s">
        <v>14</v>
      </c>
      <c r="I136" t="s">
        <v>14</v>
      </c>
      <c r="J136">
        <v>14</v>
      </c>
      <c r="K136">
        <v>5.2152209641733782E-2</v>
      </c>
      <c r="L136">
        <v>268.44500158621804</v>
      </c>
      <c r="M136" t="s">
        <v>14</v>
      </c>
      <c r="N136">
        <v>44</v>
      </c>
      <c r="O136">
        <v>21</v>
      </c>
      <c r="P136">
        <v>518.71261023532975</v>
      </c>
      <c r="T136" s="290">
        <v>39976</v>
      </c>
      <c r="U136">
        <v>2390</v>
      </c>
      <c r="V136" t="s">
        <v>14</v>
      </c>
      <c r="W136" t="s">
        <v>14</v>
      </c>
      <c r="X136">
        <v>16</v>
      </c>
      <c r="Y136">
        <v>2.7970059880239501E-2</v>
      </c>
      <c r="Z136">
        <v>10.25</v>
      </c>
      <c r="AA136">
        <v>73</v>
      </c>
      <c r="AB136">
        <v>22</v>
      </c>
      <c r="AC136">
        <v>5.1299273385439159E-2</v>
      </c>
      <c r="AE136">
        <v>38</v>
      </c>
    </row>
    <row r="137" spans="1:31" x14ac:dyDescent="0.45">
      <c r="A137" s="290">
        <v>39979</v>
      </c>
      <c r="B137">
        <v>2380</v>
      </c>
      <c r="C137">
        <v>11.75</v>
      </c>
      <c r="D137">
        <v>56</v>
      </c>
      <c r="E137">
        <v>2</v>
      </c>
      <c r="F137">
        <v>2.7970059880239501E-2</v>
      </c>
      <c r="G137">
        <v>71.505031042603349</v>
      </c>
      <c r="H137">
        <v>10</v>
      </c>
      <c r="I137">
        <v>64</v>
      </c>
      <c r="J137">
        <v>8</v>
      </c>
      <c r="K137">
        <v>5.1155038373293882E-2</v>
      </c>
      <c r="L137">
        <v>156.38733259511147</v>
      </c>
      <c r="M137">
        <v>21.75</v>
      </c>
      <c r="N137">
        <v>60</v>
      </c>
      <c r="O137">
        <v>10</v>
      </c>
      <c r="P137">
        <v>227.89236363771482</v>
      </c>
      <c r="T137" s="290">
        <v>39977</v>
      </c>
      <c r="U137">
        <v>2450</v>
      </c>
      <c r="V137">
        <v>13.5</v>
      </c>
      <c r="W137">
        <v>61</v>
      </c>
      <c r="X137">
        <v>16</v>
      </c>
      <c r="Y137">
        <v>2.7970059880239501E-2</v>
      </c>
      <c r="Z137">
        <v>11.25</v>
      </c>
      <c r="AA137">
        <v>50</v>
      </c>
      <c r="AB137">
        <v>251</v>
      </c>
      <c r="AC137">
        <v>5.2152209641733782E-2</v>
      </c>
      <c r="AE137">
        <v>267</v>
      </c>
    </row>
    <row r="138" spans="1:31" x14ac:dyDescent="0.45">
      <c r="A138" s="290">
        <v>39980</v>
      </c>
      <c r="B138">
        <v>2290</v>
      </c>
      <c r="C138">
        <v>12.25</v>
      </c>
      <c r="D138">
        <v>72</v>
      </c>
      <c r="E138">
        <v>4</v>
      </c>
      <c r="F138">
        <v>2.7970059880239501E-2</v>
      </c>
      <c r="G138">
        <v>143.0100620852067</v>
      </c>
      <c r="H138">
        <v>9.5</v>
      </c>
      <c r="I138">
        <v>74</v>
      </c>
      <c r="J138">
        <v>4</v>
      </c>
      <c r="K138">
        <v>4.9828964121261032E-2</v>
      </c>
      <c r="L138">
        <v>80.274596723821503</v>
      </c>
      <c r="M138">
        <v>21.75</v>
      </c>
      <c r="N138">
        <v>73</v>
      </c>
      <c r="O138">
        <v>8</v>
      </c>
      <c r="P138">
        <v>223.2846588090282</v>
      </c>
      <c r="T138" s="290">
        <v>39978</v>
      </c>
      <c r="U138">
        <v>2450</v>
      </c>
      <c r="V138">
        <v>12.5</v>
      </c>
      <c r="W138">
        <v>44</v>
      </c>
      <c r="X138">
        <v>103</v>
      </c>
      <c r="Y138">
        <v>2.7970059880239501E-2</v>
      </c>
      <c r="Z138" t="s">
        <v>14</v>
      </c>
      <c r="AA138" t="s">
        <v>14</v>
      </c>
      <c r="AB138">
        <v>147</v>
      </c>
      <c r="AC138">
        <v>5.2152209641733782E-2</v>
      </c>
      <c r="AE138">
        <v>250</v>
      </c>
    </row>
    <row r="139" spans="1:31" x14ac:dyDescent="0.45">
      <c r="A139" s="290">
        <v>39981</v>
      </c>
      <c r="B139">
        <v>2170</v>
      </c>
      <c r="C139">
        <v>14</v>
      </c>
      <c r="D139">
        <v>58</v>
      </c>
      <c r="E139">
        <v>0</v>
      </c>
      <c r="F139">
        <v>2.7970059880239501E-2</v>
      </c>
      <c r="G139">
        <v>0</v>
      </c>
      <c r="H139">
        <v>11</v>
      </c>
      <c r="I139">
        <v>40</v>
      </c>
      <c r="J139">
        <v>7</v>
      </c>
      <c r="K139">
        <v>4.7977396160787E-2</v>
      </c>
      <c r="L139">
        <v>145.90204054719536</v>
      </c>
      <c r="M139">
        <v>25</v>
      </c>
      <c r="N139">
        <v>49</v>
      </c>
      <c r="O139">
        <v>7</v>
      </c>
      <c r="P139">
        <v>145.90204054719536</v>
      </c>
      <c r="T139" s="290">
        <v>39979</v>
      </c>
      <c r="U139">
        <v>2380</v>
      </c>
      <c r="V139">
        <v>11.75</v>
      </c>
      <c r="W139">
        <v>56</v>
      </c>
      <c r="X139">
        <v>28</v>
      </c>
      <c r="Y139">
        <v>2.7970059880239501E-2</v>
      </c>
      <c r="Z139">
        <v>10</v>
      </c>
      <c r="AA139">
        <v>64</v>
      </c>
      <c r="AB139">
        <v>42</v>
      </c>
      <c r="AC139">
        <v>5.1155038373293882E-2</v>
      </c>
      <c r="AE139">
        <v>70</v>
      </c>
    </row>
    <row r="140" spans="1:31" x14ac:dyDescent="0.45">
      <c r="A140" s="290">
        <v>39982</v>
      </c>
      <c r="B140">
        <v>2200</v>
      </c>
      <c r="C140">
        <v>12.5</v>
      </c>
      <c r="D140">
        <v>45</v>
      </c>
      <c r="E140">
        <v>0</v>
      </c>
      <c r="F140">
        <v>2.7970059880239501E-2</v>
      </c>
      <c r="G140">
        <v>0</v>
      </c>
      <c r="H140" t="s">
        <v>40</v>
      </c>
      <c r="I140" t="s">
        <v>14</v>
      </c>
      <c r="J140">
        <v>19</v>
      </c>
      <c r="K140">
        <v>4.8449714793516396E-2</v>
      </c>
      <c r="L140">
        <v>392.15917123505142</v>
      </c>
      <c r="M140" t="s">
        <v>14</v>
      </c>
      <c r="N140">
        <v>45</v>
      </c>
      <c r="O140">
        <v>19</v>
      </c>
      <c r="P140">
        <v>392.15917123505142</v>
      </c>
      <c r="T140" s="290">
        <v>39980</v>
      </c>
      <c r="U140">
        <v>2290</v>
      </c>
      <c r="V140">
        <v>12.25</v>
      </c>
      <c r="W140">
        <v>72</v>
      </c>
      <c r="X140">
        <v>18</v>
      </c>
      <c r="Y140">
        <v>2.7970059880239501E-2</v>
      </c>
      <c r="Z140">
        <v>9.5</v>
      </c>
      <c r="AA140">
        <v>74</v>
      </c>
      <c r="AB140">
        <v>38</v>
      </c>
      <c r="AC140">
        <v>4.9828964121261032E-2</v>
      </c>
      <c r="AE140">
        <v>56</v>
      </c>
    </row>
    <row r="141" spans="1:31" x14ac:dyDescent="0.45">
      <c r="A141" s="290">
        <v>39983</v>
      </c>
      <c r="B141">
        <v>2370</v>
      </c>
      <c r="C141" t="s">
        <v>40</v>
      </c>
      <c r="D141">
        <v>33</v>
      </c>
      <c r="E141">
        <v>0</v>
      </c>
      <c r="F141">
        <v>2.7970059880239501E-2</v>
      </c>
      <c r="G141">
        <v>0</v>
      </c>
      <c r="H141" t="s">
        <v>40</v>
      </c>
      <c r="I141">
        <v>39</v>
      </c>
      <c r="J141">
        <v>19</v>
      </c>
      <c r="K141">
        <v>5.1010196054043666E-2</v>
      </c>
      <c r="L141">
        <v>372.47455351612666</v>
      </c>
      <c r="M141" t="s">
        <v>14</v>
      </c>
      <c r="N141">
        <v>36</v>
      </c>
      <c r="O141">
        <v>19</v>
      </c>
      <c r="P141">
        <v>372.47455351612666</v>
      </c>
      <c r="T141" s="290">
        <v>39981</v>
      </c>
      <c r="U141">
        <v>2170</v>
      </c>
      <c r="V141">
        <v>14</v>
      </c>
      <c r="W141">
        <v>58</v>
      </c>
      <c r="X141">
        <v>5</v>
      </c>
      <c r="Y141">
        <v>2.7970059880239501E-2</v>
      </c>
      <c r="Z141">
        <v>11</v>
      </c>
      <c r="AA141">
        <v>40</v>
      </c>
      <c r="AB141">
        <v>120</v>
      </c>
      <c r="AC141">
        <v>4.7977396160787E-2</v>
      </c>
      <c r="AE141">
        <v>125</v>
      </c>
    </row>
    <row r="142" spans="1:31" x14ac:dyDescent="0.45">
      <c r="A142" s="290">
        <v>39984</v>
      </c>
      <c r="B142">
        <v>3280</v>
      </c>
      <c r="C142" t="s">
        <v>14</v>
      </c>
      <c r="D142">
        <v>21</v>
      </c>
      <c r="E142">
        <v>0</v>
      </c>
      <c r="F142">
        <v>2.7970059880239501E-2</v>
      </c>
      <c r="G142">
        <v>0</v>
      </c>
      <c r="H142" t="s">
        <v>14</v>
      </c>
      <c r="I142">
        <v>37</v>
      </c>
      <c r="J142">
        <v>30</v>
      </c>
      <c r="K142">
        <v>6.2188595327409724E-2</v>
      </c>
      <c r="L142">
        <v>482.40356358037002</v>
      </c>
      <c r="M142" t="s">
        <v>14</v>
      </c>
      <c r="N142">
        <v>29</v>
      </c>
      <c r="O142">
        <v>30</v>
      </c>
      <c r="P142">
        <v>482.40356358037002</v>
      </c>
      <c r="T142" s="290">
        <v>39982</v>
      </c>
      <c r="U142">
        <v>2200</v>
      </c>
      <c r="V142">
        <v>0</v>
      </c>
      <c r="W142">
        <v>45</v>
      </c>
      <c r="X142">
        <v>41</v>
      </c>
      <c r="Y142">
        <v>2.7970059880239501E-2</v>
      </c>
      <c r="Z142" t="s">
        <v>40</v>
      </c>
      <c r="AA142" t="s">
        <v>14</v>
      </c>
      <c r="AB142">
        <v>62</v>
      </c>
      <c r="AC142">
        <v>4.8449714793516396E-2</v>
      </c>
      <c r="AE142">
        <v>103</v>
      </c>
    </row>
    <row r="143" spans="1:31" x14ac:dyDescent="0.45">
      <c r="A143" s="290">
        <v>39985</v>
      </c>
      <c r="B143">
        <v>2330</v>
      </c>
      <c r="C143">
        <v>12.75</v>
      </c>
      <c r="D143">
        <v>52</v>
      </c>
      <c r="E143">
        <v>0</v>
      </c>
      <c r="F143">
        <v>2.7970059880239501E-2</v>
      </c>
      <c r="G143">
        <v>0</v>
      </c>
      <c r="H143">
        <v>10.25</v>
      </c>
      <c r="I143">
        <v>69</v>
      </c>
      <c r="J143">
        <v>2</v>
      </c>
      <c r="K143">
        <v>5.0424650001655247E-2</v>
      </c>
      <c r="L143">
        <v>39.663140942660938</v>
      </c>
      <c r="M143">
        <v>23</v>
      </c>
      <c r="N143">
        <v>60.5</v>
      </c>
      <c r="O143">
        <v>2</v>
      </c>
      <c r="P143">
        <v>39.663140942660938</v>
      </c>
      <c r="T143" s="290">
        <v>39983</v>
      </c>
      <c r="U143">
        <v>2370</v>
      </c>
      <c r="V143" t="s">
        <v>40</v>
      </c>
      <c r="W143">
        <v>33</v>
      </c>
      <c r="X143">
        <v>28</v>
      </c>
      <c r="Y143">
        <v>2.7970059880239501E-2</v>
      </c>
      <c r="Z143" t="s">
        <v>40</v>
      </c>
      <c r="AA143">
        <v>39</v>
      </c>
      <c r="AB143">
        <v>62</v>
      </c>
      <c r="AC143">
        <v>5.1010196054043666E-2</v>
      </c>
      <c r="AE143">
        <v>90</v>
      </c>
    </row>
    <row r="144" spans="1:31" x14ac:dyDescent="0.45">
      <c r="A144" s="290">
        <v>39986</v>
      </c>
      <c r="B144">
        <v>2140</v>
      </c>
      <c r="C144">
        <v>12.5</v>
      </c>
      <c r="D144">
        <v>86</v>
      </c>
      <c r="E144">
        <v>0</v>
      </c>
      <c r="F144">
        <v>2.7970059880239501E-2</v>
      </c>
      <c r="G144">
        <v>0</v>
      </c>
      <c r="H144">
        <v>11.25</v>
      </c>
      <c r="I144">
        <v>86</v>
      </c>
      <c r="J144">
        <v>4</v>
      </c>
      <c r="K144">
        <v>4.7498502115746855E-2</v>
      </c>
      <c r="L144">
        <v>84.213181928402477</v>
      </c>
      <c r="M144">
        <v>23.75</v>
      </c>
      <c r="N144">
        <v>86</v>
      </c>
      <c r="O144">
        <v>4</v>
      </c>
      <c r="P144">
        <v>84.213181928402477</v>
      </c>
      <c r="T144" s="290">
        <v>39984</v>
      </c>
      <c r="U144">
        <v>3280</v>
      </c>
      <c r="V144" t="s">
        <v>14</v>
      </c>
      <c r="W144">
        <v>21</v>
      </c>
      <c r="X144" t="s">
        <v>14</v>
      </c>
      <c r="Y144">
        <v>2.7970059880239501E-2</v>
      </c>
      <c r="Z144" t="s">
        <v>14</v>
      </c>
      <c r="AA144">
        <v>37</v>
      </c>
      <c r="AB144" t="s">
        <v>14</v>
      </c>
      <c r="AC144">
        <v>6.2188595327409724E-2</v>
      </c>
      <c r="AE144">
        <v>165</v>
      </c>
    </row>
    <row r="145" spans="1:31" x14ac:dyDescent="0.45">
      <c r="A145" s="290">
        <v>39987</v>
      </c>
      <c r="B145">
        <v>1890</v>
      </c>
      <c r="C145">
        <v>11.5</v>
      </c>
      <c r="D145">
        <v>103</v>
      </c>
      <c r="E145">
        <v>0</v>
      </c>
      <c r="F145">
        <v>2.7970059880239501E-2</v>
      </c>
      <c r="G145">
        <v>0</v>
      </c>
      <c r="H145">
        <v>11.75</v>
      </c>
      <c r="I145">
        <v>127</v>
      </c>
      <c r="J145">
        <v>0</v>
      </c>
      <c r="K145">
        <v>4.3225024517046906E-2</v>
      </c>
      <c r="L145">
        <v>0</v>
      </c>
      <c r="M145">
        <v>23.25</v>
      </c>
      <c r="N145">
        <v>115</v>
      </c>
      <c r="O145">
        <v>0</v>
      </c>
      <c r="P145">
        <v>0</v>
      </c>
      <c r="T145" s="290">
        <v>39985</v>
      </c>
      <c r="U145">
        <v>2330</v>
      </c>
      <c r="V145">
        <v>12.75</v>
      </c>
      <c r="W145">
        <v>52</v>
      </c>
      <c r="X145">
        <v>23</v>
      </c>
      <c r="Y145">
        <v>2.7970059880239501E-2</v>
      </c>
      <c r="Z145">
        <v>10.25</v>
      </c>
      <c r="AA145">
        <v>69</v>
      </c>
      <c r="AB145">
        <v>5</v>
      </c>
      <c r="AC145">
        <v>5.0424650001655247E-2</v>
      </c>
      <c r="AE145">
        <v>28</v>
      </c>
    </row>
    <row r="146" spans="1:31" x14ac:dyDescent="0.45">
      <c r="A146" s="290">
        <v>39988</v>
      </c>
      <c r="B146">
        <v>1830</v>
      </c>
      <c r="C146" t="s">
        <v>14</v>
      </c>
      <c r="D146" t="s">
        <v>14</v>
      </c>
      <c r="E146">
        <v>0</v>
      </c>
      <c r="F146">
        <v>2.7970059880239501E-2</v>
      </c>
      <c r="G146">
        <v>0</v>
      </c>
      <c r="H146" t="s">
        <v>14</v>
      </c>
      <c r="I146">
        <v>96</v>
      </c>
      <c r="J146">
        <v>0</v>
      </c>
      <c r="K146">
        <v>4.2115250856740061E-2</v>
      </c>
      <c r="L146">
        <v>0</v>
      </c>
      <c r="M146" t="s">
        <v>14</v>
      </c>
      <c r="N146">
        <v>96</v>
      </c>
      <c r="O146">
        <v>0</v>
      </c>
      <c r="P146">
        <v>0</v>
      </c>
      <c r="T146" s="290">
        <v>39986</v>
      </c>
      <c r="U146">
        <v>2140</v>
      </c>
      <c r="V146">
        <v>12.5</v>
      </c>
      <c r="W146">
        <v>86</v>
      </c>
      <c r="X146">
        <v>2</v>
      </c>
      <c r="Y146">
        <v>2.7970059880239501E-2</v>
      </c>
      <c r="Z146">
        <v>11.25</v>
      </c>
      <c r="AA146">
        <v>86</v>
      </c>
      <c r="AB146">
        <v>11</v>
      </c>
      <c r="AC146">
        <v>4.7498502115746855E-2</v>
      </c>
      <c r="AE146">
        <v>13</v>
      </c>
    </row>
    <row r="147" spans="1:31" x14ac:dyDescent="0.45">
      <c r="A147" s="290">
        <v>39989</v>
      </c>
      <c r="B147">
        <v>2030</v>
      </c>
      <c r="C147" t="s">
        <v>14</v>
      </c>
      <c r="D147" t="s">
        <v>14</v>
      </c>
      <c r="E147">
        <v>0</v>
      </c>
      <c r="F147">
        <v>2.7970059880239501E-2</v>
      </c>
      <c r="G147">
        <v>0</v>
      </c>
      <c r="H147" t="s">
        <v>14</v>
      </c>
      <c r="I147">
        <v>90</v>
      </c>
      <c r="J147">
        <v>0</v>
      </c>
      <c r="K147">
        <v>4.5683212878032675E-2</v>
      </c>
      <c r="L147">
        <v>0</v>
      </c>
      <c r="M147" t="s">
        <v>14</v>
      </c>
      <c r="N147">
        <v>90</v>
      </c>
      <c r="O147">
        <v>0</v>
      </c>
      <c r="P147">
        <v>0</v>
      </c>
      <c r="T147" s="290">
        <v>39987</v>
      </c>
      <c r="U147">
        <v>1890</v>
      </c>
      <c r="V147">
        <v>11.5</v>
      </c>
      <c r="W147">
        <v>103</v>
      </c>
      <c r="X147">
        <v>3</v>
      </c>
      <c r="Y147">
        <v>2.7970059880239501E-2</v>
      </c>
      <c r="Z147">
        <v>11.75</v>
      </c>
      <c r="AA147">
        <v>127</v>
      </c>
      <c r="AB147">
        <v>0</v>
      </c>
      <c r="AC147">
        <v>4.3225024517046906E-2</v>
      </c>
      <c r="AE147">
        <v>3</v>
      </c>
    </row>
    <row r="148" spans="1:31" x14ac:dyDescent="0.45">
      <c r="A148" s="290">
        <v>39990</v>
      </c>
      <c r="B148">
        <v>1950</v>
      </c>
      <c r="C148" t="s">
        <v>14</v>
      </c>
      <c r="D148" t="s">
        <v>14</v>
      </c>
      <c r="E148">
        <v>0</v>
      </c>
      <c r="F148">
        <v>2.7970059880239501E-2</v>
      </c>
      <c r="G148">
        <v>0</v>
      </c>
      <c r="H148" t="s">
        <v>14</v>
      </c>
      <c r="I148">
        <v>90</v>
      </c>
      <c r="J148">
        <v>0</v>
      </c>
      <c r="K148">
        <v>4.4300112013588078E-2</v>
      </c>
      <c r="L148">
        <v>0</v>
      </c>
      <c r="M148" t="s">
        <v>14</v>
      </c>
      <c r="N148">
        <v>90</v>
      </c>
      <c r="O148">
        <v>0</v>
      </c>
      <c r="P148">
        <v>0</v>
      </c>
      <c r="T148" s="290">
        <v>39988</v>
      </c>
      <c r="U148">
        <v>1830</v>
      </c>
      <c r="V148" t="s">
        <v>14</v>
      </c>
      <c r="W148" t="s">
        <v>14</v>
      </c>
      <c r="X148">
        <v>0</v>
      </c>
      <c r="Y148">
        <v>2.7970059880239501E-2</v>
      </c>
      <c r="Z148" t="s">
        <v>14</v>
      </c>
      <c r="AA148">
        <v>96</v>
      </c>
      <c r="AB148">
        <v>1</v>
      </c>
      <c r="AC148">
        <v>4.2115250856740061E-2</v>
      </c>
      <c r="AE148">
        <v>1</v>
      </c>
    </row>
    <row r="149" spans="1:31" x14ac:dyDescent="0.45">
      <c r="A149" s="290">
        <v>39991</v>
      </c>
      <c r="B149">
        <v>1860</v>
      </c>
      <c r="C149" t="s">
        <v>14</v>
      </c>
      <c r="D149" t="s">
        <v>14</v>
      </c>
      <c r="E149">
        <v>0</v>
      </c>
      <c r="F149">
        <v>2.7970059880239501E-2</v>
      </c>
      <c r="G149">
        <v>0</v>
      </c>
      <c r="H149" t="s">
        <v>14</v>
      </c>
      <c r="I149">
        <v>86</v>
      </c>
      <c r="J149">
        <v>0</v>
      </c>
      <c r="K149">
        <v>4.2674612774729281E-2</v>
      </c>
      <c r="L149">
        <v>0</v>
      </c>
      <c r="M149" t="s">
        <v>14</v>
      </c>
      <c r="N149">
        <v>86</v>
      </c>
      <c r="O149">
        <v>0</v>
      </c>
      <c r="P149">
        <v>0</v>
      </c>
      <c r="T149" s="290">
        <v>39989</v>
      </c>
      <c r="U149">
        <v>2030</v>
      </c>
      <c r="V149" t="s">
        <v>14</v>
      </c>
      <c r="W149" t="s">
        <v>14</v>
      </c>
      <c r="X149">
        <v>0</v>
      </c>
      <c r="Y149">
        <v>2.7970059880239501E-2</v>
      </c>
      <c r="Z149" t="s">
        <v>14</v>
      </c>
      <c r="AA149">
        <v>90</v>
      </c>
      <c r="AB149">
        <v>0</v>
      </c>
      <c r="AC149">
        <v>4.5683212878032675E-2</v>
      </c>
      <c r="AE149">
        <v>0</v>
      </c>
    </row>
    <row r="150" spans="1:31" x14ac:dyDescent="0.45">
      <c r="A150" s="290">
        <v>39992</v>
      </c>
      <c r="B150">
        <v>1920</v>
      </c>
      <c r="C150" t="s">
        <v>14</v>
      </c>
      <c r="D150" t="s">
        <v>14</v>
      </c>
      <c r="E150">
        <v>0</v>
      </c>
      <c r="F150">
        <v>2.7970059880239501E-2</v>
      </c>
      <c r="G150">
        <v>0</v>
      </c>
      <c r="H150" t="s">
        <v>14</v>
      </c>
      <c r="I150">
        <v>70</v>
      </c>
      <c r="J150">
        <v>3</v>
      </c>
      <c r="K150">
        <v>4.3766767996750888E-2</v>
      </c>
      <c r="L150">
        <v>68.545157371974796</v>
      </c>
      <c r="M150" t="s">
        <v>14</v>
      </c>
      <c r="N150">
        <v>70</v>
      </c>
      <c r="O150">
        <v>3</v>
      </c>
      <c r="P150">
        <v>68.545157371974796</v>
      </c>
      <c r="T150" s="290">
        <v>39990</v>
      </c>
      <c r="U150">
        <v>1950</v>
      </c>
      <c r="V150" t="s">
        <v>14</v>
      </c>
      <c r="W150" t="s">
        <v>14</v>
      </c>
      <c r="X150">
        <v>0</v>
      </c>
      <c r="Y150">
        <v>2.7970059880239501E-2</v>
      </c>
      <c r="Z150" t="s">
        <v>14</v>
      </c>
      <c r="AA150">
        <v>90</v>
      </c>
      <c r="AB150">
        <v>7</v>
      </c>
      <c r="AC150">
        <v>4.4300112013588078E-2</v>
      </c>
      <c r="AE150">
        <v>7</v>
      </c>
    </row>
    <row r="151" spans="1:31" x14ac:dyDescent="0.45">
      <c r="A151" s="290">
        <v>39993</v>
      </c>
      <c r="B151">
        <v>1880</v>
      </c>
      <c r="C151">
        <v>13</v>
      </c>
      <c r="D151">
        <v>69</v>
      </c>
      <c r="E151">
        <v>0</v>
      </c>
      <c r="F151">
        <v>2.7970059880239501E-2</v>
      </c>
      <c r="G151">
        <v>0</v>
      </c>
      <c r="H151">
        <v>10.75</v>
      </c>
      <c r="I151">
        <v>63</v>
      </c>
      <c r="J151">
        <v>2</v>
      </c>
      <c r="K151">
        <v>4.3042530720345418E-2</v>
      </c>
      <c r="L151">
        <v>46.465669339805721</v>
      </c>
      <c r="M151">
        <v>23.75</v>
      </c>
      <c r="N151">
        <v>66</v>
      </c>
      <c r="O151">
        <v>2</v>
      </c>
      <c r="P151">
        <v>46.465669339805721</v>
      </c>
      <c r="T151" s="290">
        <v>39991</v>
      </c>
      <c r="U151">
        <v>1860</v>
      </c>
      <c r="V151" t="s">
        <v>14</v>
      </c>
      <c r="W151" t="s">
        <v>14</v>
      </c>
      <c r="X151">
        <v>0</v>
      </c>
      <c r="Y151">
        <v>2.7970059880239501E-2</v>
      </c>
      <c r="Z151" t="s">
        <v>14</v>
      </c>
      <c r="AA151">
        <v>86</v>
      </c>
      <c r="AB151">
        <v>0</v>
      </c>
      <c r="AC151">
        <v>4.2674612774729281E-2</v>
      </c>
      <c r="AE151">
        <v>0</v>
      </c>
    </row>
    <row r="152" spans="1:31" x14ac:dyDescent="0.45">
      <c r="A152" s="290">
        <v>39994</v>
      </c>
      <c r="B152">
        <v>1430</v>
      </c>
      <c r="C152">
        <v>12.5</v>
      </c>
      <c r="D152">
        <v>73</v>
      </c>
      <c r="E152">
        <v>0</v>
      </c>
      <c r="F152">
        <v>2.7970059880239501E-2</v>
      </c>
      <c r="G152">
        <v>0</v>
      </c>
      <c r="H152">
        <v>11</v>
      </c>
      <c r="I152">
        <v>80</v>
      </c>
      <c r="J152">
        <v>0</v>
      </c>
      <c r="K152">
        <v>3.3630782479935978E-2</v>
      </c>
      <c r="L152">
        <v>0</v>
      </c>
      <c r="M152">
        <v>23.5</v>
      </c>
      <c r="N152">
        <v>76.5</v>
      </c>
      <c r="O152">
        <v>0</v>
      </c>
      <c r="P152">
        <v>0</v>
      </c>
      <c r="T152" s="290">
        <v>39992</v>
      </c>
      <c r="U152">
        <v>1920</v>
      </c>
      <c r="V152" t="s">
        <v>14</v>
      </c>
      <c r="W152" t="s">
        <v>14</v>
      </c>
      <c r="X152">
        <v>0</v>
      </c>
      <c r="Y152">
        <v>2.7970059880239501E-2</v>
      </c>
      <c r="Z152" t="s">
        <v>14</v>
      </c>
      <c r="AA152">
        <v>70</v>
      </c>
      <c r="AB152">
        <v>8</v>
      </c>
      <c r="AC152">
        <v>4.3766767996750888E-2</v>
      </c>
      <c r="AE152">
        <v>8</v>
      </c>
    </row>
    <row r="153" spans="1:31" x14ac:dyDescent="0.45">
      <c r="A153" s="290">
        <v>39995</v>
      </c>
      <c r="B153">
        <v>1310</v>
      </c>
      <c r="C153">
        <v>12.25</v>
      </c>
      <c r="D153">
        <v>72</v>
      </c>
      <c r="E153">
        <v>0</v>
      </c>
      <c r="F153">
        <v>2.7970059880239501E-2</v>
      </c>
      <c r="G153">
        <v>0</v>
      </c>
      <c r="H153">
        <v>11.25</v>
      </c>
      <c r="I153">
        <v>71</v>
      </c>
      <c r="J153">
        <v>1</v>
      </c>
      <c r="K153">
        <v>3.0615715117114778E-2</v>
      </c>
      <c r="L153">
        <v>32.662963976986468</v>
      </c>
      <c r="M153">
        <v>23.5</v>
      </c>
      <c r="N153">
        <v>71.5</v>
      </c>
      <c r="O153">
        <v>1</v>
      </c>
      <c r="P153">
        <v>32.662963976986468</v>
      </c>
      <c r="T153" s="290">
        <v>39993</v>
      </c>
      <c r="U153">
        <v>1880</v>
      </c>
      <c r="V153">
        <v>13</v>
      </c>
      <c r="W153">
        <v>69</v>
      </c>
      <c r="X153">
        <v>2</v>
      </c>
      <c r="Y153">
        <v>2.7970059880239501E-2</v>
      </c>
      <c r="Z153">
        <v>10.75</v>
      </c>
      <c r="AA153">
        <v>63</v>
      </c>
      <c r="AB153">
        <v>13</v>
      </c>
      <c r="AC153">
        <v>4.3042530720345418E-2</v>
      </c>
      <c r="AE153">
        <v>15</v>
      </c>
    </row>
    <row r="154" spans="1:31" x14ac:dyDescent="0.45">
      <c r="A154" s="290">
        <v>39996</v>
      </c>
      <c r="B154">
        <v>1310</v>
      </c>
      <c r="C154">
        <v>5.25</v>
      </c>
      <c r="D154">
        <v>68</v>
      </c>
      <c r="E154">
        <v>0</v>
      </c>
      <c r="F154">
        <v>2.7970059880239501E-2</v>
      </c>
      <c r="G154">
        <v>0</v>
      </c>
      <c r="H154">
        <v>18.25</v>
      </c>
      <c r="I154">
        <v>47</v>
      </c>
      <c r="J154">
        <v>0</v>
      </c>
      <c r="K154">
        <v>3.0615715117114778E-2</v>
      </c>
      <c r="L154">
        <v>0</v>
      </c>
      <c r="M154">
        <v>23.5</v>
      </c>
      <c r="N154">
        <v>57.5</v>
      </c>
      <c r="O154">
        <v>0</v>
      </c>
      <c r="P154">
        <v>0</v>
      </c>
      <c r="T154" s="290">
        <v>39994</v>
      </c>
      <c r="U154">
        <v>1430</v>
      </c>
      <c r="V154">
        <v>12.5</v>
      </c>
      <c r="W154">
        <v>73</v>
      </c>
      <c r="X154">
        <v>0</v>
      </c>
      <c r="Y154">
        <v>2.7970059880239501E-2</v>
      </c>
      <c r="Z154">
        <v>11</v>
      </c>
      <c r="AA154">
        <v>80</v>
      </c>
      <c r="AB154">
        <v>6</v>
      </c>
      <c r="AC154">
        <v>3.3630782479935978E-2</v>
      </c>
      <c r="AE154">
        <v>6</v>
      </c>
    </row>
    <row r="155" spans="1:31" x14ac:dyDescent="0.45">
      <c r="A155" s="290">
        <v>39997</v>
      </c>
      <c r="B155">
        <v>1440</v>
      </c>
      <c r="C155" t="s">
        <v>14</v>
      </c>
      <c r="D155">
        <v>48</v>
      </c>
      <c r="E155">
        <v>0</v>
      </c>
      <c r="F155">
        <v>2.7970059880239501E-2</v>
      </c>
      <c r="G155">
        <v>0</v>
      </c>
      <c r="H155" t="s">
        <v>14</v>
      </c>
      <c r="I155">
        <v>25</v>
      </c>
      <c r="J155">
        <v>12</v>
      </c>
      <c r="K155">
        <v>3.387050470440961E-2</v>
      </c>
      <c r="L155">
        <v>354.29055766144864</v>
      </c>
      <c r="M155" t="s">
        <v>14</v>
      </c>
      <c r="N155">
        <v>36.5</v>
      </c>
      <c r="O155">
        <v>12</v>
      </c>
      <c r="P155">
        <v>354.29055766144864</v>
      </c>
      <c r="T155" s="290">
        <v>39995</v>
      </c>
      <c r="U155">
        <v>1310</v>
      </c>
      <c r="V155">
        <v>12.25</v>
      </c>
      <c r="W155">
        <v>72</v>
      </c>
      <c r="X155">
        <v>1</v>
      </c>
      <c r="Y155">
        <v>2.7970059880239501E-2</v>
      </c>
      <c r="Z155">
        <v>11.25</v>
      </c>
      <c r="AA155">
        <v>71</v>
      </c>
      <c r="AB155">
        <v>6</v>
      </c>
      <c r="AC155">
        <v>3.0615715117114778E-2</v>
      </c>
      <c r="AE155">
        <v>7</v>
      </c>
    </row>
    <row r="156" spans="1:31" x14ac:dyDescent="0.45">
      <c r="A156" s="290">
        <v>39998</v>
      </c>
      <c r="B156">
        <v>1570</v>
      </c>
      <c r="C156" t="s">
        <v>14</v>
      </c>
      <c r="D156">
        <v>48</v>
      </c>
      <c r="F156">
        <v>2.7970059880239501E-2</v>
      </c>
      <c r="G156">
        <v>0</v>
      </c>
      <c r="H156" t="s">
        <v>14</v>
      </c>
      <c r="I156">
        <v>27</v>
      </c>
      <c r="J156">
        <v>37</v>
      </c>
      <c r="K156">
        <v>3.6843782902976963E-2</v>
      </c>
      <c r="L156">
        <v>1004.2399852760617</v>
      </c>
      <c r="M156" t="s">
        <v>14</v>
      </c>
      <c r="N156">
        <v>37.5</v>
      </c>
      <c r="O156">
        <v>37</v>
      </c>
      <c r="P156">
        <v>1004.2399852760617</v>
      </c>
      <c r="T156" s="290">
        <v>39996</v>
      </c>
      <c r="U156">
        <v>1310</v>
      </c>
      <c r="V156">
        <v>5.25</v>
      </c>
      <c r="W156">
        <v>68</v>
      </c>
      <c r="X156">
        <v>2</v>
      </c>
      <c r="Y156">
        <v>2.7970059880239501E-2</v>
      </c>
      <c r="Z156">
        <v>18.25</v>
      </c>
      <c r="AA156">
        <v>47</v>
      </c>
      <c r="AB156">
        <v>37</v>
      </c>
      <c r="AC156">
        <v>3.0615715117114778E-2</v>
      </c>
      <c r="AE156">
        <v>39</v>
      </c>
    </row>
    <row r="157" spans="1:31" x14ac:dyDescent="0.45">
      <c r="A157" s="290">
        <v>39999</v>
      </c>
      <c r="B157">
        <v>1560</v>
      </c>
      <c r="C157">
        <v>9.75</v>
      </c>
      <c r="D157">
        <v>29</v>
      </c>
      <c r="E157">
        <v>0</v>
      </c>
      <c r="F157">
        <v>2.7970059880239501E-2</v>
      </c>
      <c r="G157">
        <v>0</v>
      </c>
      <c r="H157">
        <v>14.5</v>
      </c>
      <c r="I157">
        <v>32</v>
      </c>
      <c r="J157">
        <v>4</v>
      </c>
      <c r="K157">
        <v>3.6623973848379288E-2</v>
      </c>
      <c r="L157">
        <v>109.21807711417998</v>
      </c>
      <c r="M157">
        <v>24.25</v>
      </c>
      <c r="N157">
        <v>30.5</v>
      </c>
      <c r="O157">
        <v>4</v>
      </c>
      <c r="P157">
        <v>109.21807711417998</v>
      </c>
      <c r="T157" s="290">
        <v>39997</v>
      </c>
      <c r="U157">
        <v>1440</v>
      </c>
      <c r="V157" t="s">
        <v>14</v>
      </c>
      <c r="W157">
        <v>48</v>
      </c>
      <c r="X157" t="s">
        <v>14</v>
      </c>
      <c r="Y157">
        <v>2.7970059880239501E-2</v>
      </c>
      <c r="Z157" t="s">
        <v>14</v>
      </c>
      <c r="AA157">
        <v>25</v>
      </c>
      <c r="AB157" t="s">
        <v>14</v>
      </c>
      <c r="AC157">
        <v>3.387050470440961E-2</v>
      </c>
      <c r="AE157">
        <v>660</v>
      </c>
    </row>
    <row r="158" spans="1:31" x14ac:dyDescent="0.45">
      <c r="A158" s="290">
        <v>40000</v>
      </c>
      <c r="B158">
        <v>1510</v>
      </c>
      <c r="C158">
        <v>8</v>
      </c>
      <c r="D158">
        <v>36</v>
      </c>
      <c r="E158">
        <v>1</v>
      </c>
      <c r="F158">
        <v>2.7970059880239501E-2</v>
      </c>
      <c r="G158">
        <v>35.752515521301675</v>
      </c>
      <c r="H158">
        <v>14.5</v>
      </c>
      <c r="I158">
        <v>37</v>
      </c>
      <c r="J158">
        <v>14</v>
      </c>
      <c r="K158">
        <v>3.550335358542861E-2</v>
      </c>
      <c r="L158">
        <v>394.32894603359165</v>
      </c>
      <c r="M158">
        <v>22.5</v>
      </c>
      <c r="N158">
        <v>36.5</v>
      </c>
      <c r="O158">
        <v>15</v>
      </c>
      <c r="P158">
        <v>430.08146155489334</v>
      </c>
      <c r="T158" s="290">
        <v>39998</v>
      </c>
      <c r="U158">
        <v>1570</v>
      </c>
      <c r="V158" t="s">
        <v>14</v>
      </c>
      <c r="W158">
        <v>48</v>
      </c>
      <c r="X158" t="s">
        <v>14</v>
      </c>
      <c r="Y158">
        <v>2.7970059880239501E-2</v>
      </c>
      <c r="Z158" t="s">
        <v>14</v>
      </c>
      <c r="AA158">
        <v>27</v>
      </c>
      <c r="AB158" t="s">
        <v>14</v>
      </c>
      <c r="AC158">
        <v>3.6843782902976963E-2</v>
      </c>
      <c r="AE158">
        <v>597</v>
      </c>
    </row>
    <row r="159" spans="1:31" x14ac:dyDescent="0.45">
      <c r="A159" s="290">
        <v>40001</v>
      </c>
      <c r="B159">
        <v>1310</v>
      </c>
      <c r="C159">
        <v>11.25</v>
      </c>
      <c r="D159">
        <v>42</v>
      </c>
      <c r="E159">
        <v>0</v>
      </c>
      <c r="F159">
        <v>2.7970059880239501E-2</v>
      </c>
      <c r="G159">
        <v>0</v>
      </c>
      <c r="H159">
        <v>12</v>
      </c>
      <c r="I159">
        <v>50</v>
      </c>
      <c r="J159">
        <v>0</v>
      </c>
      <c r="K159">
        <v>3.0615715117114778E-2</v>
      </c>
      <c r="L159">
        <v>0</v>
      </c>
      <c r="M159">
        <v>23.25</v>
      </c>
      <c r="N159">
        <v>46</v>
      </c>
      <c r="O159">
        <v>0</v>
      </c>
      <c r="P159">
        <v>0</v>
      </c>
      <c r="T159" s="290">
        <v>39999</v>
      </c>
      <c r="U159">
        <v>1560</v>
      </c>
      <c r="V159">
        <v>9.75</v>
      </c>
      <c r="W159">
        <v>29</v>
      </c>
      <c r="X159">
        <v>27</v>
      </c>
      <c r="Y159">
        <v>2.7970059880239501E-2</v>
      </c>
      <c r="Z159">
        <v>14.5</v>
      </c>
      <c r="AA159">
        <v>32</v>
      </c>
      <c r="AB159">
        <v>128</v>
      </c>
      <c r="AC159">
        <v>3.6623973848379288E-2</v>
      </c>
      <c r="AE159">
        <v>155</v>
      </c>
    </row>
    <row r="160" spans="1:31" x14ac:dyDescent="0.45">
      <c r="A160" s="290">
        <v>40002</v>
      </c>
      <c r="B160">
        <v>1170</v>
      </c>
      <c r="C160">
        <v>10.5</v>
      </c>
      <c r="D160">
        <v>61</v>
      </c>
      <c r="E160">
        <v>0</v>
      </c>
      <c r="F160">
        <v>2.7970059880239501E-2</v>
      </c>
      <c r="G160">
        <v>0</v>
      </c>
      <c r="H160">
        <v>14.25</v>
      </c>
      <c r="I160">
        <v>42</v>
      </c>
      <c r="J160">
        <v>1</v>
      </c>
      <c r="K160">
        <v>2.6727710556038009E-2</v>
      </c>
      <c r="L160">
        <v>37.414353088842915</v>
      </c>
      <c r="M160">
        <v>24.75</v>
      </c>
      <c r="N160">
        <v>51.5</v>
      </c>
      <c r="O160">
        <v>1</v>
      </c>
      <c r="P160">
        <v>37.414353088842915</v>
      </c>
      <c r="T160" s="290">
        <v>40000</v>
      </c>
      <c r="U160">
        <v>1510</v>
      </c>
      <c r="V160">
        <v>8</v>
      </c>
      <c r="W160">
        <v>36</v>
      </c>
      <c r="X160">
        <v>23</v>
      </c>
      <c r="Y160">
        <v>2.7970059880239501E-2</v>
      </c>
      <c r="Z160">
        <v>14.5</v>
      </c>
      <c r="AA160">
        <v>37</v>
      </c>
      <c r="AB160">
        <v>201</v>
      </c>
      <c r="AC160">
        <v>3.550335358542861E-2</v>
      </c>
      <c r="AE160">
        <v>224</v>
      </c>
    </row>
    <row r="161" spans="1:31" x14ac:dyDescent="0.45">
      <c r="A161" s="290">
        <v>40003</v>
      </c>
      <c r="B161">
        <v>1080</v>
      </c>
      <c r="C161">
        <v>12</v>
      </c>
      <c r="D161">
        <v>51</v>
      </c>
      <c r="E161">
        <v>1</v>
      </c>
      <c r="F161">
        <v>2.7970059880239501E-2</v>
      </c>
      <c r="G161">
        <v>35.752515521301675</v>
      </c>
      <c r="H161">
        <v>10.75</v>
      </c>
      <c r="I161">
        <v>60</v>
      </c>
      <c r="J161">
        <v>0</v>
      </c>
      <c r="K161">
        <v>2.3974241412068359E-2</v>
      </c>
      <c r="L161">
        <v>0</v>
      </c>
      <c r="M161">
        <v>22.75</v>
      </c>
      <c r="N161">
        <v>55.5</v>
      </c>
      <c r="O161">
        <v>1</v>
      </c>
      <c r="P161">
        <v>35.752515521301675</v>
      </c>
      <c r="T161" s="290">
        <v>40001</v>
      </c>
      <c r="U161">
        <v>1310</v>
      </c>
      <c r="V161">
        <v>11.25</v>
      </c>
      <c r="W161">
        <v>42</v>
      </c>
      <c r="X161">
        <v>2</v>
      </c>
      <c r="Y161">
        <v>2.7970059880239501E-2</v>
      </c>
      <c r="Z161">
        <v>12</v>
      </c>
      <c r="AA161">
        <v>50</v>
      </c>
      <c r="AB161">
        <v>7</v>
      </c>
      <c r="AC161">
        <v>3.0615715117114778E-2</v>
      </c>
      <c r="AE161">
        <v>9</v>
      </c>
    </row>
    <row r="162" spans="1:31" x14ac:dyDescent="0.45">
      <c r="A162" s="290">
        <v>40004</v>
      </c>
      <c r="B162">
        <v>1100</v>
      </c>
      <c r="C162">
        <v>12.5</v>
      </c>
      <c r="D162">
        <v>51</v>
      </c>
      <c r="E162">
        <v>0</v>
      </c>
      <c r="F162">
        <v>2.7970059880239501E-2</v>
      </c>
      <c r="G162">
        <v>0</v>
      </c>
      <c r="H162">
        <v>12</v>
      </c>
      <c r="I162">
        <v>55</v>
      </c>
      <c r="J162">
        <v>0</v>
      </c>
      <c r="K162">
        <v>2.460545178225429E-2</v>
      </c>
      <c r="L162">
        <v>0</v>
      </c>
      <c r="M162">
        <v>24.5</v>
      </c>
      <c r="N162">
        <v>53</v>
      </c>
      <c r="O162">
        <v>0</v>
      </c>
      <c r="P162">
        <v>0</v>
      </c>
      <c r="T162" s="290">
        <v>40002</v>
      </c>
      <c r="U162">
        <v>1170</v>
      </c>
      <c r="V162">
        <v>10.5</v>
      </c>
      <c r="W162">
        <v>61</v>
      </c>
      <c r="X162">
        <v>0</v>
      </c>
      <c r="Y162">
        <v>2.7970059880239501E-2</v>
      </c>
      <c r="Z162">
        <v>14.25</v>
      </c>
      <c r="AA162">
        <v>42</v>
      </c>
      <c r="AB162">
        <v>14</v>
      </c>
      <c r="AC162">
        <v>2.6727710556038009E-2</v>
      </c>
      <c r="AE162">
        <v>14</v>
      </c>
    </row>
    <row r="163" spans="1:31" x14ac:dyDescent="0.45">
      <c r="A163" s="290">
        <v>40005</v>
      </c>
      <c r="B163">
        <v>1170</v>
      </c>
      <c r="C163" t="s">
        <v>14</v>
      </c>
      <c r="D163" t="s">
        <v>14</v>
      </c>
      <c r="E163">
        <v>0</v>
      </c>
      <c r="F163">
        <v>2.7970059880239501E-2</v>
      </c>
      <c r="G163">
        <v>0</v>
      </c>
      <c r="H163" t="s">
        <v>14</v>
      </c>
      <c r="I163">
        <v>40</v>
      </c>
      <c r="J163">
        <v>0</v>
      </c>
      <c r="K163">
        <v>2.6727710556038009E-2</v>
      </c>
      <c r="L163">
        <v>0</v>
      </c>
      <c r="M163" t="s">
        <v>14</v>
      </c>
      <c r="N163">
        <v>40</v>
      </c>
      <c r="O163">
        <v>0</v>
      </c>
      <c r="P163">
        <v>0</v>
      </c>
      <c r="T163" s="290">
        <v>40003</v>
      </c>
      <c r="U163">
        <v>1080</v>
      </c>
      <c r="V163">
        <v>12</v>
      </c>
      <c r="W163">
        <v>51</v>
      </c>
      <c r="X163">
        <v>2</v>
      </c>
      <c r="Y163">
        <v>2.7970059880239501E-2</v>
      </c>
      <c r="Z163">
        <v>10.75</v>
      </c>
      <c r="AA163">
        <v>60</v>
      </c>
      <c r="AB163">
        <v>4</v>
      </c>
      <c r="AC163">
        <v>2.3974241412068359E-2</v>
      </c>
      <c r="AE163">
        <v>6</v>
      </c>
    </row>
    <row r="164" spans="1:31" x14ac:dyDescent="0.45">
      <c r="A164" s="290">
        <v>40006</v>
      </c>
      <c r="B164">
        <v>1350</v>
      </c>
      <c r="C164" t="s">
        <v>14</v>
      </c>
      <c r="D164" t="s">
        <v>14</v>
      </c>
      <c r="E164">
        <v>0</v>
      </c>
      <c r="F164">
        <v>2.7970059880239501E-2</v>
      </c>
      <c r="G164">
        <v>0</v>
      </c>
      <c r="H164" t="s">
        <v>14</v>
      </c>
      <c r="I164">
        <v>35</v>
      </c>
      <c r="J164">
        <v>0</v>
      </c>
      <c r="K164">
        <v>3.1650379577277177E-2</v>
      </c>
      <c r="L164">
        <v>0</v>
      </c>
      <c r="M164" t="s">
        <v>14</v>
      </c>
      <c r="N164">
        <v>35</v>
      </c>
      <c r="O164">
        <v>0</v>
      </c>
      <c r="P164">
        <v>0</v>
      </c>
      <c r="T164" s="290">
        <v>40004</v>
      </c>
      <c r="U164">
        <v>1100</v>
      </c>
      <c r="V164">
        <v>12.5</v>
      </c>
      <c r="W164">
        <v>51</v>
      </c>
      <c r="X164">
        <v>1</v>
      </c>
      <c r="Y164">
        <v>2.7970059880239501E-2</v>
      </c>
      <c r="Z164">
        <v>12</v>
      </c>
      <c r="AA164">
        <v>55</v>
      </c>
      <c r="AB164">
        <v>5</v>
      </c>
      <c r="AC164">
        <v>2.460545178225429E-2</v>
      </c>
      <c r="AE164">
        <v>6</v>
      </c>
    </row>
    <row r="165" spans="1:31" x14ac:dyDescent="0.45">
      <c r="A165" s="290">
        <v>40007</v>
      </c>
      <c r="B165">
        <v>1310</v>
      </c>
      <c r="C165">
        <v>12.5</v>
      </c>
      <c r="D165">
        <v>32</v>
      </c>
      <c r="E165">
        <v>0</v>
      </c>
      <c r="F165">
        <v>2.7970059880239501E-2</v>
      </c>
      <c r="G165">
        <v>0</v>
      </c>
      <c r="H165">
        <v>10.5</v>
      </c>
      <c r="I165">
        <v>36</v>
      </c>
      <c r="J165">
        <v>3</v>
      </c>
      <c r="K165">
        <v>3.0615715117114778E-2</v>
      </c>
      <c r="L165">
        <v>97.988891930959397</v>
      </c>
      <c r="M165">
        <v>23</v>
      </c>
      <c r="N165">
        <v>34</v>
      </c>
      <c r="O165">
        <v>3</v>
      </c>
      <c r="P165">
        <v>97.988891930959397</v>
      </c>
      <c r="T165" s="290">
        <v>40005</v>
      </c>
      <c r="U165">
        <v>1170</v>
      </c>
      <c r="V165" t="s">
        <v>14</v>
      </c>
      <c r="W165" t="s">
        <v>14</v>
      </c>
      <c r="X165">
        <v>0</v>
      </c>
      <c r="Y165">
        <v>2.7970059880239501E-2</v>
      </c>
      <c r="Z165" t="s">
        <v>14</v>
      </c>
      <c r="AA165">
        <v>40</v>
      </c>
      <c r="AB165">
        <v>6</v>
      </c>
      <c r="AC165">
        <v>2.6727710556038009E-2</v>
      </c>
      <c r="AE165">
        <v>6</v>
      </c>
    </row>
    <row r="166" spans="1:31" x14ac:dyDescent="0.45">
      <c r="A166" s="290">
        <v>40008</v>
      </c>
      <c r="B166">
        <v>1240</v>
      </c>
      <c r="C166">
        <v>11.5</v>
      </c>
      <c r="D166">
        <v>26</v>
      </c>
      <c r="E166">
        <v>2</v>
      </c>
      <c r="F166">
        <v>2.7970059880239501E-2</v>
      </c>
      <c r="G166">
        <v>71.505031042603349</v>
      </c>
      <c r="H166" t="s">
        <v>40</v>
      </c>
      <c r="I166" t="s">
        <v>14</v>
      </c>
      <c r="J166">
        <v>1</v>
      </c>
      <c r="K166">
        <v>2.8726613055808453E-2</v>
      </c>
      <c r="L166">
        <v>34.810925954175524</v>
      </c>
      <c r="M166" t="s">
        <v>14</v>
      </c>
      <c r="N166">
        <v>26</v>
      </c>
      <c r="O166">
        <v>3</v>
      </c>
      <c r="P166">
        <v>106.31595699677888</v>
      </c>
      <c r="T166" s="290">
        <v>40006</v>
      </c>
      <c r="U166">
        <v>1350</v>
      </c>
      <c r="V166" t="s">
        <v>14</v>
      </c>
      <c r="W166" t="s">
        <v>14</v>
      </c>
      <c r="X166">
        <v>0</v>
      </c>
      <c r="Y166">
        <v>2.7970059880239501E-2</v>
      </c>
      <c r="Z166" t="s">
        <v>14</v>
      </c>
      <c r="AA166">
        <v>35</v>
      </c>
      <c r="AB166">
        <v>159</v>
      </c>
      <c r="AC166">
        <v>3.1650379577277177E-2</v>
      </c>
      <c r="AE166">
        <v>159</v>
      </c>
    </row>
    <row r="167" spans="1:31" x14ac:dyDescent="0.45">
      <c r="A167" s="290">
        <v>40009</v>
      </c>
      <c r="B167">
        <v>1180</v>
      </c>
      <c r="C167" t="s">
        <v>40</v>
      </c>
      <c r="D167" t="s">
        <v>14</v>
      </c>
      <c r="E167">
        <v>1</v>
      </c>
      <c r="F167">
        <v>2.7970059880239501E-2</v>
      </c>
      <c r="G167">
        <v>35.752515521301675</v>
      </c>
      <c r="H167" t="s">
        <v>40</v>
      </c>
      <c r="I167" t="s">
        <v>14</v>
      </c>
      <c r="J167">
        <v>1</v>
      </c>
      <c r="K167">
        <v>2.7020478280614046E-2</v>
      </c>
      <c r="L167">
        <v>37.008967406674444</v>
      </c>
      <c r="M167" t="s">
        <v>14</v>
      </c>
      <c r="N167">
        <v>29.75</v>
      </c>
      <c r="O167">
        <v>2</v>
      </c>
      <c r="P167">
        <v>72.761482927976118</v>
      </c>
      <c r="T167" s="290">
        <v>40007</v>
      </c>
      <c r="U167">
        <v>1310</v>
      </c>
      <c r="V167">
        <v>12.5</v>
      </c>
      <c r="W167">
        <v>32</v>
      </c>
      <c r="X167">
        <v>27</v>
      </c>
      <c r="Y167">
        <v>2.7970059880239501E-2</v>
      </c>
      <c r="Z167">
        <v>10.5</v>
      </c>
      <c r="AA167">
        <v>36</v>
      </c>
      <c r="AB167">
        <v>73</v>
      </c>
      <c r="AC167">
        <v>3.0615715117114778E-2</v>
      </c>
      <c r="AE167">
        <v>100</v>
      </c>
    </row>
    <row r="168" spans="1:31" x14ac:dyDescent="0.45">
      <c r="A168" s="290">
        <v>40010</v>
      </c>
      <c r="B168">
        <v>1180</v>
      </c>
      <c r="C168">
        <v>12</v>
      </c>
      <c r="D168">
        <v>34</v>
      </c>
      <c r="E168">
        <v>1</v>
      </c>
      <c r="F168">
        <v>2.7970059880239501E-2</v>
      </c>
      <c r="G168">
        <v>35.752515521301675</v>
      </c>
      <c r="H168">
        <v>11</v>
      </c>
      <c r="I168">
        <v>33</v>
      </c>
      <c r="J168">
        <v>0</v>
      </c>
      <c r="K168">
        <v>2.7020478280614046E-2</v>
      </c>
      <c r="L168">
        <v>0</v>
      </c>
      <c r="M168">
        <v>23</v>
      </c>
      <c r="N168">
        <v>33.5</v>
      </c>
      <c r="O168">
        <v>1</v>
      </c>
      <c r="P168">
        <v>35.752515521301675</v>
      </c>
      <c r="T168" s="290">
        <v>40008</v>
      </c>
      <c r="U168">
        <v>1240</v>
      </c>
      <c r="V168">
        <v>11.5</v>
      </c>
      <c r="W168">
        <v>26</v>
      </c>
      <c r="X168">
        <v>27</v>
      </c>
      <c r="Y168">
        <v>2.7970059880239501E-2</v>
      </c>
      <c r="Z168" t="s">
        <v>40</v>
      </c>
      <c r="AA168" t="s">
        <v>14</v>
      </c>
      <c r="AB168">
        <v>46</v>
      </c>
      <c r="AC168">
        <v>2.8726613055808453E-2</v>
      </c>
      <c r="AE168">
        <v>73</v>
      </c>
    </row>
    <row r="169" spans="1:31" x14ac:dyDescent="0.45">
      <c r="A169" s="290">
        <v>40011</v>
      </c>
      <c r="B169">
        <v>1240</v>
      </c>
      <c r="C169">
        <v>13.75</v>
      </c>
      <c r="D169">
        <v>33</v>
      </c>
      <c r="E169">
        <v>4</v>
      </c>
      <c r="F169">
        <v>2.7970059880239501E-2</v>
      </c>
      <c r="G169">
        <v>143.0100620852067</v>
      </c>
      <c r="H169">
        <v>10.75</v>
      </c>
      <c r="I169">
        <v>18</v>
      </c>
      <c r="J169">
        <v>4</v>
      </c>
      <c r="K169">
        <v>2.8726613055808453E-2</v>
      </c>
      <c r="L169">
        <v>139.24370381670209</v>
      </c>
      <c r="M169">
        <v>24.5</v>
      </c>
      <c r="N169">
        <v>25.5</v>
      </c>
      <c r="O169">
        <v>8</v>
      </c>
      <c r="P169">
        <v>282.25376590190876</v>
      </c>
      <c r="T169" s="290">
        <v>40009</v>
      </c>
      <c r="U169">
        <v>1180</v>
      </c>
      <c r="V169" t="s">
        <v>14</v>
      </c>
      <c r="W169" t="s">
        <v>40</v>
      </c>
      <c r="X169">
        <v>16</v>
      </c>
      <c r="Y169">
        <v>2.7970059880239501E-2</v>
      </c>
      <c r="Z169" t="s">
        <v>40</v>
      </c>
      <c r="AA169" t="s">
        <v>14</v>
      </c>
      <c r="AB169">
        <v>46</v>
      </c>
      <c r="AC169">
        <v>2.7020478280614046E-2</v>
      </c>
      <c r="AE169">
        <v>62</v>
      </c>
    </row>
    <row r="170" spans="1:31" x14ac:dyDescent="0.45">
      <c r="A170" s="290">
        <v>40012</v>
      </c>
      <c r="B170">
        <v>1280</v>
      </c>
      <c r="C170">
        <v>11.75</v>
      </c>
      <c r="D170">
        <v>21</v>
      </c>
      <c r="E170">
        <v>9</v>
      </c>
      <c r="F170">
        <v>2.7970059880239501E-2</v>
      </c>
      <c r="G170">
        <v>321.77263969171509</v>
      </c>
      <c r="H170">
        <v>12.25</v>
      </c>
      <c r="I170" t="s">
        <v>14</v>
      </c>
      <c r="J170">
        <v>6</v>
      </c>
      <c r="K170">
        <v>2.9818768277830004E-2</v>
      </c>
      <c r="L170">
        <v>201.21555471695817</v>
      </c>
      <c r="M170">
        <v>24</v>
      </c>
      <c r="N170">
        <v>21</v>
      </c>
      <c r="O170">
        <v>15</v>
      </c>
      <c r="P170">
        <v>522.98819440867328</v>
      </c>
      <c r="T170" s="290">
        <v>40010</v>
      </c>
      <c r="U170">
        <v>1180</v>
      </c>
      <c r="V170">
        <v>12</v>
      </c>
      <c r="W170">
        <v>34</v>
      </c>
      <c r="X170">
        <v>7</v>
      </c>
      <c r="Y170">
        <v>2.7970059880239501E-2</v>
      </c>
      <c r="Z170">
        <v>11</v>
      </c>
      <c r="AA170">
        <v>33</v>
      </c>
      <c r="AB170">
        <v>21</v>
      </c>
      <c r="AC170">
        <v>2.7020478280614046E-2</v>
      </c>
      <c r="AE170">
        <v>28</v>
      </c>
    </row>
    <row r="171" spans="1:31" x14ac:dyDescent="0.45">
      <c r="A171" s="290">
        <v>40013</v>
      </c>
      <c r="B171">
        <v>1250</v>
      </c>
      <c r="C171" t="s">
        <v>14</v>
      </c>
      <c r="D171" t="s">
        <v>14</v>
      </c>
      <c r="E171">
        <v>0</v>
      </c>
      <c r="F171">
        <v>2.7970059880239501E-2</v>
      </c>
      <c r="G171">
        <v>0</v>
      </c>
      <c r="H171" t="s">
        <v>14</v>
      </c>
      <c r="I171">
        <v>23</v>
      </c>
      <c r="J171">
        <v>0</v>
      </c>
      <c r="K171">
        <v>2.9002919762194324E-2</v>
      </c>
      <c r="L171">
        <v>0</v>
      </c>
      <c r="M171">
        <v>23.25</v>
      </c>
      <c r="N171">
        <v>23</v>
      </c>
      <c r="O171">
        <v>0</v>
      </c>
      <c r="P171">
        <v>0</v>
      </c>
      <c r="T171" s="290">
        <v>40011</v>
      </c>
      <c r="U171">
        <v>1240</v>
      </c>
      <c r="V171">
        <v>13.75</v>
      </c>
      <c r="W171">
        <v>33</v>
      </c>
      <c r="X171">
        <v>29</v>
      </c>
      <c r="Y171">
        <v>2.7970059880239501E-2</v>
      </c>
      <c r="Z171">
        <v>10.75</v>
      </c>
      <c r="AA171">
        <v>18</v>
      </c>
      <c r="AB171">
        <v>74</v>
      </c>
      <c r="AC171">
        <v>2.8726613055808453E-2</v>
      </c>
      <c r="AE171">
        <v>103</v>
      </c>
    </row>
    <row r="172" spans="1:31" x14ac:dyDescent="0.45">
      <c r="A172" s="290">
        <v>40014</v>
      </c>
      <c r="B172">
        <v>1170</v>
      </c>
      <c r="C172" t="s">
        <v>14</v>
      </c>
      <c r="D172" t="s">
        <v>14</v>
      </c>
      <c r="E172">
        <v>0</v>
      </c>
      <c r="F172">
        <v>2.7970059880239501E-2</v>
      </c>
      <c r="G172">
        <v>0</v>
      </c>
      <c r="H172" t="s">
        <v>14</v>
      </c>
      <c r="I172">
        <v>19</v>
      </c>
      <c r="J172">
        <v>0</v>
      </c>
      <c r="K172">
        <v>2.6727710556038009E-2</v>
      </c>
      <c r="L172">
        <v>0</v>
      </c>
      <c r="M172">
        <v>23.75</v>
      </c>
      <c r="N172">
        <v>19</v>
      </c>
      <c r="O172">
        <v>0</v>
      </c>
      <c r="P172">
        <v>0</v>
      </c>
      <c r="T172" s="290">
        <v>40012</v>
      </c>
      <c r="U172">
        <v>1280</v>
      </c>
      <c r="V172">
        <v>11.75</v>
      </c>
      <c r="W172">
        <v>21</v>
      </c>
      <c r="X172">
        <v>91</v>
      </c>
      <c r="Y172">
        <v>2.7970059880239501E-2</v>
      </c>
      <c r="Z172">
        <v>12.25</v>
      </c>
      <c r="AA172" t="s">
        <v>14</v>
      </c>
      <c r="AB172">
        <v>92</v>
      </c>
      <c r="AC172">
        <v>2.9818768277830004E-2</v>
      </c>
      <c r="AE172">
        <v>183</v>
      </c>
    </row>
    <row r="173" spans="1:31" x14ac:dyDescent="0.45">
      <c r="A173" s="290">
        <v>40015</v>
      </c>
      <c r="B173">
        <v>1180</v>
      </c>
      <c r="C173">
        <v>14</v>
      </c>
      <c r="D173">
        <v>19</v>
      </c>
      <c r="E173">
        <v>2</v>
      </c>
      <c r="F173">
        <v>2.7970059880239501E-2</v>
      </c>
      <c r="G173">
        <v>71.505031042603349</v>
      </c>
      <c r="H173">
        <v>9.75</v>
      </c>
      <c r="I173">
        <v>19</v>
      </c>
      <c r="J173">
        <v>1</v>
      </c>
      <c r="K173">
        <v>2.7020478280614046E-2</v>
      </c>
      <c r="L173">
        <v>37.008967406674444</v>
      </c>
      <c r="M173">
        <v>23.75</v>
      </c>
      <c r="N173">
        <v>19</v>
      </c>
      <c r="O173">
        <v>3</v>
      </c>
      <c r="P173">
        <v>108.51399844927779</v>
      </c>
      <c r="T173" s="290">
        <v>40013</v>
      </c>
      <c r="U173">
        <v>1250</v>
      </c>
      <c r="V173" t="s">
        <v>14</v>
      </c>
      <c r="W173" t="s">
        <v>14</v>
      </c>
      <c r="X173">
        <v>0</v>
      </c>
      <c r="Y173">
        <v>2.7970059880239501E-2</v>
      </c>
      <c r="Z173" t="s">
        <v>14</v>
      </c>
      <c r="AA173">
        <v>23</v>
      </c>
      <c r="AB173">
        <v>0</v>
      </c>
      <c r="AC173">
        <v>2.9002919762194324E-2</v>
      </c>
      <c r="AD173">
        <v>23.25</v>
      </c>
      <c r="AE173">
        <v>0</v>
      </c>
    </row>
    <row r="174" spans="1:31" x14ac:dyDescent="0.45">
      <c r="A174" s="290">
        <v>40016</v>
      </c>
      <c r="B174">
        <v>1290</v>
      </c>
      <c r="C174">
        <v>8.75</v>
      </c>
      <c r="D174">
        <v>18</v>
      </c>
      <c r="E174">
        <v>1</v>
      </c>
      <c r="F174">
        <v>2.7970059880239501E-2</v>
      </c>
      <c r="G174">
        <v>35.752515521301675</v>
      </c>
      <c r="H174">
        <v>10.25</v>
      </c>
      <c r="I174">
        <v>12</v>
      </c>
      <c r="J174">
        <v>5</v>
      </c>
      <c r="K174">
        <v>3.0086473909036709E-2</v>
      </c>
      <c r="L174">
        <v>166.18763684694238</v>
      </c>
      <c r="M174">
        <v>19</v>
      </c>
      <c r="N174">
        <v>15</v>
      </c>
      <c r="O174">
        <v>6</v>
      </c>
      <c r="P174">
        <v>201.94015236824407</v>
      </c>
      <c r="T174" s="290">
        <v>40014</v>
      </c>
      <c r="U174">
        <v>1170</v>
      </c>
      <c r="V174" t="s">
        <v>14</v>
      </c>
      <c r="W174" t="s">
        <v>14</v>
      </c>
      <c r="X174">
        <v>0</v>
      </c>
      <c r="Y174">
        <v>2.7970059880239501E-2</v>
      </c>
      <c r="Z174" t="s">
        <v>14</v>
      </c>
      <c r="AA174">
        <v>19</v>
      </c>
      <c r="AB174">
        <v>0</v>
      </c>
      <c r="AC174">
        <v>2.6727710556038009E-2</v>
      </c>
      <c r="AD174">
        <v>23.75</v>
      </c>
      <c r="AE174">
        <v>0</v>
      </c>
    </row>
    <row r="175" spans="1:31" x14ac:dyDescent="0.45">
      <c r="A175" s="290">
        <v>40017</v>
      </c>
      <c r="B175">
        <v>1280</v>
      </c>
      <c r="C175">
        <v>12</v>
      </c>
      <c r="D175">
        <v>16</v>
      </c>
      <c r="E175">
        <v>5</v>
      </c>
      <c r="F175">
        <v>2.7970059880239501E-2</v>
      </c>
      <c r="G175">
        <v>178.76257760650836</v>
      </c>
      <c r="H175">
        <v>11.5</v>
      </c>
      <c r="I175">
        <v>22</v>
      </c>
      <c r="J175">
        <v>3</v>
      </c>
      <c r="K175">
        <v>2.9818768277830004E-2</v>
      </c>
      <c r="L175">
        <v>100.60777735847908</v>
      </c>
      <c r="M175">
        <v>23.5</v>
      </c>
      <c r="N175">
        <v>19</v>
      </c>
      <c r="O175">
        <v>8</v>
      </c>
      <c r="P175">
        <v>279.37035496498743</v>
      </c>
      <c r="T175" s="290">
        <v>40015</v>
      </c>
      <c r="U175">
        <v>1180</v>
      </c>
      <c r="V175">
        <v>14</v>
      </c>
      <c r="W175">
        <v>19</v>
      </c>
      <c r="X175">
        <v>18</v>
      </c>
      <c r="Y175">
        <v>2.7970059880239501E-2</v>
      </c>
      <c r="Z175">
        <v>9.75</v>
      </c>
      <c r="AA175">
        <v>19</v>
      </c>
      <c r="AB175">
        <v>31</v>
      </c>
      <c r="AC175">
        <v>2.7020478280614046E-2</v>
      </c>
      <c r="AE175">
        <v>49</v>
      </c>
    </row>
    <row r="176" spans="1:31" x14ac:dyDescent="0.45">
      <c r="A176" s="290">
        <v>40018</v>
      </c>
      <c r="B176">
        <v>1240</v>
      </c>
      <c r="C176">
        <v>12.75</v>
      </c>
      <c r="D176">
        <v>28</v>
      </c>
      <c r="E176">
        <v>1</v>
      </c>
      <c r="F176">
        <v>2.7970059880239501E-2</v>
      </c>
      <c r="G176">
        <v>35.752515521301675</v>
      </c>
      <c r="H176">
        <v>12</v>
      </c>
      <c r="I176">
        <v>21</v>
      </c>
      <c r="J176">
        <v>0</v>
      </c>
      <c r="K176">
        <v>2.8726613055808453E-2</v>
      </c>
      <c r="L176">
        <v>0</v>
      </c>
      <c r="M176">
        <v>24.75</v>
      </c>
      <c r="N176">
        <v>24.5</v>
      </c>
      <c r="O176">
        <v>1</v>
      </c>
      <c r="P176">
        <v>35.752515521301675</v>
      </c>
      <c r="T176" s="290">
        <v>40016</v>
      </c>
      <c r="U176">
        <v>1290</v>
      </c>
      <c r="V176">
        <v>8.75</v>
      </c>
      <c r="W176">
        <v>18</v>
      </c>
      <c r="X176">
        <v>73</v>
      </c>
      <c r="Y176">
        <v>2.7970059880239501E-2</v>
      </c>
      <c r="Z176">
        <v>10.25</v>
      </c>
      <c r="AA176">
        <v>12</v>
      </c>
      <c r="AB176">
        <v>82</v>
      </c>
      <c r="AC176">
        <v>3.0086473909036709E-2</v>
      </c>
      <c r="AE176">
        <v>155</v>
      </c>
    </row>
    <row r="177" spans="1:31" x14ac:dyDescent="0.45">
      <c r="A177" s="290">
        <v>40019</v>
      </c>
      <c r="B177">
        <v>1290</v>
      </c>
      <c r="C177">
        <v>12.25</v>
      </c>
      <c r="D177">
        <v>20</v>
      </c>
      <c r="E177">
        <v>0</v>
      </c>
      <c r="F177">
        <v>2.7970059880239501E-2</v>
      </c>
      <c r="G177">
        <v>0</v>
      </c>
      <c r="H177">
        <v>10</v>
      </c>
      <c r="I177">
        <v>20</v>
      </c>
      <c r="J177">
        <v>3</v>
      </c>
      <c r="K177">
        <v>3.0086473909036709E-2</v>
      </c>
      <c r="L177">
        <v>99.712582108165435</v>
      </c>
      <c r="M177">
        <v>22.25</v>
      </c>
      <c r="N177">
        <v>20</v>
      </c>
      <c r="O177">
        <v>3</v>
      </c>
      <c r="P177">
        <v>99.712582108165435</v>
      </c>
      <c r="T177" s="290">
        <v>40017</v>
      </c>
      <c r="U177">
        <v>1280</v>
      </c>
      <c r="V177">
        <v>12</v>
      </c>
      <c r="W177">
        <v>16</v>
      </c>
      <c r="X177">
        <v>67</v>
      </c>
      <c r="Y177">
        <v>2.7970059880239501E-2</v>
      </c>
      <c r="Z177">
        <v>11.5</v>
      </c>
      <c r="AA177">
        <v>22</v>
      </c>
      <c r="AB177">
        <v>49</v>
      </c>
      <c r="AC177">
        <v>2.9818768277830004E-2</v>
      </c>
      <c r="AE177">
        <v>116</v>
      </c>
    </row>
    <row r="178" spans="1:31" x14ac:dyDescent="0.45">
      <c r="A178" s="290">
        <v>40020</v>
      </c>
      <c r="B178">
        <v>1280</v>
      </c>
      <c r="C178">
        <v>11.5</v>
      </c>
      <c r="D178">
        <v>26</v>
      </c>
      <c r="E178">
        <v>1</v>
      </c>
      <c r="F178">
        <v>2.7970059880239501E-2</v>
      </c>
      <c r="G178">
        <v>35.752515521301675</v>
      </c>
      <c r="H178">
        <v>12.5</v>
      </c>
      <c r="I178">
        <v>15</v>
      </c>
      <c r="J178">
        <v>2</v>
      </c>
      <c r="K178">
        <v>2.9818768277830004E-2</v>
      </c>
      <c r="L178">
        <v>67.071851572319389</v>
      </c>
      <c r="M178">
        <v>24</v>
      </c>
      <c r="N178">
        <v>20.5</v>
      </c>
      <c r="O178">
        <v>3</v>
      </c>
      <c r="P178">
        <v>102.82436709362106</v>
      </c>
      <c r="T178" s="290">
        <v>40018</v>
      </c>
      <c r="U178">
        <v>1240</v>
      </c>
      <c r="V178">
        <v>12.75</v>
      </c>
      <c r="W178">
        <v>28</v>
      </c>
      <c r="X178">
        <v>19</v>
      </c>
      <c r="Y178">
        <v>2.7970059880239501E-2</v>
      </c>
      <c r="Z178">
        <v>12</v>
      </c>
      <c r="AA178">
        <v>21</v>
      </c>
      <c r="AB178">
        <v>13</v>
      </c>
      <c r="AC178">
        <v>2.8726613055808453E-2</v>
      </c>
      <c r="AE178">
        <v>32</v>
      </c>
    </row>
    <row r="179" spans="1:31" x14ac:dyDescent="0.45">
      <c r="A179" s="290">
        <v>40021</v>
      </c>
      <c r="B179">
        <v>1400</v>
      </c>
      <c r="C179">
        <v>11</v>
      </c>
      <c r="D179">
        <v>14</v>
      </c>
      <c r="E179">
        <v>0</v>
      </c>
      <c r="F179">
        <v>2.7970059880239501E-2</v>
      </c>
      <c r="G179">
        <v>0</v>
      </c>
      <c r="H179">
        <v>11</v>
      </c>
      <c r="I179">
        <v>12</v>
      </c>
      <c r="J179">
        <v>1</v>
      </c>
      <c r="K179">
        <v>3.2901426536755235E-2</v>
      </c>
      <c r="L179">
        <v>30.393818908820506</v>
      </c>
      <c r="M179">
        <v>22</v>
      </c>
      <c r="N179">
        <v>13</v>
      </c>
      <c r="O179">
        <v>1</v>
      </c>
      <c r="P179">
        <v>30.393818908820506</v>
      </c>
      <c r="T179" s="290">
        <v>40019</v>
      </c>
      <c r="U179">
        <v>1290</v>
      </c>
      <c r="V179">
        <v>12.25</v>
      </c>
      <c r="W179">
        <v>20</v>
      </c>
      <c r="X179">
        <v>20</v>
      </c>
      <c r="Y179">
        <v>2.7970059880239501E-2</v>
      </c>
      <c r="Z179">
        <v>10</v>
      </c>
      <c r="AA179">
        <v>20</v>
      </c>
      <c r="AB179">
        <v>22</v>
      </c>
      <c r="AC179">
        <v>3.0086473909036709E-2</v>
      </c>
      <c r="AE179">
        <v>42</v>
      </c>
    </row>
    <row r="180" spans="1:31" x14ac:dyDescent="0.45">
      <c r="T180" s="290">
        <v>40020</v>
      </c>
      <c r="U180">
        <v>1280</v>
      </c>
      <c r="V180">
        <v>11.5</v>
      </c>
      <c r="W180">
        <v>26</v>
      </c>
      <c r="X180">
        <v>15</v>
      </c>
      <c r="Y180">
        <v>2.7970059880239501E-2</v>
      </c>
      <c r="Z180">
        <v>12.5</v>
      </c>
      <c r="AA180">
        <v>15</v>
      </c>
      <c r="AB180">
        <v>19</v>
      </c>
      <c r="AC180">
        <v>2.9818768277830004E-2</v>
      </c>
      <c r="AE180">
        <v>34</v>
      </c>
    </row>
    <row r="181" spans="1:31" x14ac:dyDescent="0.45">
      <c r="T181" s="290">
        <v>40021</v>
      </c>
      <c r="U181">
        <v>1400</v>
      </c>
      <c r="V181">
        <v>11</v>
      </c>
      <c r="W181">
        <v>14</v>
      </c>
      <c r="X181">
        <v>15</v>
      </c>
      <c r="Y181">
        <v>2.7970059880239501E-2</v>
      </c>
      <c r="Z181">
        <v>11</v>
      </c>
      <c r="AA181">
        <v>12</v>
      </c>
      <c r="AB181">
        <v>16</v>
      </c>
      <c r="AC181">
        <v>3.2901426536755235E-2</v>
      </c>
      <c r="AE181">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NOTES</vt:lpstr>
      <vt:lpstr>2004</vt:lpstr>
      <vt:lpstr>2005</vt:lpstr>
      <vt:lpstr>2006_edited</vt:lpstr>
      <vt:lpstr>2006</vt:lpstr>
      <vt:lpstr>2007_edited</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vector>
  </TitlesOfParts>
  <Company>PTOI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Berger</dc:creator>
  <cp:lastModifiedBy>Maria Kuruvilla</cp:lastModifiedBy>
  <dcterms:created xsi:type="dcterms:W3CDTF">2023-08-04T15:18:18Z</dcterms:created>
  <dcterms:modified xsi:type="dcterms:W3CDTF">2023-09-18T22:43:39Z</dcterms:modified>
</cp:coreProperties>
</file>