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mariashaikh/Desktop/UMD/Courses sem 1/Decision Analytics/Team Project/"/>
    </mc:Choice>
  </mc:AlternateContent>
  <xr:revisionPtr revIDLastSave="0" documentId="13_ncr:1_{EEFC30B2-D32B-F744-B3CA-D19C27386B0D}" xr6:coauthVersionLast="47" xr6:coauthVersionMax="47" xr10:uidLastSave="{00000000-0000-0000-0000-000000000000}"/>
  <bookViews>
    <workbookView xWindow="0" yWindow="500" windowWidth="28800" windowHeight="16380" activeTab="2" xr2:uid="{136AD6B9-F1AE-6B4D-81BA-4FFB2EF524E0}"/>
  </bookViews>
  <sheets>
    <sheet name="Answer Report 1" sheetId="7" r:id="rId1"/>
    <sheet name="Sensitivity Report 1" sheetId="8" r:id="rId2"/>
    <sheet name="Harvest Hope Food Bank" sheetId="4" r:id="rId3"/>
    <sheet name="example" sheetId="5" r:id="rId4"/>
  </sheets>
  <definedNames>
    <definedName name="solver_adj" localSheetId="3" hidden="1">example!$I$5:$I$15</definedName>
    <definedName name="solver_adj" localSheetId="2" hidden="1">'Harvest Hope Food Bank'!$I$3:$I$36</definedName>
    <definedName name="solver_cvg" localSheetId="3" hidden="1">0.0001</definedName>
    <definedName name="solver_cvg" localSheetId="2" hidden="1">0.0001</definedName>
    <definedName name="solver_drv" localSheetId="3" hidden="1">1</definedName>
    <definedName name="solver_drv" localSheetId="2" hidden="1">1</definedName>
    <definedName name="solver_eng" localSheetId="3" hidden="1">2</definedName>
    <definedName name="solver_eng" localSheetId="2" hidden="1">2</definedName>
    <definedName name="solver_itr" localSheetId="3" hidden="1">2147483647</definedName>
    <definedName name="solver_itr" localSheetId="2" hidden="1">2147483647</definedName>
    <definedName name="solver_lhs1" localSheetId="3" hidden="1">example!$B$39:$B$44</definedName>
    <definedName name="solver_lhs1" localSheetId="2" hidden="1">'Harvest Hope Food Bank'!$B$83:$B$95</definedName>
    <definedName name="solver_lhs2" localSheetId="3" hidden="1">example!$I$5:$I$15</definedName>
    <definedName name="solver_lhs2" localSheetId="2" hidden="1">'Harvest Hope Food Bank'!$I$3:$I$36</definedName>
    <definedName name="solver_lhs3" localSheetId="3" hidden="1">example!$I$5:$I$15</definedName>
    <definedName name="solver_lhs3" localSheetId="2" hidden="1">'Harvest Hope Food Bank'!$I$3:$I$36</definedName>
    <definedName name="solver_lhs4" localSheetId="2" hidden="1">'Harvest Hope Food Bank'!$I$3:$I$36</definedName>
    <definedName name="solver_lin" localSheetId="3" hidden="1">1</definedName>
    <definedName name="solver_lin" localSheetId="2" hidden="1">1</definedName>
    <definedName name="solver_mip" localSheetId="3" hidden="1">2147483647</definedName>
    <definedName name="solver_mip" localSheetId="2" hidden="1">2147483647</definedName>
    <definedName name="solver_mni" localSheetId="3" hidden="1">30</definedName>
    <definedName name="solver_mni" localSheetId="2" hidden="1">30</definedName>
    <definedName name="solver_mrt" localSheetId="3" hidden="1">0.075</definedName>
    <definedName name="solver_mrt" localSheetId="2" hidden="1">0.075</definedName>
    <definedName name="solver_msl" localSheetId="3" hidden="1">2</definedName>
    <definedName name="solver_msl" localSheetId="2" hidden="1">2</definedName>
    <definedName name="solver_neg" localSheetId="3" hidden="1">1</definedName>
    <definedName name="solver_neg" localSheetId="2" hidden="1">1</definedName>
    <definedName name="solver_nod" localSheetId="3" hidden="1">2147483647</definedName>
    <definedName name="solver_nod" localSheetId="2" hidden="1">2147483647</definedName>
    <definedName name="solver_num" localSheetId="3" hidden="1">3</definedName>
    <definedName name="solver_num" localSheetId="2" hidden="1">4</definedName>
    <definedName name="solver_opt" localSheetId="3" hidden="1">example!$B$35</definedName>
    <definedName name="solver_opt" localSheetId="2" hidden="1">'Harvest Hope Food Bank'!$B$79</definedName>
    <definedName name="solver_pre" localSheetId="3" hidden="1">0.000001</definedName>
    <definedName name="solver_pre" localSheetId="2" hidden="1">0.000001</definedName>
    <definedName name="solver_rbv" localSheetId="3" hidden="1">1</definedName>
    <definedName name="solver_rbv" localSheetId="2" hidden="1">1</definedName>
    <definedName name="solver_rel1" localSheetId="3" hidden="1">1</definedName>
    <definedName name="solver_rel1" localSheetId="2" hidden="1">1</definedName>
    <definedName name="solver_rel2" localSheetId="3" hidden="1">1</definedName>
    <definedName name="solver_rel2" localSheetId="2" hidden="1">1</definedName>
    <definedName name="solver_rel3" localSheetId="3" hidden="1">3</definedName>
    <definedName name="solver_rel3" localSheetId="2" hidden="1">4</definedName>
    <definedName name="solver_rel4" localSheetId="2" hidden="1">3</definedName>
    <definedName name="solver_rhs1" localSheetId="3" hidden="1">example!$D$39:$D$44</definedName>
    <definedName name="solver_rhs1" localSheetId="2" hidden="1">'Harvest Hope Food Bank'!$D$83:$D$95</definedName>
    <definedName name="solver_rhs2" localSheetId="3" hidden="1">example!$E$5:$E$15</definedName>
    <definedName name="solver_rhs2" localSheetId="2" hidden="1">'Harvest Hope Food Bank'!$E$3:$E$36</definedName>
    <definedName name="solver_rhs3" localSheetId="3" hidden="1">example!$F$5:$F$15</definedName>
    <definedName name="solver_rhs3" localSheetId="2" hidden="1">"integer"</definedName>
    <definedName name="solver_rhs4" localSheetId="2" hidden="1">'Harvest Hope Food Bank'!$F$3:$F$36</definedName>
    <definedName name="solver_rlx" localSheetId="3" hidden="1">2</definedName>
    <definedName name="solver_rlx" localSheetId="2" hidden="1">1</definedName>
    <definedName name="solver_rsd" localSheetId="3" hidden="1">0</definedName>
    <definedName name="solver_rsd" localSheetId="2" hidden="1">0</definedName>
    <definedName name="solver_scl" localSheetId="3" hidden="1">1</definedName>
    <definedName name="solver_scl" localSheetId="2" hidden="1">2</definedName>
    <definedName name="solver_sho" localSheetId="3" hidden="1">2</definedName>
    <definedName name="solver_sho" localSheetId="2" hidden="1">2</definedName>
    <definedName name="solver_ssz" localSheetId="3" hidden="1">100</definedName>
    <definedName name="solver_ssz" localSheetId="2" hidden="1">100</definedName>
    <definedName name="solver_tim" localSheetId="3" hidden="1">2147483647</definedName>
    <definedName name="solver_tim" localSheetId="2" hidden="1">2147483647</definedName>
    <definedName name="solver_tol" localSheetId="3" hidden="1">0.01</definedName>
    <definedName name="solver_tol" localSheetId="2" hidden="1">0.01</definedName>
    <definedName name="solver_typ" localSheetId="3" hidden="1">1</definedName>
    <definedName name="solver_typ" localSheetId="2" hidden="1">1</definedName>
    <definedName name="solver_val" localSheetId="3" hidden="1">0</definedName>
    <definedName name="solver_val" localSheetId="2" hidden="1">0</definedName>
    <definedName name="solver_ver" localSheetId="3" hidden="1">2</definedName>
    <definedName name="solver_ver" localSheetId="2"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4" i="5" l="1"/>
  <c r="B43" i="5"/>
  <c r="B42" i="5"/>
  <c r="B41" i="5"/>
  <c r="B40" i="5"/>
  <c r="B39" i="5"/>
  <c r="G15" i="5"/>
  <c r="G14" i="5"/>
  <c r="G13" i="5"/>
  <c r="G12" i="5"/>
  <c r="G11" i="5"/>
  <c r="G10" i="5"/>
  <c r="G9" i="5"/>
  <c r="G8" i="5"/>
  <c r="G7" i="5"/>
  <c r="G6" i="5"/>
  <c r="G5" i="5"/>
  <c r="G3" i="4"/>
  <c r="B83" i="4"/>
  <c r="B88" i="4"/>
  <c r="B95" i="4"/>
  <c r="B94" i="4"/>
  <c r="B93" i="4"/>
  <c r="B92" i="4"/>
  <c r="B91" i="4"/>
  <c r="B90" i="4"/>
  <c r="B89" i="4"/>
  <c r="B87" i="4"/>
  <c r="B86" i="4"/>
  <c r="B85" i="4"/>
  <c r="B84" i="4"/>
  <c r="G5" i="4"/>
  <c r="G6" i="4"/>
  <c r="G4"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E43" i="5"/>
  <c r="H32" i="4"/>
  <c r="E95" i="4"/>
  <c r="E89" i="4"/>
  <c r="H10" i="4"/>
  <c r="E41" i="5"/>
  <c r="H5" i="5"/>
  <c r="C79" i="4"/>
  <c r="H8" i="4"/>
  <c r="E90" i="4"/>
  <c r="H20" i="4"/>
  <c r="H30" i="4"/>
  <c r="H25" i="4"/>
  <c r="H14" i="5"/>
  <c r="E83" i="4"/>
  <c r="H7" i="4"/>
  <c r="E87" i="4"/>
  <c r="E84" i="4"/>
  <c r="E88" i="4"/>
  <c r="H18" i="4"/>
  <c r="H15" i="4"/>
  <c r="E91" i="4"/>
  <c r="H21" i="4"/>
  <c r="H13" i="5"/>
  <c r="E39" i="5"/>
  <c r="H12" i="5"/>
  <c r="H26" i="4"/>
  <c r="H36" i="4"/>
  <c r="E92" i="4"/>
  <c r="H10" i="5"/>
  <c r="H35" i="4"/>
  <c r="H3" i="4"/>
  <c r="E44" i="5"/>
  <c r="H14" i="4"/>
  <c r="H24" i="4"/>
  <c r="C35" i="5"/>
  <c r="H15" i="5"/>
  <c r="H11" i="5"/>
  <c r="H9" i="4"/>
  <c r="H5" i="4"/>
  <c r="H19" i="4"/>
  <c r="H16" i="4"/>
  <c r="E40" i="5"/>
  <c r="H28" i="4"/>
  <c r="H29" i="4"/>
  <c r="H22" i="4"/>
  <c r="H11" i="4"/>
  <c r="H6" i="4"/>
  <c r="H27" i="4"/>
  <c r="H8" i="5"/>
  <c r="E42" i="5"/>
  <c r="H6" i="5"/>
  <c r="H12" i="4"/>
  <c r="E94" i="4"/>
  <c r="E93" i="4"/>
  <c r="H4" i="4"/>
  <c r="H34" i="4"/>
  <c r="H7" i="5"/>
  <c r="H9" i="5"/>
  <c r="H23" i="4"/>
  <c r="H13" i="4"/>
  <c r="H33" i="4"/>
  <c r="H31" i="4"/>
  <c r="E85" i="4"/>
  <c r="H17" i="4"/>
  <c r="E86" i="4"/>
  <c r="B35" i="5" l="1"/>
  <c r="B79" i="4"/>
</calcChain>
</file>

<file path=xl/sharedStrings.xml><?xml version="1.0" encoding="utf-8"?>
<sst xmlns="http://schemas.openxmlformats.org/spreadsheetml/2006/main" count="816" uniqueCount="366">
  <si>
    <t xml:space="preserve">Event number </t>
  </si>
  <si>
    <t xml:space="preserve">Event Name </t>
  </si>
  <si>
    <t>Average USD raised per event ($)</t>
  </si>
  <si>
    <t>Input</t>
  </si>
  <si>
    <t xml:space="preserve">Food drives </t>
  </si>
  <si>
    <t xml:space="preserve">Church drives I </t>
  </si>
  <si>
    <t xml:space="preserve">Church drives II </t>
  </si>
  <si>
    <t xml:space="preserve">Media event I </t>
  </si>
  <si>
    <t>Media event II</t>
  </si>
  <si>
    <t xml:space="preserve">Auction III </t>
  </si>
  <si>
    <t>Auction I</t>
  </si>
  <si>
    <t>Auction II</t>
  </si>
  <si>
    <t>Auction IV</t>
  </si>
  <si>
    <t>Dinner and blues event</t>
  </si>
  <si>
    <t xml:space="preserve">Dinner and jazz event </t>
  </si>
  <si>
    <t xml:space="preserve">Concert event I </t>
  </si>
  <si>
    <t>Concert event II</t>
  </si>
  <si>
    <t>Concert event III</t>
  </si>
  <si>
    <t>Zoo event</t>
  </si>
  <si>
    <t>5K run III</t>
  </si>
  <si>
    <t>5K run I</t>
  </si>
  <si>
    <t>5K run II</t>
  </si>
  <si>
    <t xml:space="preserve">Golf tournament II </t>
  </si>
  <si>
    <t>Golf tournament I</t>
  </si>
  <si>
    <t xml:space="preserve">Company event I </t>
  </si>
  <si>
    <t>Company event II</t>
  </si>
  <si>
    <t>Retail event</t>
  </si>
  <si>
    <t xml:space="preserve">Matching gift </t>
  </si>
  <si>
    <t>Sales drive I</t>
  </si>
  <si>
    <t>Sales drive II</t>
  </si>
  <si>
    <t xml:space="preserve">Food competition I </t>
  </si>
  <si>
    <t>Food competition II</t>
  </si>
  <si>
    <t>Social media drive I</t>
  </si>
  <si>
    <t>Social media drive III</t>
  </si>
  <si>
    <t>Pledge event III</t>
  </si>
  <si>
    <t>Pledge event II</t>
  </si>
  <si>
    <t>Pledge event I</t>
  </si>
  <si>
    <t xml:space="preserve">Average food pounds raised per event </t>
  </si>
  <si>
    <t>Conversions</t>
  </si>
  <si>
    <t>Meal</t>
  </si>
  <si>
    <t>Pounds of food</t>
  </si>
  <si>
    <t>Dollar donation</t>
  </si>
  <si>
    <t>Calculations</t>
  </si>
  <si>
    <t xml:space="preserve">Meals yield per event </t>
  </si>
  <si>
    <t>Maximum number of events in a year</t>
  </si>
  <si>
    <t>Paid staff</t>
  </si>
  <si>
    <t>Volunteers</t>
  </si>
  <si>
    <t>Resource Pool</t>
  </si>
  <si>
    <t>Annual Capacity</t>
  </si>
  <si>
    <t>Unit</t>
  </si>
  <si>
    <t>"Food drive" capacity bill</t>
  </si>
  <si>
    <t>"Media event I" capacity bill</t>
  </si>
  <si>
    <t>Chief executive officer</t>
  </si>
  <si>
    <t>Marketing manager </t>
  </si>
  <si>
    <t>Information systems (IS) manager </t>
  </si>
  <si>
    <t>Events coordinator </t>
  </si>
  <si>
    <t>Donor relations coordinator</t>
  </si>
  <si>
    <t>Board members </t>
  </si>
  <si>
    <t>External equipment </t>
  </si>
  <si>
    <t>Supplies cost </t>
  </si>
  <si>
    <t>Storage/Handling cost </t>
  </si>
  <si>
    <t>Prepared meals for crew and volunteers </t>
  </si>
  <si>
    <t>Person-hours </t>
  </si>
  <si>
    <t>Person-hours</t>
  </si>
  <si>
    <t>Truck-hours </t>
  </si>
  <si>
    <t>Forklift-hours </t>
  </si>
  <si>
    <t>Dollars </t>
  </si>
  <si>
    <t>21,600 </t>
  </si>
  <si>
    <t>30,000 </t>
  </si>
  <si>
    <t>400 </t>
  </si>
  <si>
    <t>1,000 </t>
  </si>
  <si>
    <t>500 </t>
  </si>
  <si>
    <t>5,400 </t>
  </si>
  <si>
    <t>800 </t>
  </si>
  <si>
    <t>1,200 </t>
  </si>
  <si>
    <t>3,600 </t>
  </si>
  <si>
    <t>4,500 </t>
  </si>
  <si>
    <t> 5,000 </t>
  </si>
  <si>
    <t>Constraints</t>
  </si>
  <si>
    <t>Objective Function</t>
  </si>
  <si>
    <t>Maximise Total Annual Meals Yield</t>
  </si>
  <si>
    <t xml:space="preserve">Decision Variables </t>
  </si>
  <si>
    <t>Number of events in a year</t>
  </si>
  <si>
    <t>Church drives I capacity bill</t>
  </si>
  <si>
    <t>Church drives II capacity bill</t>
  </si>
  <si>
    <t>Media event II capacity bill</t>
  </si>
  <si>
    <t>Auction I capacity bill</t>
  </si>
  <si>
    <t>Auction II capacity bill</t>
  </si>
  <si>
    <t xml:space="preserve">Auction III capacity bill </t>
  </si>
  <si>
    <t>Auction IV capacity bill</t>
  </si>
  <si>
    <t>Dinner and blues event capacity bill</t>
  </si>
  <si>
    <t>Dinner and jazz event capacity bill</t>
  </si>
  <si>
    <t>Concert event I capacity bill</t>
  </si>
  <si>
    <t>Concert event II capacity bill</t>
  </si>
  <si>
    <t>Concert event III capacity bill</t>
  </si>
  <si>
    <t>Zoo event capacity bill</t>
  </si>
  <si>
    <t>5K run I capacity bill</t>
  </si>
  <si>
    <t>5K run II capacity bill</t>
  </si>
  <si>
    <t>5K run III capacity bill</t>
  </si>
  <si>
    <t>Golf tournament I capacity bill</t>
  </si>
  <si>
    <t>Golf tournament II capacity bill</t>
  </si>
  <si>
    <t xml:space="preserve">Company event I capacity bill </t>
  </si>
  <si>
    <t>Company event II capacity bill</t>
  </si>
  <si>
    <t>Retail event capacity bill</t>
  </si>
  <si>
    <t>Matching gift capacity bill</t>
  </si>
  <si>
    <t>Sales drive I capacity bill</t>
  </si>
  <si>
    <t>Sales drive II capacity bill</t>
  </si>
  <si>
    <t>Food competition I capacity bill</t>
  </si>
  <si>
    <t>Food competition II capacity bill</t>
  </si>
  <si>
    <t>Social media drive I capacity bill</t>
  </si>
  <si>
    <t>Social media drive III capacity bill</t>
  </si>
  <si>
    <t>Pledge event I capacity bill</t>
  </si>
  <si>
    <t>Pledge event II capacity bill</t>
  </si>
  <si>
    <t>Pledge event III capacity bill</t>
  </si>
  <si>
    <t>Utilisation</t>
  </si>
  <si>
    <t>Relationship</t>
  </si>
  <si>
    <t>Maximum Capacity</t>
  </si>
  <si>
    <t>&lt;=</t>
  </si>
  <si>
    <t>**We could add budget constraint and present it as alternative improved model and compare the results.</t>
  </si>
  <si>
    <t>LHS formula</t>
  </si>
  <si>
    <t>Internal equipment </t>
  </si>
  <si>
    <t>Minimum number of events in a year</t>
  </si>
  <si>
    <t xml:space="preserve">HHFB conservatively deter- mined that food drives should not be allowed to fall below 95 percent of the current level of 2,000. Thus, we included a lower bound that constrains the number of food drives in a year to be at least 1,900. </t>
  </si>
  <si>
    <t>Snacks for staff</t>
  </si>
  <si>
    <t>Handling and Inventory cost</t>
  </si>
  <si>
    <t>`1000</t>
  </si>
  <si>
    <t xml:space="preserve">This model uses the logic of the previous model to help the University of Maryland conduct charity events for each school to raise food for the homeless people in the DMV area </t>
  </si>
  <si>
    <t>College of Agriculture and Natural Resources</t>
  </si>
  <si>
    <t>College of Arts and Humanities</t>
  </si>
  <si>
    <t>Robert H. Smith School of Business</t>
  </si>
  <si>
    <t>College of Education</t>
  </si>
  <si>
    <t>A. James Clark School of Engineering</t>
  </si>
  <si>
    <t>Philip Merrill College of Journalism</t>
  </si>
  <si>
    <t>College of Information Studies</t>
  </si>
  <si>
    <t>School of Public Health</t>
  </si>
  <si>
    <t>School of Public Policy</t>
  </si>
  <si>
    <t>School of Architecture</t>
  </si>
  <si>
    <t>College of Computer Science</t>
  </si>
  <si>
    <t>College of Agriculture and Natural Resources capacity bill</t>
  </si>
  <si>
    <t>School of Architecture capacity bill</t>
  </si>
  <si>
    <t>College of Arts and Humanities capacity bill</t>
  </si>
  <si>
    <t>Robert H. Smith School of Business capacity bill</t>
  </si>
  <si>
    <t>College of Computer Science capacity bill</t>
  </si>
  <si>
    <t>College of Education capacity bill</t>
  </si>
  <si>
    <t>A. James Clark School of Engineering capacity bill</t>
  </si>
  <si>
    <t>Philip Merrill College of Journalism capacity bill</t>
  </si>
  <si>
    <t>College of Information Studies capacity bill</t>
  </si>
  <si>
    <t>School of Public Health capacity bill</t>
  </si>
  <si>
    <t>School of Public Policy capacity bill</t>
  </si>
  <si>
    <t>Microsoft Excel 16.66 Answer Report</t>
  </si>
  <si>
    <t>Worksheet: [Harvest Hope Food Bank.xlsx]Harvest Hope Food Bank</t>
  </si>
  <si>
    <t>Report Created: 06/12/22 9:06:24 PM</t>
  </si>
  <si>
    <t>Result: Solver found a solution.  All constraints and optimality conditions are satisfied.</t>
  </si>
  <si>
    <t>Solver Engine</t>
  </si>
  <si>
    <t>Engine: Simplex LP</t>
  </si>
  <si>
    <t>Solution Time: 8590998.745 Seconds.</t>
  </si>
  <si>
    <t>Iterations: 27 Subproblems: 0</t>
  </si>
  <si>
    <t>Solver Options</t>
  </si>
  <si>
    <t>Max Time Unlimited, Iterations Unlimited, Precision 0.000001</t>
  </si>
  <si>
    <t>Max Subproblems Unlimited, Max Integer Sols Unlimited, Integer Tolerance 1%, Solve Without Integer Constraints, Assume NonNegative</t>
  </si>
  <si>
    <t>Objective Cell (Max)</t>
  </si>
  <si>
    <t>Cell</t>
  </si>
  <si>
    <t>Name</t>
  </si>
  <si>
    <t>Original Value</t>
  </si>
  <si>
    <t>Final Value</t>
  </si>
  <si>
    <t>Variable Cells</t>
  </si>
  <si>
    <t>Integer</t>
  </si>
  <si>
    <t>Cell Value</t>
  </si>
  <si>
    <t>Formula</t>
  </si>
  <si>
    <t>Status</t>
  </si>
  <si>
    <t>Slack</t>
  </si>
  <si>
    <t>$B$79</t>
  </si>
  <si>
    <t>Maximise Total Annual Meals Yield Person-hours </t>
  </si>
  <si>
    <t>$I$3</t>
  </si>
  <si>
    <t>=(C3/$K$9)+(D3/$K$10) Number of events in a year</t>
  </si>
  <si>
    <t>$I$4</t>
  </si>
  <si>
    <t>=(C4/$K$9)+(D4/$K$10) Number of events in a year</t>
  </si>
  <si>
    <t>$I$5</t>
  </si>
  <si>
    <t>=(C5/$K$9)+(D5/$K$10) Number of events in a year</t>
  </si>
  <si>
    <t>$I$6</t>
  </si>
  <si>
    <t>=(C6/$K$9)+(D6/$K$10) Number of events in a year</t>
  </si>
  <si>
    <t>$I$7</t>
  </si>
  <si>
    <t>=(C7/$K$9)+(D7/$K$10) Number of events in a year</t>
  </si>
  <si>
    <t>$I$8</t>
  </si>
  <si>
    <t>=(C8/$K$9)+(D8/$K$10) Number of events in a year</t>
  </si>
  <si>
    <t>$I$9</t>
  </si>
  <si>
    <t>=(C9/$K$9)+(D9/$K$10) Number of events in a year</t>
  </si>
  <si>
    <t>$I$10</t>
  </si>
  <si>
    <t>=(C10/$K$9)+(D10/$K$10) Number of events in a year</t>
  </si>
  <si>
    <t>$I$11</t>
  </si>
  <si>
    <t>=(C11/$K$9)+(D11/$K$10) Number of events in a year</t>
  </si>
  <si>
    <t>$I$12</t>
  </si>
  <si>
    <t>=(C12/$K$9)+(D12/$K$10) Number of events in a year</t>
  </si>
  <si>
    <t>$I$13</t>
  </si>
  <si>
    <t>=(C13/$K$9)+(D13/$K$10) Number of events in a year</t>
  </si>
  <si>
    <t>$I$14</t>
  </si>
  <si>
    <t>=(C14/$K$9)+(D14/$K$10) Number of events in a year</t>
  </si>
  <si>
    <t>$I$15</t>
  </si>
  <si>
    <t>=(C15/$K$9)+(D15/$K$10) Number of events in a year</t>
  </si>
  <si>
    <t>$I$16</t>
  </si>
  <si>
    <t>=(C16/$K$9)+(D16/$K$10) Number of events in a year</t>
  </si>
  <si>
    <t>$I$17</t>
  </si>
  <si>
    <t>=(C17/$K$9)+(D17/$K$10) Number of events in a year</t>
  </si>
  <si>
    <t>$I$18</t>
  </si>
  <si>
    <t>=(C18/$K$9)+(D18/$K$10) Number of events in a year</t>
  </si>
  <si>
    <t>$I$19</t>
  </si>
  <si>
    <t>=(C19/$K$9)+(D19/$K$10) Number of events in a year</t>
  </si>
  <si>
    <t>$I$20</t>
  </si>
  <si>
    <t>=(C20/$K$9)+(D20/$K$10) Number of events in a year</t>
  </si>
  <si>
    <t>$I$21</t>
  </si>
  <si>
    <t>=(C21/$K$9)+(D21/$K$10) Number of events in a year</t>
  </si>
  <si>
    <t>$I$22</t>
  </si>
  <si>
    <t>=(C22/$K$9)+(D22/$K$10) Number of events in a year</t>
  </si>
  <si>
    <t>$I$23</t>
  </si>
  <si>
    <t>=(C23/$K$9)+(D23/$K$10) Number of events in a year</t>
  </si>
  <si>
    <t>$I$24</t>
  </si>
  <si>
    <t>=(C24/$K$9)+(D24/$K$10) Number of events in a year</t>
  </si>
  <si>
    <t>$I$25</t>
  </si>
  <si>
    <t>=(C25/$K$9)+(D25/$K$10) Number of events in a year</t>
  </si>
  <si>
    <t>$I$26</t>
  </si>
  <si>
    <t>=(C26/$K$9)+(D26/$K$10) Number of events in a year</t>
  </si>
  <si>
    <t>$I$27</t>
  </si>
  <si>
    <t>=(C27/$K$9)+(D27/$K$10) Number of events in a year</t>
  </si>
  <si>
    <t>$I$28</t>
  </si>
  <si>
    <t>=(C28/$K$9)+(D28/$K$10) Number of events in a year</t>
  </si>
  <si>
    <t>$I$29</t>
  </si>
  <si>
    <t>=(C29/$K$9)+(D29/$K$10) Number of events in a year</t>
  </si>
  <si>
    <t>$I$30</t>
  </si>
  <si>
    <t>=(C30/$K$9)+(D30/$K$10) Number of events in a year</t>
  </si>
  <si>
    <t>$I$31</t>
  </si>
  <si>
    <t>=(C31/$K$9)+(D31/$K$10) Number of events in a year</t>
  </si>
  <si>
    <t>$I$32</t>
  </si>
  <si>
    <t>=(C32/$K$9)+(D32/$K$10) Number of events in a year</t>
  </si>
  <si>
    <t>$I$33</t>
  </si>
  <si>
    <t>=(C33/$K$9)+(D33/$K$10) Number of events in a year</t>
  </si>
  <si>
    <t>$I$34</t>
  </si>
  <si>
    <t>=(C34/$K$9)+(D34/$K$10) Number of events in a year</t>
  </si>
  <si>
    <t>$I$35</t>
  </si>
  <si>
    <t>=(C35/$K$9)+(D35/$K$10) Number of events in a year</t>
  </si>
  <si>
    <t>$I$36</t>
  </si>
  <si>
    <t>=(C36/$K$9)+(D36/$K$10) Number of events in a year</t>
  </si>
  <si>
    <t>$B$83</t>
  </si>
  <si>
    <t>Paid staff Utilisation</t>
  </si>
  <si>
    <t>$B$83&lt;=$D$83</t>
  </si>
  <si>
    <t>Not Binding</t>
  </si>
  <si>
    <t>$B$84</t>
  </si>
  <si>
    <t>Volunteers Utilisation</t>
  </si>
  <si>
    <t>$B$84&lt;=$D$84</t>
  </si>
  <si>
    <t>$B$85</t>
  </si>
  <si>
    <t>Chief executive officer Utilisation</t>
  </si>
  <si>
    <t>$B$85&lt;=$D$85</t>
  </si>
  <si>
    <t>$B$86</t>
  </si>
  <si>
    <t>Marketing manager  Utilisation</t>
  </si>
  <si>
    <t>$B$86&lt;=$D$86</t>
  </si>
  <si>
    <t>$B$87</t>
  </si>
  <si>
    <t>Information systems (IS) manager  Utilisation</t>
  </si>
  <si>
    <t>$B$87&lt;=$D$87</t>
  </si>
  <si>
    <t>$B$88</t>
  </si>
  <si>
    <t>Events coordinator  Utilisation</t>
  </si>
  <si>
    <t>$B$88&lt;=$D$88</t>
  </si>
  <si>
    <t>$B$89</t>
  </si>
  <si>
    <t>Donor relations coordinator Utilisation</t>
  </si>
  <si>
    <t>$B$89&lt;=$D$89</t>
  </si>
  <si>
    <t>$B$90</t>
  </si>
  <si>
    <t>Board members  Utilisation</t>
  </si>
  <si>
    <t>$B$90&lt;=$D$90</t>
  </si>
  <si>
    <t>$B$91</t>
  </si>
  <si>
    <t>External equipment  Utilisation</t>
  </si>
  <si>
    <t>$B$91&lt;=$D$91</t>
  </si>
  <si>
    <t>$B$92</t>
  </si>
  <si>
    <t>Internal equipment  Utilisation</t>
  </si>
  <si>
    <t>$B$92&lt;=$D$92</t>
  </si>
  <si>
    <t>Binding</t>
  </si>
  <si>
    <t>$B$93</t>
  </si>
  <si>
    <t>Supplies cost  Utilisation</t>
  </si>
  <si>
    <t>$B$93&lt;=$D$93</t>
  </si>
  <si>
    <t>$B$94</t>
  </si>
  <si>
    <t>Storage/Handling cost  Utilisation</t>
  </si>
  <si>
    <t>$B$94&lt;=$D$94</t>
  </si>
  <si>
    <t>$B$95</t>
  </si>
  <si>
    <t>Prepared meals for crew and volunteers  Utilisation</t>
  </si>
  <si>
    <t>$B$95&lt;=$D$95</t>
  </si>
  <si>
    <t>$I$3&lt;=$E$3</t>
  </si>
  <si>
    <t>$I$4&lt;=$E$4</t>
  </si>
  <si>
    <t>$I$5&lt;=$E$5</t>
  </si>
  <si>
    <t>$I$6&lt;=$E$6</t>
  </si>
  <si>
    <t>$I$7&lt;=$E$7</t>
  </si>
  <si>
    <t>$I$8&lt;=$E$8</t>
  </si>
  <si>
    <t>$I$9&lt;=$E$9</t>
  </si>
  <si>
    <t>$I$10&lt;=$E$10</t>
  </si>
  <si>
    <t>$I$11&lt;=$E$11</t>
  </si>
  <si>
    <t>$I$12&lt;=$E$12</t>
  </si>
  <si>
    <t>$I$13&lt;=$E$13</t>
  </si>
  <si>
    <t>$I$14&lt;=$E$14</t>
  </si>
  <si>
    <t>$I$15&lt;=$E$15</t>
  </si>
  <si>
    <t>$I$16&lt;=$E$16</t>
  </si>
  <si>
    <t>$I$17&lt;=$E$17</t>
  </si>
  <si>
    <t>$I$18&lt;=$E$18</t>
  </si>
  <si>
    <t>$I$19&lt;=$E$19</t>
  </si>
  <si>
    <t>$I$20&lt;=$E$20</t>
  </si>
  <si>
    <t>$I$21&lt;=$E$21</t>
  </si>
  <si>
    <t>$I$22&lt;=$E$22</t>
  </si>
  <si>
    <t>$I$23&lt;=$E$23</t>
  </si>
  <si>
    <t>$I$24&lt;=$E$24</t>
  </si>
  <si>
    <t>$I$25&lt;=$E$25</t>
  </si>
  <si>
    <t>$I$26&lt;=$E$26</t>
  </si>
  <si>
    <t>$I$27&lt;=$E$27</t>
  </si>
  <si>
    <t>$I$28&lt;=$E$28</t>
  </si>
  <si>
    <t>$I$29&lt;=$E$29</t>
  </si>
  <si>
    <t>$I$30&lt;=$E$30</t>
  </si>
  <si>
    <t>$I$31&lt;=$E$31</t>
  </si>
  <si>
    <t>$I$32&lt;=$E$32</t>
  </si>
  <si>
    <t>$I$33&lt;=$E$33</t>
  </si>
  <si>
    <t>$I$34&lt;=$E$34</t>
  </si>
  <si>
    <t>$I$35&lt;=$E$35</t>
  </si>
  <si>
    <t>$I$36&lt;=$E$36</t>
  </si>
  <si>
    <t>$I$3&gt;=$F$3</t>
  </si>
  <si>
    <t>$I$4&gt;=$F$4</t>
  </si>
  <si>
    <t>$I$5&gt;=$F$5</t>
  </si>
  <si>
    <t>$I$6&gt;=$F$6</t>
  </si>
  <si>
    <t>$I$7&gt;=$F$7</t>
  </si>
  <si>
    <t>$I$8&gt;=$F$8</t>
  </si>
  <si>
    <t>$I$9&gt;=$F$9</t>
  </si>
  <si>
    <t>$I$10&gt;=$F$10</t>
  </si>
  <si>
    <t>$I$11&gt;=$F$11</t>
  </si>
  <si>
    <t>$I$12&gt;=$F$12</t>
  </si>
  <si>
    <t>$I$13&gt;=$F$13</t>
  </si>
  <si>
    <t>$I$14&gt;=$F$14</t>
  </si>
  <si>
    <t>$I$15&gt;=$F$15</t>
  </si>
  <si>
    <t>$I$16&gt;=$F$16</t>
  </si>
  <si>
    <t>$I$17&gt;=$F$17</t>
  </si>
  <si>
    <t>$I$18&gt;=$F$18</t>
  </si>
  <si>
    <t>$I$19&gt;=$F$19</t>
  </si>
  <si>
    <t>$I$20&gt;=$F$20</t>
  </si>
  <si>
    <t>$I$21&gt;=$F$21</t>
  </si>
  <si>
    <t>$I$22&gt;=$F$22</t>
  </si>
  <si>
    <t>$I$23&gt;=$F$23</t>
  </si>
  <si>
    <t>$I$24&gt;=$F$24</t>
  </si>
  <si>
    <t>$I$25&gt;=$F$25</t>
  </si>
  <si>
    <t>$I$26&gt;=$F$26</t>
  </si>
  <si>
    <t>$I$27&gt;=$F$27</t>
  </si>
  <si>
    <t>$I$28&gt;=$F$28</t>
  </si>
  <si>
    <t>$I$29&gt;=$F$29</t>
  </si>
  <si>
    <t>$I$30&gt;=$F$30</t>
  </si>
  <si>
    <t>$I$31&gt;=$F$31</t>
  </si>
  <si>
    <t>$I$32&gt;=$F$32</t>
  </si>
  <si>
    <t>$I$33&gt;=$F$33</t>
  </si>
  <si>
    <t>$I$34&gt;=$F$34</t>
  </si>
  <si>
    <t>$I$35&gt;=$F$35</t>
  </si>
  <si>
    <t>$I$36&gt;=$F$36</t>
  </si>
  <si>
    <t>$I$3:$I$36=Integer</t>
  </si>
  <si>
    <t>Microsoft Excel 16.66 Sensitivity Report</t>
  </si>
  <si>
    <t>Report Created: 06/12/22 9:06:27 PM</t>
  </si>
  <si>
    <t>Final</t>
  </si>
  <si>
    <t>Value</t>
  </si>
  <si>
    <t>Reduced</t>
  </si>
  <si>
    <t>Cost</t>
  </si>
  <si>
    <t>Objective</t>
  </si>
  <si>
    <t>Coefficient</t>
  </si>
  <si>
    <t>Allowable</t>
  </si>
  <si>
    <t>Increase</t>
  </si>
  <si>
    <t>Decrease</t>
  </si>
  <si>
    <t>Shadow</t>
  </si>
  <si>
    <t>Price</t>
  </si>
  <si>
    <t>Constraint</t>
  </si>
  <si>
    <t>R.H.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</si>
</sst>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b/>
      <u/>
      <sz val="12"/>
      <color theme="1"/>
      <name val="Calibri"/>
      <family val="2"/>
      <scheme val="minor"/>
    </font>
    <font>
      <i/>
      <sz val="12"/>
      <color theme="1"/>
      <name val="Calibri"/>
      <family val="2"/>
      <scheme val="minor"/>
    </font>
    <font>
      <sz val="10"/>
      <color theme="1"/>
      <name val="TeXGyrePagellaX"/>
    </font>
    <font>
      <b/>
      <sz val="12"/>
      <color indexed="18"/>
      <name val="Calibri"/>
      <family val="2"/>
      <scheme val="minor"/>
    </font>
    <font>
      <sz val="1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23"/>
      </top>
      <bottom/>
      <diagonal/>
    </border>
    <border>
      <left/>
      <right/>
      <top/>
      <bottom style="medium">
        <color indexed="23"/>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2" borderId="0" xfId="0" applyFill="1"/>
    <xf numFmtId="0" fontId="0" fillId="3" borderId="0" xfId="0" applyFill="1"/>
    <xf numFmtId="0" fontId="4" fillId="0" borderId="0" xfId="0" applyFont="1"/>
    <xf numFmtId="0" fontId="0" fillId="0" borderId="10" xfId="0" applyBorder="1"/>
    <xf numFmtId="0" fontId="5" fillId="0" borderId="9" xfId="0" applyFont="1" applyBorder="1" applyAlignment="1">
      <alignment horizontal="center"/>
    </xf>
    <xf numFmtId="0" fontId="0" fillId="0" borderId="11" xfId="0" applyBorder="1"/>
    <xf numFmtId="0" fontId="0" fillId="0" borderId="11" xfId="0" quotePrefix="1" applyBorder="1"/>
    <xf numFmtId="0" fontId="0" fillId="0" borderId="10" xfId="0" quotePrefix="1" applyBorder="1"/>
    <xf numFmtId="0" fontId="5" fillId="0" borderId="7" xfId="0" applyFont="1" applyBorder="1" applyAlignment="1">
      <alignment horizontal="center"/>
    </xf>
    <xf numFmtId="0" fontId="5" fillId="0" borderId="8" xfId="0" applyFont="1" applyBorder="1" applyAlignment="1">
      <alignment horizont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7E4E6-A3C7-EE46-84AE-60627F9396C8}">
  <dimension ref="A1:G140"/>
  <sheetViews>
    <sheetView showGridLines="0" topLeftCell="A62" zoomScale="75" zoomScaleNormal="75" workbookViewId="0">
      <selection activeCell="F105" sqref="F105"/>
    </sheetView>
  </sheetViews>
  <sheetFormatPr baseColWidth="10" defaultRowHeight="16"/>
  <cols>
    <col min="1" max="1" width="2.33203125" customWidth="1"/>
    <col min="2" max="2" width="16.6640625" bestFit="1" customWidth="1"/>
    <col min="3" max="3" width="46.33203125" bestFit="1" customWidth="1"/>
    <col min="4" max="4" width="12.83203125" bestFit="1" customWidth="1"/>
    <col min="5" max="5" width="13.5" bestFit="1" customWidth="1"/>
    <col min="6" max="6" width="10.83203125" bestFit="1" customWidth="1"/>
    <col min="7" max="7" width="12.1640625" bestFit="1" customWidth="1"/>
  </cols>
  <sheetData>
    <row r="1" spans="1:5">
      <c r="A1" s="1" t="s">
        <v>149</v>
      </c>
    </row>
    <row r="2" spans="1:5">
      <c r="A2" s="1" t="s">
        <v>150</v>
      </c>
    </row>
    <row r="3" spans="1:5">
      <c r="A3" s="1" t="s">
        <v>151</v>
      </c>
    </row>
    <row r="4" spans="1:5">
      <c r="A4" s="1" t="s">
        <v>152</v>
      </c>
    </row>
    <row r="5" spans="1:5">
      <c r="A5" s="1" t="s">
        <v>153</v>
      </c>
    </row>
    <row r="6" spans="1:5">
      <c r="A6" s="1"/>
      <c r="B6" t="s">
        <v>154</v>
      </c>
    </row>
    <row r="7" spans="1:5">
      <c r="A7" s="1"/>
      <c r="B7" t="s">
        <v>155</v>
      </c>
    </row>
    <row r="8" spans="1:5">
      <c r="A8" s="1"/>
      <c r="B8" t="s">
        <v>156</v>
      </c>
    </row>
    <row r="9" spans="1:5">
      <c r="A9" s="1" t="s">
        <v>157</v>
      </c>
    </row>
    <row r="10" spans="1:5">
      <c r="B10" t="s">
        <v>158</v>
      </c>
    </row>
    <row r="11" spans="1:5">
      <c r="B11" t="s">
        <v>159</v>
      </c>
    </row>
    <row r="14" spans="1:5" ht="17" thickBot="1">
      <c r="A14" t="s">
        <v>160</v>
      </c>
    </row>
    <row r="15" spans="1:5" ht="17" thickBot="1">
      <c r="B15" s="14" t="s">
        <v>161</v>
      </c>
      <c r="C15" s="14" t="s">
        <v>162</v>
      </c>
      <c r="D15" s="14" t="s">
        <v>163</v>
      </c>
      <c r="E15" s="14" t="s">
        <v>164</v>
      </c>
    </row>
    <row r="16" spans="1:5" ht="17" thickBot="1">
      <c r="B16" s="13" t="s">
        <v>171</v>
      </c>
      <c r="C16" s="13" t="s">
        <v>172</v>
      </c>
      <c r="D16" s="13">
        <v>18546444.433018975</v>
      </c>
      <c r="E16" s="13">
        <v>18546444.433018975</v>
      </c>
    </row>
    <row r="19" spans="1:6" ht="17" thickBot="1">
      <c r="A19" t="s">
        <v>165</v>
      </c>
    </row>
    <row r="20" spans="1:6" ht="17" thickBot="1">
      <c r="B20" s="14" t="s">
        <v>161</v>
      </c>
      <c r="C20" s="14" t="s">
        <v>162</v>
      </c>
      <c r="D20" s="14" t="s">
        <v>163</v>
      </c>
      <c r="E20" s="14" t="s">
        <v>164</v>
      </c>
      <c r="F20" s="14" t="s">
        <v>166</v>
      </c>
    </row>
    <row r="21" spans="1:6">
      <c r="B21" s="15" t="s">
        <v>173</v>
      </c>
      <c r="C21" s="16" t="s">
        <v>174</v>
      </c>
      <c r="D21" s="15">
        <v>429.15312653865101</v>
      </c>
      <c r="E21" s="15">
        <v>429.15312653865101</v>
      </c>
      <c r="F21" s="15" t="s">
        <v>166</v>
      </c>
    </row>
    <row r="22" spans="1:6">
      <c r="B22" s="15" t="s">
        <v>175</v>
      </c>
      <c r="C22" s="16" t="s">
        <v>176</v>
      </c>
      <c r="D22" s="15">
        <v>3</v>
      </c>
      <c r="E22" s="15">
        <v>3</v>
      </c>
      <c r="F22" s="15" t="s">
        <v>166</v>
      </c>
    </row>
    <row r="23" spans="1:6">
      <c r="B23" s="15" t="s">
        <v>177</v>
      </c>
      <c r="C23" s="16" t="s">
        <v>178</v>
      </c>
      <c r="D23" s="15">
        <v>9</v>
      </c>
      <c r="E23" s="15">
        <v>9</v>
      </c>
      <c r="F23" s="15" t="s">
        <v>166</v>
      </c>
    </row>
    <row r="24" spans="1:6">
      <c r="B24" s="15" t="s">
        <v>179</v>
      </c>
      <c r="C24" s="16" t="s">
        <v>180</v>
      </c>
      <c r="D24" s="15">
        <v>3</v>
      </c>
      <c r="E24" s="15">
        <v>3</v>
      </c>
      <c r="F24" s="15" t="s">
        <v>166</v>
      </c>
    </row>
    <row r="25" spans="1:6">
      <c r="B25" s="15" t="s">
        <v>181</v>
      </c>
      <c r="C25" s="16" t="s">
        <v>182</v>
      </c>
      <c r="D25" s="15">
        <v>1</v>
      </c>
      <c r="E25" s="15">
        <v>1</v>
      </c>
      <c r="F25" s="15" t="s">
        <v>166</v>
      </c>
    </row>
    <row r="26" spans="1:6">
      <c r="B26" s="15" t="s">
        <v>183</v>
      </c>
      <c r="C26" s="16" t="s">
        <v>184</v>
      </c>
      <c r="D26" s="15">
        <v>3</v>
      </c>
      <c r="E26" s="15">
        <v>3</v>
      </c>
      <c r="F26" s="15" t="s">
        <v>166</v>
      </c>
    </row>
    <row r="27" spans="1:6">
      <c r="B27" s="15" t="s">
        <v>185</v>
      </c>
      <c r="C27" s="16" t="s">
        <v>186</v>
      </c>
      <c r="D27" s="15">
        <v>1</v>
      </c>
      <c r="E27" s="15">
        <v>1</v>
      </c>
      <c r="F27" s="15" t="s">
        <v>166</v>
      </c>
    </row>
    <row r="28" spans="1:6">
      <c r="B28" s="15" t="s">
        <v>187</v>
      </c>
      <c r="C28" s="16" t="s">
        <v>188</v>
      </c>
      <c r="D28" s="15">
        <v>1</v>
      </c>
      <c r="E28" s="15">
        <v>1</v>
      </c>
      <c r="F28" s="15" t="s">
        <v>166</v>
      </c>
    </row>
    <row r="29" spans="1:6">
      <c r="B29" s="15" t="s">
        <v>189</v>
      </c>
      <c r="C29" s="16" t="s">
        <v>190</v>
      </c>
      <c r="D29" s="15">
        <v>9.2013786312161496</v>
      </c>
      <c r="E29" s="15">
        <v>9.2013786312161496</v>
      </c>
      <c r="F29" s="15" t="s">
        <v>166</v>
      </c>
    </row>
    <row r="30" spans="1:6">
      <c r="B30" s="15" t="s">
        <v>191</v>
      </c>
      <c r="C30" s="16" t="s">
        <v>192</v>
      </c>
      <c r="D30" s="15">
        <v>1</v>
      </c>
      <c r="E30" s="15">
        <v>1</v>
      </c>
      <c r="F30" s="15" t="s">
        <v>166</v>
      </c>
    </row>
    <row r="31" spans="1:6">
      <c r="B31" s="15" t="s">
        <v>193</v>
      </c>
      <c r="C31" s="16" t="s">
        <v>194</v>
      </c>
      <c r="D31" s="15">
        <v>3</v>
      </c>
      <c r="E31" s="15">
        <v>3</v>
      </c>
      <c r="F31" s="15" t="s">
        <v>166</v>
      </c>
    </row>
    <row r="32" spans="1:6">
      <c r="B32" s="15" t="s">
        <v>195</v>
      </c>
      <c r="C32" s="16" t="s">
        <v>196</v>
      </c>
      <c r="D32" s="15">
        <v>1</v>
      </c>
      <c r="E32" s="15">
        <v>1</v>
      </c>
      <c r="F32" s="15" t="s">
        <v>166</v>
      </c>
    </row>
    <row r="33" spans="2:6">
      <c r="B33" s="15" t="s">
        <v>197</v>
      </c>
      <c r="C33" s="16" t="s">
        <v>198</v>
      </c>
      <c r="D33" s="15">
        <v>1</v>
      </c>
      <c r="E33" s="15">
        <v>1</v>
      </c>
      <c r="F33" s="15" t="s">
        <v>166</v>
      </c>
    </row>
    <row r="34" spans="2:6">
      <c r="B34" s="15" t="s">
        <v>199</v>
      </c>
      <c r="C34" s="16" t="s">
        <v>200</v>
      </c>
      <c r="D34" s="15">
        <v>3</v>
      </c>
      <c r="E34" s="15">
        <v>3</v>
      </c>
      <c r="F34" s="15" t="s">
        <v>166</v>
      </c>
    </row>
    <row r="35" spans="2:6">
      <c r="B35" s="15" t="s">
        <v>201</v>
      </c>
      <c r="C35" s="16" t="s">
        <v>202</v>
      </c>
      <c r="D35" s="15">
        <v>18</v>
      </c>
      <c r="E35" s="15">
        <v>18</v>
      </c>
      <c r="F35" s="15" t="s">
        <v>166</v>
      </c>
    </row>
    <row r="36" spans="2:6">
      <c r="B36" s="15" t="s">
        <v>203</v>
      </c>
      <c r="C36" s="16" t="s">
        <v>204</v>
      </c>
      <c r="D36" s="15">
        <v>2</v>
      </c>
      <c r="E36" s="15">
        <v>2</v>
      </c>
      <c r="F36" s="15" t="s">
        <v>166</v>
      </c>
    </row>
    <row r="37" spans="2:6">
      <c r="B37" s="15" t="s">
        <v>205</v>
      </c>
      <c r="C37" s="16" t="s">
        <v>206</v>
      </c>
      <c r="D37" s="15">
        <v>3</v>
      </c>
      <c r="E37" s="15">
        <v>3</v>
      </c>
      <c r="F37" s="15" t="s">
        <v>166</v>
      </c>
    </row>
    <row r="38" spans="2:6">
      <c r="B38" s="15" t="s">
        <v>207</v>
      </c>
      <c r="C38" s="16" t="s">
        <v>208</v>
      </c>
      <c r="D38" s="15">
        <v>6</v>
      </c>
      <c r="E38" s="15">
        <v>6</v>
      </c>
      <c r="F38" s="15" t="s">
        <v>166</v>
      </c>
    </row>
    <row r="39" spans="2:6">
      <c r="B39" s="15" t="s">
        <v>209</v>
      </c>
      <c r="C39" s="16" t="s">
        <v>210</v>
      </c>
      <c r="D39" s="15">
        <v>3</v>
      </c>
      <c r="E39" s="15">
        <v>3</v>
      </c>
      <c r="F39" s="15" t="s">
        <v>166</v>
      </c>
    </row>
    <row r="40" spans="2:6">
      <c r="B40" s="15" t="s">
        <v>211</v>
      </c>
      <c r="C40" s="16" t="s">
        <v>212</v>
      </c>
      <c r="D40" s="15">
        <v>1</v>
      </c>
      <c r="E40" s="15">
        <v>1</v>
      </c>
      <c r="F40" s="15" t="s">
        <v>166</v>
      </c>
    </row>
    <row r="41" spans="2:6">
      <c r="B41" s="15" t="s">
        <v>213</v>
      </c>
      <c r="C41" s="16" t="s">
        <v>214</v>
      </c>
      <c r="D41" s="15">
        <v>8</v>
      </c>
      <c r="E41" s="15">
        <v>8</v>
      </c>
      <c r="F41" s="15" t="s">
        <v>166</v>
      </c>
    </row>
    <row r="42" spans="2:6">
      <c r="B42" s="15" t="s">
        <v>215</v>
      </c>
      <c r="C42" s="16" t="s">
        <v>216</v>
      </c>
      <c r="D42" s="15">
        <v>1</v>
      </c>
      <c r="E42" s="15">
        <v>1</v>
      </c>
      <c r="F42" s="15" t="s">
        <v>166</v>
      </c>
    </row>
    <row r="43" spans="2:6">
      <c r="B43" s="15" t="s">
        <v>217</v>
      </c>
      <c r="C43" s="16" t="s">
        <v>218</v>
      </c>
      <c r="D43" s="15">
        <v>3</v>
      </c>
      <c r="E43" s="15">
        <v>3</v>
      </c>
      <c r="F43" s="15" t="s">
        <v>166</v>
      </c>
    </row>
    <row r="44" spans="2:6">
      <c r="B44" s="15" t="s">
        <v>219</v>
      </c>
      <c r="C44" s="16" t="s">
        <v>220</v>
      </c>
      <c r="D44" s="15">
        <v>3</v>
      </c>
      <c r="E44" s="15">
        <v>3</v>
      </c>
      <c r="F44" s="15" t="s">
        <v>166</v>
      </c>
    </row>
    <row r="45" spans="2:6">
      <c r="B45" s="15" t="s">
        <v>221</v>
      </c>
      <c r="C45" s="16" t="s">
        <v>222</v>
      </c>
      <c r="D45" s="15">
        <v>10</v>
      </c>
      <c r="E45" s="15">
        <v>10</v>
      </c>
      <c r="F45" s="15" t="s">
        <v>166</v>
      </c>
    </row>
    <row r="46" spans="2:6">
      <c r="B46" s="15" t="s">
        <v>223</v>
      </c>
      <c r="C46" s="16" t="s">
        <v>224</v>
      </c>
      <c r="D46" s="15">
        <v>6</v>
      </c>
      <c r="E46" s="15">
        <v>6</v>
      </c>
      <c r="F46" s="15" t="s">
        <v>166</v>
      </c>
    </row>
    <row r="47" spans="2:6">
      <c r="B47" s="15" t="s">
        <v>225</v>
      </c>
      <c r="C47" s="16" t="s">
        <v>226</v>
      </c>
      <c r="D47" s="15">
        <v>2</v>
      </c>
      <c r="E47" s="15">
        <v>2</v>
      </c>
      <c r="F47" s="15" t="s">
        <v>166</v>
      </c>
    </row>
    <row r="48" spans="2:6">
      <c r="B48" s="15" t="s">
        <v>227</v>
      </c>
      <c r="C48" s="16" t="s">
        <v>228</v>
      </c>
      <c r="D48" s="15">
        <v>1</v>
      </c>
      <c r="E48" s="15">
        <v>1</v>
      </c>
      <c r="F48" s="15" t="s">
        <v>166</v>
      </c>
    </row>
    <row r="49" spans="1:7">
      <c r="B49" s="15" t="s">
        <v>229</v>
      </c>
      <c r="C49" s="16" t="s">
        <v>230</v>
      </c>
      <c r="D49" s="15">
        <v>1</v>
      </c>
      <c r="E49" s="15">
        <v>1</v>
      </c>
      <c r="F49" s="15" t="s">
        <v>166</v>
      </c>
    </row>
    <row r="50" spans="1:7">
      <c r="B50" s="15" t="s">
        <v>231</v>
      </c>
      <c r="C50" s="16" t="s">
        <v>232</v>
      </c>
      <c r="D50" s="15">
        <v>1</v>
      </c>
      <c r="E50" s="15">
        <v>1</v>
      </c>
      <c r="F50" s="15" t="s">
        <v>166</v>
      </c>
    </row>
    <row r="51" spans="1:7">
      <c r="B51" s="15" t="s">
        <v>233</v>
      </c>
      <c r="C51" s="16" t="s">
        <v>234</v>
      </c>
      <c r="D51" s="15">
        <v>12</v>
      </c>
      <c r="E51" s="15">
        <v>12</v>
      </c>
      <c r="F51" s="15" t="s">
        <v>166</v>
      </c>
    </row>
    <row r="52" spans="1:7">
      <c r="B52" s="15" t="s">
        <v>235</v>
      </c>
      <c r="C52" s="16" t="s">
        <v>236</v>
      </c>
      <c r="D52" s="15">
        <v>12</v>
      </c>
      <c r="E52" s="15">
        <v>12</v>
      </c>
      <c r="F52" s="15" t="s">
        <v>166</v>
      </c>
    </row>
    <row r="53" spans="1:7">
      <c r="B53" s="15" t="s">
        <v>237</v>
      </c>
      <c r="C53" s="16" t="s">
        <v>238</v>
      </c>
      <c r="D53" s="15">
        <v>2</v>
      </c>
      <c r="E53" s="15">
        <v>2</v>
      </c>
      <c r="F53" s="15" t="s">
        <v>166</v>
      </c>
    </row>
    <row r="54" spans="1:7" ht="17" thickBot="1">
      <c r="B54" s="13" t="s">
        <v>239</v>
      </c>
      <c r="C54" s="17" t="s">
        <v>240</v>
      </c>
      <c r="D54" s="13">
        <v>1</v>
      </c>
      <c r="E54" s="13">
        <v>1</v>
      </c>
      <c r="F54" s="13" t="s">
        <v>166</v>
      </c>
    </row>
    <row r="57" spans="1:7" ht="17" thickBot="1">
      <c r="A57" t="s">
        <v>78</v>
      </c>
    </row>
    <row r="58" spans="1:7" ht="17" thickBot="1">
      <c r="B58" s="14" t="s">
        <v>161</v>
      </c>
      <c r="C58" s="14" t="s">
        <v>162</v>
      </c>
      <c r="D58" s="14" t="s">
        <v>167</v>
      </c>
      <c r="E58" s="14" t="s">
        <v>168</v>
      </c>
      <c r="F58" s="14" t="s">
        <v>169</v>
      </c>
      <c r="G58" s="14" t="s">
        <v>170</v>
      </c>
    </row>
    <row r="59" spans="1:7">
      <c r="B59" s="15" t="s">
        <v>241</v>
      </c>
      <c r="C59" s="15" t="s">
        <v>242</v>
      </c>
      <c r="D59" s="15">
        <v>4737.5352043328412</v>
      </c>
      <c r="E59" s="15" t="s">
        <v>243</v>
      </c>
      <c r="F59" s="15" t="s">
        <v>244</v>
      </c>
      <c r="G59" s="15">
        <v>16862.464795667158</v>
      </c>
    </row>
    <row r="60" spans="1:7">
      <c r="B60" s="15" t="s">
        <v>245</v>
      </c>
      <c r="C60" s="15" t="s">
        <v>246</v>
      </c>
      <c r="D60" s="15">
        <v>6026.251107828657</v>
      </c>
      <c r="E60" s="15" t="s">
        <v>247</v>
      </c>
      <c r="F60" s="15" t="s">
        <v>244</v>
      </c>
      <c r="G60" s="15">
        <v>23973.748892171345</v>
      </c>
    </row>
    <row r="61" spans="1:7">
      <c r="B61" s="15" t="s">
        <v>248</v>
      </c>
      <c r="C61" s="15" t="s">
        <v>249</v>
      </c>
      <c r="D61" s="15">
        <v>248.40275726243232</v>
      </c>
      <c r="E61" s="15" t="s">
        <v>250</v>
      </c>
      <c r="F61" s="15" t="s">
        <v>244</v>
      </c>
      <c r="G61" s="15">
        <v>151.59724273756768</v>
      </c>
    </row>
    <row r="62" spans="1:7">
      <c r="B62" s="15" t="s">
        <v>251</v>
      </c>
      <c r="C62" s="15" t="s">
        <v>252</v>
      </c>
      <c r="D62" s="15">
        <v>885.01378631216153</v>
      </c>
      <c r="E62" s="15" t="s">
        <v>253</v>
      </c>
      <c r="F62" s="15" t="s">
        <v>244</v>
      </c>
      <c r="G62" s="15">
        <v>114.98621368783847</v>
      </c>
    </row>
    <row r="63" spans="1:7">
      <c r="B63" s="15" t="s">
        <v>254</v>
      </c>
      <c r="C63" s="15" t="s">
        <v>255</v>
      </c>
      <c r="D63" s="15">
        <v>420.60413589364845</v>
      </c>
      <c r="E63" s="15" t="s">
        <v>256</v>
      </c>
      <c r="F63" s="15" t="s">
        <v>244</v>
      </c>
      <c r="G63" s="15">
        <v>79.395864106351553</v>
      </c>
    </row>
    <row r="64" spans="1:7">
      <c r="B64" s="15" t="s">
        <v>257</v>
      </c>
      <c r="C64" s="15" t="s">
        <v>258</v>
      </c>
      <c r="D64" s="15">
        <v>2640.2082717872972</v>
      </c>
      <c r="E64" s="15" t="s">
        <v>259</v>
      </c>
      <c r="F64" s="15" t="s">
        <v>244</v>
      </c>
      <c r="G64" s="15">
        <v>2759.7917282127028</v>
      </c>
    </row>
    <row r="65" spans="2:7">
      <c r="B65" s="15" t="s">
        <v>260</v>
      </c>
      <c r="C65" s="15" t="s">
        <v>261</v>
      </c>
      <c r="D65" s="15">
        <v>375.00689315608076</v>
      </c>
      <c r="E65" s="15" t="s">
        <v>262</v>
      </c>
      <c r="F65" s="15" t="s">
        <v>244</v>
      </c>
      <c r="G65" s="15">
        <v>424.99310684391924</v>
      </c>
    </row>
    <row r="66" spans="2:7">
      <c r="B66" s="15" t="s">
        <v>263</v>
      </c>
      <c r="C66" s="15" t="s">
        <v>264</v>
      </c>
      <c r="D66" s="15">
        <v>1094.2151649433777</v>
      </c>
      <c r="E66" s="15" t="s">
        <v>265</v>
      </c>
      <c r="F66" s="15" t="s">
        <v>244</v>
      </c>
      <c r="G66" s="15">
        <v>105.78483505662234</v>
      </c>
    </row>
    <row r="67" spans="2:7">
      <c r="B67" s="15" t="s">
        <v>266</v>
      </c>
      <c r="C67" s="15" t="s">
        <v>267</v>
      </c>
      <c r="D67" s="15">
        <v>2274.7986213687836</v>
      </c>
      <c r="E67" s="15" t="s">
        <v>268</v>
      </c>
      <c r="F67" s="15" t="s">
        <v>244</v>
      </c>
      <c r="G67" s="15">
        <v>1325.2013786312164</v>
      </c>
    </row>
    <row r="68" spans="2:7">
      <c r="B68" s="15" t="s">
        <v>269</v>
      </c>
      <c r="C68" s="15" t="s">
        <v>270</v>
      </c>
      <c r="D68" s="15">
        <v>4500</v>
      </c>
      <c r="E68" s="15" t="s">
        <v>271</v>
      </c>
      <c r="F68" s="15" t="s">
        <v>272</v>
      </c>
      <c r="G68" s="15">
        <v>0</v>
      </c>
    </row>
    <row r="69" spans="2:7">
      <c r="B69" s="15" t="s">
        <v>273</v>
      </c>
      <c r="C69" s="15" t="s">
        <v>274</v>
      </c>
      <c r="D69" s="15">
        <v>16508.793205317579</v>
      </c>
      <c r="E69" s="15" t="s">
        <v>275</v>
      </c>
      <c r="F69" s="15" t="s">
        <v>244</v>
      </c>
      <c r="G69" s="15">
        <v>83491.206794682425</v>
      </c>
    </row>
    <row r="70" spans="2:7">
      <c r="B70" s="15" t="s">
        <v>276</v>
      </c>
      <c r="C70" s="15" t="s">
        <v>277</v>
      </c>
      <c r="D70" s="15">
        <v>200000</v>
      </c>
      <c r="E70" s="15" t="s">
        <v>278</v>
      </c>
      <c r="F70" s="15" t="s">
        <v>272</v>
      </c>
      <c r="G70" s="15">
        <v>0</v>
      </c>
    </row>
    <row r="71" spans="2:7">
      <c r="B71" s="15" t="s">
        <v>279</v>
      </c>
      <c r="C71" s="15" t="s">
        <v>280</v>
      </c>
      <c r="D71" s="15">
        <v>2797.6317085179717</v>
      </c>
      <c r="E71" s="15" t="s">
        <v>281</v>
      </c>
      <c r="F71" s="15" t="s">
        <v>244</v>
      </c>
      <c r="G71" s="15">
        <v>2202.3682914820283</v>
      </c>
    </row>
    <row r="72" spans="2:7">
      <c r="B72" s="15" t="s">
        <v>173</v>
      </c>
      <c r="C72" s="16" t="s">
        <v>174</v>
      </c>
      <c r="D72" s="15">
        <v>429.15312653865101</v>
      </c>
      <c r="E72" s="15" t="s">
        <v>282</v>
      </c>
      <c r="F72" s="15" t="s">
        <v>244</v>
      </c>
      <c r="G72" s="15">
        <v>3770.8468734613489</v>
      </c>
    </row>
    <row r="73" spans="2:7">
      <c r="B73" s="15" t="s">
        <v>175</v>
      </c>
      <c r="C73" s="16" t="s">
        <v>176</v>
      </c>
      <c r="D73" s="15">
        <v>3</v>
      </c>
      <c r="E73" s="15" t="s">
        <v>283</v>
      </c>
      <c r="F73" s="15" t="s">
        <v>272</v>
      </c>
      <c r="G73" s="15">
        <v>0</v>
      </c>
    </row>
    <row r="74" spans="2:7">
      <c r="B74" s="15" t="s">
        <v>177</v>
      </c>
      <c r="C74" s="16" t="s">
        <v>178</v>
      </c>
      <c r="D74" s="15">
        <v>9</v>
      </c>
      <c r="E74" s="15" t="s">
        <v>284</v>
      </c>
      <c r="F74" s="15" t="s">
        <v>272</v>
      </c>
      <c r="G74" s="15">
        <v>0</v>
      </c>
    </row>
    <row r="75" spans="2:7">
      <c r="B75" s="15" t="s">
        <v>179</v>
      </c>
      <c r="C75" s="16" t="s">
        <v>180</v>
      </c>
      <c r="D75" s="15">
        <v>3</v>
      </c>
      <c r="E75" s="15" t="s">
        <v>285</v>
      </c>
      <c r="F75" s="15" t="s">
        <v>272</v>
      </c>
      <c r="G75" s="15">
        <v>0</v>
      </c>
    </row>
    <row r="76" spans="2:7">
      <c r="B76" s="15" t="s">
        <v>181</v>
      </c>
      <c r="C76" s="16" t="s">
        <v>182</v>
      </c>
      <c r="D76" s="15">
        <v>1</v>
      </c>
      <c r="E76" s="15" t="s">
        <v>286</v>
      </c>
      <c r="F76" s="15" t="s">
        <v>244</v>
      </c>
      <c r="G76" s="15">
        <v>1</v>
      </c>
    </row>
    <row r="77" spans="2:7">
      <c r="B77" s="15" t="s">
        <v>183</v>
      </c>
      <c r="C77" s="16" t="s">
        <v>184</v>
      </c>
      <c r="D77" s="15">
        <v>3</v>
      </c>
      <c r="E77" s="15" t="s">
        <v>287</v>
      </c>
      <c r="F77" s="15" t="s">
        <v>272</v>
      </c>
      <c r="G77" s="15">
        <v>0</v>
      </c>
    </row>
    <row r="78" spans="2:7">
      <c r="B78" s="15" t="s">
        <v>185</v>
      </c>
      <c r="C78" s="16" t="s">
        <v>186</v>
      </c>
      <c r="D78" s="15">
        <v>1</v>
      </c>
      <c r="E78" s="15" t="s">
        <v>288</v>
      </c>
      <c r="F78" s="15" t="s">
        <v>244</v>
      </c>
      <c r="G78" s="15">
        <v>2</v>
      </c>
    </row>
    <row r="79" spans="2:7">
      <c r="B79" s="15" t="s">
        <v>187</v>
      </c>
      <c r="C79" s="16" t="s">
        <v>188</v>
      </c>
      <c r="D79" s="15">
        <v>1</v>
      </c>
      <c r="E79" s="15" t="s">
        <v>289</v>
      </c>
      <c r="F79" s="15" t="s">
        <v>272</v>
      </c>
      <c r="G79" s="15">
        <v>0</v>
      </c>
    </row>
    <row r="80" spans="2:7">
      <c r="B80" s="15" t="s">
        <v>189</v>
      </c>
      <c r="C80" s="16" t="s">
        <v>190</v>
      </c>
      <c r="D80" s="15">
        <v>9.2013786312161496</v>
      </c>
      <c r="E80" s="15" t="s">
        <v>290</v>
      </c>
      <c r="F80" s="15" t="s">
        <v>244</v>
      </c>
      <c r="G80" s="15">
        <v>2.7986213687838504</v>
      </c>
    </row>
    <row r="81" spans="2:7">
      <c r="B81" s="15" t="s">
        <v>191</v>
      </c>
      <c r="C81" s="16" t="s">
        <v>192</v>
      </c>
      <c r="D81" s="15">
        <v>1</v>
      </c>
      <c r="E81" s="15" t="s">
        <v>291</v>
      </c>
      <c r="F81" s="15" t="s">
        <v>272</v>
      </c>
      <c r="G81" s="15">
        <v>0</v>
      </c>
    </row>
    <row r="82" spans="2:7">
      <c r="B82" s="15" t="s">
        <v>193</v>
      </c>
      <c r="C82" s="16" t="s">
        <v>194</v>
      </c>
      <c r="D82" s="15">
        <v>3</v>
      </c>
      <c r="E82" s="15" t="s">
        <v>292</v>
      </c>
      <c r="F82" s="15" t="s">
        <v>272</v>
      </c>
      <c r="G82" s="15">
        <v>0</v>
      </c>
    </row>
    <row r="83" spans="2:7">
      <c r="B83" s="15" t="s">
        <v>195</v>
      </c>
      <c r="C83" s="16" t="s">
        <v>196</v>
      </c>
      <c r="D83" s="15">
        <v>1</v>
      </c>
      <c r="E83" s="15" t="s">
        <v>293</v>
      </c>
      <c r="F83" s="15" t="s">
        <v>244</v>
      </c>
      <c r="G83" s="15">
        <v>2</v>
      </c>
    </row>
    <row r="84" spans="2:7">
      <c r="B84" s="15" t="s">
        <v>197</v>
      </c>
      <c r="C84" s="16" t="s">
        <v>198</v>
      </c>
      <c r="D84" s="15">
        <v>1</v>
      </c>
      <c r="E84" s="15" t="s">
        <v>294</v>
      </c>
      <c r="F84" s="15" t="s">
        <v>244</v>
      </c>
      <c r="G84" s="15">
        <v>3</v>
      </c>
    </row>
    <row r="85" spans="2:7">
      <c r="B85" s="15" t="s">
        <v>199</v>
      </c>
      <c r="C85" s="16" t="s">
        <v>200</v>
      </c>
      <c r="D85" s="15">
        <v>3</v>
      </c>
      <c r="E85" s="15" t="s">
        <v>295</v>
      </c>
      <c r="F85" s="15" t="s">
        <v>272</v>
      </c>
      <c r="G85" s="15">
        <v>0</v>
      </c>
    </row>
    <row r="86" spans="2:7">
      <c r="B86" s="15" t="s">
        <v>201</v>
      </c>
      <c r="C86" s="16" t="s">
        <v>202</v>
      </c>
      <c r="D86" s="15">
        <v>18</v>
      </c>
      <c r="E86" s="15" t="s">
        <v>296</v>
      </c>
      <c r="F86" s="15" t="s">
        <v>272</v>
      </c>
      <c r="G86" s="15">
        <v>0</v>
      </c>
    </row>
    <row r="87" spans="2:7">
      <c r="B87" s="15" t="s">
        <v>203</v>
      </c>
      <c r="C87" s="16" t="s">
        <v>204</v>
      </c>
      <c r="D87" s="15">
        <v>2</v>
      </c>
      <c r="E87" s="15" t="s">
        <v>297</v>
      </c>
      <c r="F87" s="15" t="s">
        <v>272</v>
      </c>
      <c r="G87" s="15">
        <v>0</v>
      </c>
    </row>
    <row r="88" spans="2:7">
      <c r="B88" s="15" t="s">
        <v>205</v>
      </c>
      <c r="C88" s="16" t="s">
        <v>206</v>
      </c>
      <c r="D88" s="15">
        <v>3</v>
      </c>
      <c r="E88" s="15" t="s">
        <v>298</v>
      </c>
      <c r="F88" s="15" t="s">
        <v>272</v>
      </c>
      <c r="G88" s="15">
        <v>0</v>
      </c>
    </row>
    <row r="89" spans="2:7">
      <c r="B89" s="15" t="s">
        <v>207</v>
      </c>
      <c r="C89" s="16" t="s">
        <v>208</v>
      </c>
      <c r="D89" s="15">
        <v>6</v>
      </c>
      <c r="E89" s="15" t="s">
        <v>299</v>
      </c>
      <c r="F89" s="15" t="s">
        <v>272</v>
      </c>
      <c r="G89" s="15">
        <v>0</v>
      </c>
    </row>
    <row r="90" spans="2:7">
      <c r="B90" s="15" t="s">
        <v>209</v>
      </c>
      <c r="C90" s="16" t="s">
        <v>210</v>
      </c>
      <c r="D90" s="15">
        <v>3</v>
      </c>
      <c r="E90" s="15" t="s">
        <v>300</v>
      </c>
      <c r="F90" s="15" t="s">
        <v>272</v>
      </c>
      <c r="G90" s="15">
        <v>0</v>
      </c>
    </row>
    <row r="91" spans="2:7">
      <c r="B91" s="15" t="s">
        <v>211</v>
      </c>
      <c r="C91" s="16" t="s">
        <v>212</v>
      </c>
      <c r="D91" s="15">
        <v>1</v>
      </c>
      <c r="E91" s="15" t="s">
        <v>301</v>
      </c>
      <c r="F91" s="15" t="s">
        <v>272</v>
      </c>
      <c r="G91" s="15">
        <v>0</v>
      </c>
    </row>
    <row r="92" spans="2:7">
      <c r="B92" s="15" t="s">
        <v>213</v>
      </c>
      <c r="C92" s="16" t="s">
        <v>214</v>
      </c>
      <c r="D92" s="15">
        <v>8</v>
      </c>
      <c r="E92" s="15" t="s">
        <v>302</v>
      </c>
      <c r="F92" s="15" t="s">
        <v>272</v>
      </c>
      <c r="G92" s="15">
        <v>0</v>
      </c>
    </row>
    <row r="93" spans="2:7">
      <c r="B93" s="15" t="s">
        <v>215</v>
      </c>
      <c r="C93" s="16" t="s">
        <v>216</v>
      </c>
      <c r="D93" s="15">
        <v>1</v>
      </c>
      <c r="E93" s="15" t="s">
        <v>303</v>
      </c>
      <c r="F93" s="15" t="s">
        <v>244</v>
      </c>
      <c r="G93" s="15">
        <v>35</v>
      </c>
    </row>
    <row r="94" spans="2:7">
      <c r="B94" s="15" t="s">
        <v>217</v>
      </c>
      <c r="C94" s="16" t="s">
        <v>218</v>
      </c>
      <c r="D94" s="15">
        <v>3</v>
      </c>
      <c r="E94" s="15" t="s">
        <v>304</v>
      </c>
      <c r="F94" s="15" t="s">
        <v>272</v>
      </c>
      <c r="G94" s="15">
        <v>0</v>
      </c>
    </row>
    <row r="95" spans="2:7">
      <c r="B95" s="15" t="s">
        <v>219</v>
      </c>
      <c r="C95" s="16" t="s">
        <v>220</v>
      </c>
      <c r="D95" s="15">
        <v>3</v>
      </c>
      <c r="E95" s="15" t="s">
        <v>305</v>
      </c>
      <c r="F95" s="15" t="s">
        <v>272</v>
      </c>
      <c r="G95" s="15">
        <v>0</v>
      </c>
    </row>
    <row r="96" spans="2:7">
      <c r="B96" s="15" t="s">
        <v>221</v>
      </c>
      <c r="C96" s="16" t="s">
        <v>222</v>
      </c>
      <c r="D96" s="15">
        <v>10</v>
      </c>
      <c r="E96" s="15" t="s">
        <v>306</v>
      </c>
      <c r="F96" s="15" t="s">
        <v>272</v>
      </c>
      <c r="G96" s="15">
        <v>0</v>
      </c>
    </row>
    <row r="97" spans="2:7">
      <c r="B97" s="15" t="s">
        <v>223</v>
      </c>
      <c r="C97" s="16" t="s">
        <v>224</v>
      </c>
      <c r="D97" s="15">
        <v>6</v>
      </c>
      <c r="E97" s="15" t="s">
        <v>307</v>
      </c>
      <c r="F97" s="15" t="s">
        <v>272</v>
      </c>
      <c r="G97" s="15">
        <v>0</v>
      </c>
    </row>
    <row r="98" spans="2:7">
      <c r="B98" s="15" t="s">
        <v>225</v>
      </c>
      <c r="C98" s="16" t="s">
        <v>226</v>
      </c>
      <c r="D98" s="15">
        <v>2</v>
      </c>
      <c r="E98" s="15" t="s">
        <v>308</v>
      </c>
      <c r="F98" s="15" t="s">
        <v>272</v>
      </c>
      <c r="G98" s="15">
        <v>0</v>
      </c>
    </row>
    <row r="99" spans="2:7">
      <c r="B99" s="15" t="s">
        <v>227</v>
      </c>
      <c r="C99" s="16" t="s">
        <v>228</v>
      </c>
      <c r="D99" s="15">
        <v>1</v>
      </c>
      <c r="E99" s="15" t="s">
        <v>309</v>
      </c>
      <c r="F99" s="15" t="s">
        <v>272</v>
      </c>
      <c r="G99" s="15">
        <v>0</v>
      </c>
    </row>
    <row r="100" spans="2:7">
      <c r="B100" s="15" t="s">
        <v>229</v>
      </c>
      <c r="C100" s="16" t="s">
        <v>230</v>
      </c>
      <c r="D100" s="15">
        <v>1</v>
      </c>
      <c r="E100" s="15" t="s">
        <v>310</v>
      </c>
      <c r="F100" s="15" t="s">
        <v>272</v>
      </c>
      <c r="G100" s="15">
        <v>0</v>
      </c>
    </row>
    <row r="101" spans="2:7">
      <c r="B101" s="15" t="s">
        <v>231</v>
      </c>
      <c r="C101" s="16" t="s">
        <v>232</v>
      </c>
      <c r="D101" s="15">
        <v>1</v>
      </c>
      <c r="E101" s="15" t="s">
        <v>311</v>
      </c>
      <c r="F101" s="15" t="s">
        <v>272</v>
      </c>
      <c r="G101" s="15">
        <v>0</v>
      </c>
    </row>
    <row r="102" spans="2:7">
      <c r="B102" s="15" t="s">
        <v>233</v>
      </c>
      <c r="C102" s="16" t="s">
        <v>234</v>
      </c>
      <c r="D102" s="15">
        <v>12</v>
      </c>
      <c r="E102" s="15" t="s">
        <v>312</v>
      </c>
      <c r="F102" s="15" t="s">
        <v>272</v>
      </c>
      <c r="G102" s="15">
        <v>0</v>
      </c>
    </row>
    <row r="103" spans="2:7">
      <c r="B103" s="15" t="s">
        <v>235</v>
      </c>
      <c r="C103" s="16" t="s">
        <v>236</v>
      </c>
      <c r="D103" s="15">
        <v>12</v>
      </c>
      <c r="E103" s="15" t="s">
        <v>313</v>
      </c>
      <c r="F103" s="15" t="s">
        <v>272</v>
      </c>
      <c r="G103" s="15">
        <v>0</v>
      </c>
    </row>
    <row r="104" spans="2:7">
      <c r="B104" s="15" t="s">
        <v>237</v>
      </c>
      <c r="C104" s="16" t="s">
        <v>238</v>
      </c>
      <c r="D104" s="15">
        <v>2</v>
      </c>
      <c r="E104" s="15" t="s">
        <v>314</v>
      </c>
      <c r="F104" s="15" t="s">
        <v>272</v>
      </c>
      <c r="G104" s="15">
        <v>0</v>
      </c>
    </row>
    <row r="105" spans="2:7">
      <c r="B105" s="15" t="s">
        <v>239</v>
      </c>
      <c r="C105" s="16" t="s">
        <v>240</v>
      </c>
      <c r="D105" s="15">
        <v>1</v>
      </c>
      <c r="E105" s="15" t="s">
        <v>315</v>
      </c>
      <c r="F105" s="15" t="s">
        <v>272</v>
      </c>
      <c r="G105" s="15">
        <v>0</v>
      </c>
    </row>
    <row r="106" spans="2:7">
      <c r="B106" s="15" t="s">
        <v>173</v>
      </c>
      <c r="C106" s="16" t="s">
        <v>174</v>
      </c>
      <c r="D106" s="15">
        <v>429.15312653865101</v>
      </c>
      <c r="E106" s="15" t="s">
        <v>316</v>
      </c>
      <c r="F106" s="15" t="s">
        <v>244</v>
      </c>
      <c r="G106" s="15">
        <v>428.15312653865101</v>
      </c>
    </row>
    <row r="107" spans="2:7">
      <c r="B107" s="15" t="s">
        <v>175</v>
      </c>
      <c r="C107" s="16" t="s">
        <v>176</v>
      </c>
      <c r="D107" s="15">
        <v>3</v>
      </c>
      <c r="E107" s="15" t="s">
        <v>317</v>
      </c>
      <c r="F107" s="15" t="s">
        <v>244</v>
      </c>
      <c r="G107" s="15">
        <v>2</v>
      </c>
    </row>
    <row r="108" spans="2:7">
      <c r="B108" s="15" t="s">
        <v>177</v>
      </c>
      <c r="C108" s="16" t="s">
        <v>178</v>
      </c>
      <c r="D108" s="15">
        <v>9</v>
      </c>
      <c r="E108" s="15" t="s">
        <v>318</v>
      </c>
      <c r="F108" s="15" t="s">
        <v>244</v>
      </c>
      <c r="G108" s="15">
        <v>8</v>
      </c>
    </row>
    <row r="109" spans="2:7">
      <c r="B109" s="15" t="s">
        <v>179</v>
      </c>
      <c r="C109" s="16" t="s">
        <v>180</v>
      </c>
      <c r="D109" s="15">
        <v>3</v>
      </c>
      <c r="E109" s="15" t="s">
        <v>319</v>
      </c>
      <c r="F109" s="15" t="s">
        <v>244</v>
      </c>
      <c r="G109" s="15">
        <v>2</v>
      </c>
    </row>
    <row r="110" spans="2:7">
      <c r="B110" s="15" t="s">
        <v>181</v>
      </c>
      <c r="C110" s="16" t="s">
        <v>182</v>
      </c>
      <c r="D110" s="15">
        <v>1</v>
      </c>
      <c r="E110" s="15" t="s">
        <v>320</v>
      </c>
      <c r="F110" s="15" t="s">
        <v>272</v>
      </c>
      <c r="G110" s="15">
        <v>0</v>
      </c>
    </row>
    <row r="111" spans="2:7">
      <c r="B111" s="15" t="s">
        <v>183</v>
      </c>
      <c r="C111" s="16" t="s">
        <v>184</v>
      </c>
      <c r="D111" s="15">
        <v>3</v>
      </c>
      <c r="E111" s="15" t="s">
        <v>321</v>
      </c>
      <c r="F111" s="15" t="s">
        <v>244</v>
      </c>
      <c r="G111" s="15">
        <v>2</v>
      </c>
    </row>
    <row r="112" spans="2:7">
      <c r="B112" s="15" t="s">
        <v>185</v>
      </c>
      <c r="C112" s="16" t="s">
        <v>186</v>
      </c>
      <c r="D112" s="15">
        <v>1</v>
      </c>
      <c r="E112" s="15" t="s">
        <v>322</v>
      </c>
      <c r="F112" s="15" t="s">
        <v>272</v>
      </c>
      <c r="G112" s="15">
        <v>0</v>
      </c>
    </row>
    <row r="113" spans="2:7">
      <c r="B113" s="15" t="s">
        <v>187</v>
      </c>
      <c r="C113" s="16" t="s">
        <v>188</v>
      </c>
      <c r="D113" s="15">
        <v>1</v>
      </c>
      <c r="E113" s="15" t="s">
        <v>323</v>
      </c>
      <c r="F113" s="15" t="s">
        <v>272</v>
      </c>
      <c r="G113" s="15">
        <v>0</v>
      </c>
    </row>
    <row r="114" spans="2:7">
      <c r="B114" s="15" t="s">
        <v>189</v>
      </c>
      <c r="C114" s="16" t="s">
        <v>190</v>
      </c>
      <c r="D114" s="15">
        <v>9.2013786312161496</v>
      </c>
      <c r="E114" s="15" t="s">
        <v>324</v>
      </c>
      <c r="F114" s="15" t="s">
        <v>244</v>
      </c>
      <c r="G114" s="15">
        <v>8.2013786312161496</v>
      </c>
    </row>
    <row r="115" spans="2:7">
      <c r="B115" s="15" t="s">
        <v>191</v>
      </c>
      <c r="C115" s="16" t="s">
        <v>192</v>
      </c>
      <c r="D115" s="15">
        <v>1</v>
      </c>
      <c r="E115" s="15" t="s">
        <v>325</v>
      </c>
      <c r="F115" s="15" t="s">
        <v>272</v>
      </c>
      <c r="G115" s="15">
        <v>0</v>
      </c>
    </row>
    <row r="116" spans="2:7">
      <c r="B116" s="15" t="s">
        <v>193</v>
      </c>
      <c r="C116" s="16" t="s">
        <v>194</v>
      </c>
      <c r="D116" s="15">
        <v>3</v>
      </c>
      <c r="E116" s="15" t="s">
        <v>326</v>
      </c>
      <c r="F116" s="15" t="s">
        <v>244</v>
      </c>
      <c r="G116" s="15">
        <v>2</v>
      </c>
    </row>
    <row r="117" spans="2:7">
      <c r="B117" s="15" t="s">
        <v>195</v>
      </c>
      <c r="C117" s="16" t="s">
        <v>196</v>
      </c>
      <c r="D117" s="15">
        <v>1</v>
      </c>
      <c r="E117" s="15" t="s">
        <v>327</v>
      </c>
      <c r="F117" s="15" t="s">
        <v>272</v>
      </c>
      <c r="G117" s="15">
        <v>0</v>
      </c>
    </row>
    <row r="118" spans="2:7">
      <c r="B118" s="15" t="s">
        <v>197</v>
      </c>
      <c r="C118" s="16" t="s">
        <v>198</v>
      </c>
      <c r="D118" s="15">
        <v>1</v>
      </c>
      <c r="E118" s="15" t="s">
        <v>328</v>
      </c>
      <c r="F118" s="15" t="s">
        <v>272</v>
      </c>
      <c r="G118" s="15">
        <v>0</v>
      </c>
    </row>
    <row r="119" spans="2:7">
      <c r="B119" s="15" t="s">
        <v>199</v>
      </c>
      <c r="C119" s="16" t="s">
        <v>200</v>
      </c>
      <c r="D119" s="15">
        <v>3</v>
      </c>
      <c r="E119" s="15" t="s">
        <v>329</v>
      </c>
      <c r="F119" s="15" t="s">
        <v>244</v>
      </c>
      <c r="G119" s="15">
        <v>2</v>
      </c>
    </row>
    <row r="120" spans="2:7">
      <c r="B120" s="15" t="s">
        <v>201</v>
      </c>
      <c r="C120" s="16" t="s">
        <v>202</v>
      </c>
      <c r="D120" s="15">
        <v>18</v>
      </c>
      <c r="E120" s="15" t="s">
        <v>330</v>
      </c>
      <c r="F120" s="15" t="s">
        <v>244</v>
      </c>
      <c r="G120" s="15">
        <v>17</v>
      </c>
    </row>
    <row r="121" spans="2:7">
      <c r="B121" s="15" t="s">
        <v>203</v>
      </c>
      <c r="C121" s="16" t="s">
        <v>204</v>
      </c>
      <c r="D121" s="15">
        <v>2</v>
      </c>
      <c r="E121" s="15" t="s">
        <v>331</v>
      </c>
      <c r="F121" s="15" t="s">
        <v>244</v>
      </c>
      <c r="G121" s="15">
        <v>1</v>
      </c>
    </row>
    <row r="122" spans="2:7">
      <c r="B122" s="15" t="s">
        <v>205</v>
      </c>
      <c r="C122" s="16" t="s">
        <v>206</v>
      </c>
      <c r="D122" s="15">
        <v>3</v>
      </c>
      <c r="E122" s="15" t="s">
        <v>332</v>
      </c>
      <c r="F122" s="15" t="s">
        <v>244</v>
      </c>
      <c r="G122" s="15">
        <v>2</v>
      </c>
    </row>
    <row r="123" spans="2:7">
      <c r="B123" s="15" t="s">
        <v>207</v>
      </c>
      <c r="C123" s="16" t="s">
        <v>208</v>
      </c>
      <c r="D123" s="15">
        <v>6</v>
      </c>
      <c r="E123" s="15" t="s">
        <v>333</v>
      </c>
      <c r="F123" s="15" t="s">
        <v>244</v>
      </c>
      <c r="G123" s="15">
        <v>5</v>
      </c>
    </row>
    <row r="124" spans="2:7">
      <c r="B124" s="15" t="s">
        <v>209</v>
      </c>
      <c r="C124" s="16" t="s">
        <v>210</v>
      </c>
      <c r="D124" s="15">
        <v>3</v>
      </c>
      <c r="E124" s="15" t="s">
        <v>334</v>
      </c>
      <c r="F124" s="15" t="s">
        <v>244</v>
      </c>
      <c r="G124" s="15">
        <v>2</v>
      </c>
    </row>
    <row r="125" spans="2:7">
      <c r="B125" s="15" t="s">
        <v>211</v>
      </c>
      <c r="C125" s="16" t="s">
        <v>212</v>
      </c>
      <c r="D125" s="15">
        <v>1</v>
      </c>
      <c r="E125" s="15" t="s">
        <v>335</v>
      </c>
      <c r="F125" s="15" t="s">
        <v>272</v>
      </c>
      <c r="G125" s="15">
        <v>0</v>
      </c>
    </row>
    <row r="126" spans="2:7">
      <c r="B126" s="15" t="s">
        <v>213</v>
      </c>
      <c r="C126" s="16" t="s">
        <v>214</v>
      </c>
      <c r="D126" s="15">
        <v>8</v>
      </c>
      <c r="E126" s="15" t="s">
        <v>336</v>
      </c>
      <c r="F126" s="15" t="s">
        <v>244</v>
      </c>
      <c r="G126" s="15">
        <v>7</v>
      </c>
    </row>
    <row r="127" spans="2:7">
      <c r="B127" s="15" t="s">
        <v>215</v>
      </c>
      <c r="C127" s="16" t="s">
        <v>216</v>
      </c>
      <c r="D127" s="15">
        <v>1</v>
      </c>
      <c r="E127" s="15" t="s">
        <v>337</v>
      </c>
      <c r="F127" s="15" t="s">
        <v>272</v>
      </c>
      <c r="G127" s="15">
        <v>0</v>
      </c>
    </row>
    <row r="128" spans="2:7">
      <c r="B128" s="15" t="s">
        <v>217</v>
      </c>
      <c r="C128" s="16" t="s">
        <v>218</v>
      </c>
      <c r="D128" s="15">
        <v>3</v>
      </c>
      <c r="E128" s="15" t="s">
        <v>338</v>
      </c>
      <c r="F128" s="15" t="s">
        <v>244</v>
      </c>
      <c r="G128" s="15">
        <v>2</v>
      </c>
    </row>
    <row r="129" spans="2:7">
      <c r="B129" s="15" t="s">
        <v>219</v>
      </c>
      <c r="C129" s="16" t="s">
        <v>220</v>
      </c>
      <c r="D129" s="15">
        <v>3</v>
      </c>
      <c r="E129" s="15" t="s">
        <v>339</v>
      </c>
      <c r="F129" s="15" t="s">
        <v>244</v>
      </c>
      <c r="G129" s="15">
        <v>2</v>
      </c>
    </row>
    <row r="130" spans="2:7">
      <c r="B130" s="15" t="s">
        <v>221</v>
      </c>
      <c r="C130" s="16" t="s">
        <v>222</v>
      </c>
      <c r="D130" s="15">
        <v>10</v>
      </c>
      <c r="E130" s="15" t="s">
        <v>340</v>
      </c>
      <c r="F130" s="15" t="s">
        <v>244</v>
      </c>
      <c r="G130" s="15">
        <v>9</v>
      </c>
    </row>
    <row r="131" spans="2:7">
      <c r="B131" s="15" t="s">
        <v>223</v>
      </c>
      <c r="C131" s="16" t="s">
        <v>224</v>
      </c>
      <c r="D131" s="15">
        <v>6</v>
      </c>
      <c r="E131" s="15" t="s">
        <v>341</v>
      </c>
      <c r="F131" s="15" t="s">
        <v>244</v>
      </c>
      <c r="G131" s="15">
        <v>5</v>
      </c>
    </row>
    <row r="132" spans="2:7">
      <c r="B132" s="15" t="s">
        <v>225</v>
      </c>
      <c r="C132" s="16" t="s">
        <v>226</v>
      </c>
      <c r="D132" s="15">
        <v>2</v>
      </c>
      <c r="E132" s="15" t="s">
        <v>342</v>
      </c>
      <c r="F132" s="15" t="s">
        <v>244</v>
      </c>
      <c r="G132" s="15">
        <v>1</v>
      </c>
    </row>
    <row r="133" spans="2:7">
      <c r="B133" s="15" t="s">
        <v>227</v>
      </c>
      <c r="C133" s="16" t="s">
        <v>228</v>
      </c>
      <c r="D133" s="15">
        <v>1</v>
      </c>
      <c r="E133" s="15" t="s">
        <v>343</v>
      </c>
      <c r="F133" s="15" t="s">
        <v>272</v>
      </c>
      <c r="G133" s="15">
        <v>0</v>
      </c>
    </row>
    <row r="134" spans="2:7">
      <c r="B134" s="15" t="s">
        <v>229</v>
      </c>
      <c r="C134" s="16" t="s">
        <v>230</v>
      </c>
      <c r="D134" s="15">
        <v>1</v>
      </c>
      <c r="E134" s="15" t="s">
        <v>344</v>
      </c>
      <c r="F134" s="15" t="s">
        <v>272</v>
      </c>
      <c r="G134" s="15">
        <v>0</v>
      </c>
    </row>
    <row r="135" spans="2:7">
      <c r="B135" s="15" t="s">
        <v>231</v>
      </c>
      <c r="C135" s="16" t="s">
        <v>232</v>
      </c>
      <c r="D135" s="15">
        <v>1</v>
      </c>
      <c r="E135" s="15" t="s">
        <v>345</v>
      </c>
      <c r="F135" s="15" t="s">
        <v>272</v>
      </c>
      <c r="G135" s="15">
        <v>0</v>
      </c>
    </row>
    <row r="136" spans="2:7">
      <c r="B136" s="15" t="s">
        <v>233</v>
      </c>
      <c r="C136" s="16" t="s">
        <v>234</v>
      </c>
      <c r="D136" s="15">
        <v>12</v>
      </c>
      <c r="E136" s="15" t="s">
        <v>346</v>
      </c>
      <c r="F136" s="15" t="s">
        <v>244</v>
      </c>
      <c r="G136" s="15">
        <v>11</v>
      </c>
    </row>
    <row r="137" spans="2:7">
      <c r="B137" s="15" t="s">
        <v>235</v>
      </c>
      <c r="C137" s="16" t="s">
        <v>236</v>
      </c>
      <c r="D137" s="15">
        <v>12</v>
      </c>
      <c r="E137" s="15" t="s">
        <v>347</v>
      </c>
      <c r="F137" s="15" t="s">
        <v>244</v>
      </c>
      <c r="G137" s="15">
        <v>11</v>
      </c>
    </row>
    <row r="138" spans="2:7">
      <c r="B138" s="15" t="s">
        <v>237</v>
      </c>
      <c r="C138" s="16" t="s">
        <v>238</v>
      </c>
      <c r="D138" s="15">
        <v>2</v>
      </c>
      <c r="E138" s="15" t="s">
        <v>348</v>
      </c>
      <c r="F138" s="15" t="s">
        <v>244</v>
      </c>
      <c r="G138" s="15">
        <v>1</v>
      </c>
    </row>
    <row r="139" spans="2:7">
      <c r="B139" s="15" t="s">
        <v>239</v>
      </c>
      <c r="C139" s="16" t="s">
        <v>240</v>
      </c>
      <c r="D139" s="15">
        <v>1</v>
      </c>
      <c r="E139" s="15" t="s">
        <v>349</v>
      </c>
      <c r="F139" s="15" t="s">
        <v>272</v>
      </c>
      <c r="G139" s="15">
        <v>0</v>
      </c>
    </row>
    <row r="140" spans="2:7" ht="17" thickBot="1">
      <c r="B140" s="13" t="s">
        <v>350</v>
      </c>
      <c r="C140" s="13"/>
      <c r="D140" s="13"/>
      <c r="E140" s="13"/>
      <c r="F140" s="13"/>
      <c r="G14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60DC8-38E7-EE4B-85E2-DBC0F9F54A19}">
  <dimension ref="A1:H59"/>
  <sheetViews>
    <sheetView showGridLines="0" topLeftCell="A12" zoomScale="94" workbookViewId="0">
      <selection activeCell="G56" sqref="G56"/>
    </sheetView>
  </sheetViews>
  <sheetFormatPr baseColWidth="10" defaultRowHeight="16"/>
  <cols>
    <col min="1" max="1" width="2.33203125" customWidth="1"/>
    <col min="2" max="2" width="6.33203125" bestFit="1" customWidth="1"/>
    <col min="3" max="3" width="46.33203125" bestFit="1" customWidth="1"/>
    <col min="4" max="4" width="12.1640625" bestFit="1" customWidth="1"/>
    <col min="5" max="5" width="12.83203125" bestFit="1" customWidth="1"/>
    <col min="6" max="8" width="12.1640625" bestFit="1" customWidth="1"/>
  </cols>
  <sheetData>
    <row r="1" spans="1:8">
      <c r="A1" s="1" t="s">
        <v>351</v>
      </c>
    </row>
    <row r="2" spans="1:8">
      <c r="A2" s="1" t="s">
        <v>150</v>
      </c>
    </row>
    <row r="3" spans="1:8">
      <c r="A3" s="1" t="s">
        <v>352</v>
      </c>
    </row>
    <row r="6" spans="1:8" ht="17" thickBot="1">
      <c r="A6" t="s">
        <v>165</v>
      </c>
    </row>
    <row r="7" spans="1:8">
      <c r="B7" s="18"/>
      <c r="C7" s="18"/>
      <c r="D7" s="18" t="s">
        <v>353</v>
      </c>
      <c r="E7" s="18" t="s">
        <v>355</v>
      </c>
      <c r="F7" s="18" t="s">
        <v>357</v>
      </c>
      <c r="G7" s="18" t="s">
        <v>359</v>
      </c>
      <c r="H7" s="18" t="s">
        <v>359</v>
      </c>
    </row>
    <row r="8" spans="1:8" ht="17" thickBot="1">
      <c r="B8" s="19" t="s">
        <v>161</v>
      </c>
      <c r="C8" s="19" t="s">
        <v>162</v>
      </c>
      <c r="D8" s="19" t="s">
        <v>354</v>
      </c>
      <c r="E8" s="19" t="s">
        <v>356</v>
      </c>
      <c r="F8" s="19" t="s">
        <v>358</v>
      </c>
      <c r="G8" s="19" t="s">
        <v>360</v>
      </c>
      <c r="H8" s="19" t="s">
        <v>361</v>
      </c>
    </row>
    <row r="9" spans="1:8">
      <c r="B9" t="s">
        <v>173</v>
      </c>
      <c r="C9" t="s">
        <v>4</v>
      </c>
      <c r="D9">
        <v>429.15312653865101</v>
      </c>
      <c r="E9">
        <v>0</v>
      </c>
      <c r="F9">
        <v>230.76923076923077</v>
      </c>
      <c r="G9">
        <v>120.86814942246257</v>
      </c>
      <c r="H9">
        <v>17.019230769230717</v>
      </c>
    </row>
    <row r="10" spans="1:8">
      <c r="B10" t="s">
        <v>175</v>
      </c>
      <c r="C10" t="s">
        <v>7</v>
      </c>
      <c r="D10">
        <v>3</v>
      </c>
      <c r="E10">
        <v>484908.10703329172</v>
      </c>
      <c r="F10">
        <v>515384.61538461538</v>
      </c>
      <c r="G10">
        <v>1E+30</v>
      </c>
      <c r="H10">
        <v>484908.10703329172</v>
      </c>
    </row>
    <row r="11" spans="1:8">
      <c r="B11" t="s">
        <v>177</v>
      </c>
      <c r="C11" t="s">
        <v>5</v>
      </c>
      <c r="D11">
        <v>9</v>
      </c>
      <c r="E11">
        <v>142149.61197591174</v>
      </c>
      <c r="F11">
        <v>142946.53846153838</v>
      </c>
      <c r="G11">
        <v>1E+30</v>
      </c>
      <c r="H11">
        <v>142149.61197591174</v>
      </c>
    </row>
    <row r="12" spans="1:8">
      <c r="B12" t="s">
        <v>179</v>
      </c>
      <c r="C12" t="s">
        <v>6</v>
      </c>
      <c r="D12">
        <v>3</v>
      </c>
      <c r="E12">
        <v>3328.0735143733664</v>
      </c>
      <c r="F12">
        <v>4125</v>
      </c>
      <c r="G12">
        <v>1E+30</v>
      </c>
      <c r="H12">
        <v>3328.0735143733664</v>
      </c>
    </row>
    <row r="13" spans="1:8">
      <c r="B13" t="s">
        <v>181</v>
      </c>
      <c r="C13" t="s">
        <v>8</v>
      </c>
      <c r="D13">
        <v>1</v>
      </c>
      <c r="E13">
        <v>-5431.3430292012554</v>
      </c>
      <c r="F13">
        <v>9903.846153846127</v>
      </c>
      <c r="G13">
        <v>5431.3430292012554</v>
      </c>
      <c r="H13">
        <v>1E+30</v>
      </c>
    </row>
    <row r="14" spans="1:8">
      <c r="B14" t="s">
        <v>183</v>
      </c>
      <c r="C14" t="s">
        <v>10</v>
      </c>
      <c r="D14">
        <v>3</v>
      </c>
      <c r="E14">
        <v>273436.69526190212</v>
      </c>
      <c r="F14">
        <v>293605</v>
      </c>
      <c r="G14">
        <v>1E+30</v>
      </c>
      <c r="H14">
        <v>273436.69526190212</v>
      </c>
    </row>
    <row r="15" spans="1:8">
      <c r="B15" t="s">
        <v>185</v>
      </c>
      <c r="C15" t="s">
        <v>11</v>
      </c>
      <c r="D15">
        <v>1</v>
      </c>
      <c r="E15">
        <v>-13891.773662083859</v>
      </c>
      <c r="F15">
        <v>6000</v>
      </c>
      <c r="G15">
        <v>13891.773662083859</v>
      </c>
      <c r="H15">
        <v>1E+30</v>
      </c>
    </row>
    <row r="16" spans="1:8">
      <c r="B16" t="s">
        <v>187</v>
      </c>
      <c r="C16" t="s">
        <v>9</v>
      </c>
      <c r="D16">
        <v>1</v>
      </c>
      <c r="E16">
        <v>4630.5817520736236</v>
      </c>
      <c r="F16">
        <v>25000</v>
      </c>
      <c r="G16">
        <v>4630.5817520736236</v>
      </c>
      <c r="H16">
        <v>1E+30</v>
      </c>
    </row>
    <row r="17" spans="2:8">
      <c r="B17" t="s">
        <v>189</v>
      </c>
      <c r="C17" t="s">
        <v>12</v>
      </c>
      <c r="D17">
        <v>9.2013786312161496</v>
      </c>
      <c r="E17">
        <v>0</v>
      </c>
      <c r="F17">
        <v>22500</v>
      </c>
      <c r="G17">
        <v>1791.4979757084966</v>
      </c>
      <c r="H17">
        <v>4371.2347378394279</v>
      </c>
    </row>
    <row r="18" spans="2:8">
      <c r="B18" t="s">
        <v>191</v>
      </c>
      <c r="C18" t="s">
        <v>13</v>
      </c>
      <c r="D18">
        <v>1</v>
      </c>
      <c r="E18">
        <v>63398.051357800134</v>
      </c>
      <c r="F18">
        <v>74999.999999999884</v>
      </c>
      <c r="G18">
        <v>63398.051357800134</v>
      </c>
      <c r="H18">
        <v>1E+30</v>
      </c>
    </row>
    <row r="19" spans="2:8">
      <c r="B19" t="s">
        <v>193</v>
      </c>
      <c r="C19" t="s">
        <v>14</v>
      </c>
      <c r="D19">
        <v>3</v>
      </c>
      <c r="E19">
        <v>96302.987160549936</v>
      </c>
      <c r="F19">
        <v>113090</v>
      </c>
      <c r="G19">
        <v>1E+30</v>
      </c>
      <c r="H19">
        <v>96302.987160549936</v>
      </c>
    </row>
    <row r="20" spans="2:8">
      <c r="B20" t="s">
        <v>195</v>
      </c>
      <c r="C20" t="s">
        <v>15</v>
      </c>
      <c r="D20">
        <v>1</v>
      </c>
      <c r="E20">
        <v>-27012.69742074758</v>
      </c>
      <c r="F20">
        <v>1923.0769230769947</v>
      </c>
      <c r="G20">
        <v>27012.69742074758</v>
      </c>
      <c r="H20">
        <v>1E+30</v>
      </c>
    </row>
    <row r="21" spans="2:8">
      <c r="B21" t="s">
        <v>197</v>
      </c>
      <c r="C21" t="s">
        <v>16</v>
      </c>
      <c r="D21">
        <v>1</v>
      </c>
      <c r="E21">
        <v>-17538.008180888508</v>
      </c>
      <c r="F21">
        <v>13201.538461538497</v>
      </c>
      <c r="G21">
        <v>17538.008180888508</v>
      </c>
      <c r="H21">
        <v>1E+30</v>
      </c>
    </row>
    <row r="22" spans="2:8">
      <c r="B22" t="s">
        <v>199</v>
      </c>
      <c r="C22" t="s">
        <v>17</v>
      </c>
      <c r="D22">
        <v>3</v>
      </c>
      <c r="E22">
        <v>32634.577320759021</v>
      </c>
      <c r="F22">
        <v>61645.769230769249</v>
      </c>
      <c r="G22">
        <v>1E+30</v>
      </c>
      <c r="H22">
        <v>32634.577320759021</v>
      </c>
    </row>
    <row r="23" spans="2:8">
      <c r="B23" t="s">
        <v>201</v>
      </c>
      <c r="C23" t="s">
        <v>18</v>
      </c>
      <c r="D23">
        <v>18</v>
      </c>
      <c r="E23">
        <v>3796.1027156004461</v>
      </c>
      <c r="F23">
        <v>4307.692307692254</v>
      </c>
      <c r="G23">
        <v>1E+30</v>
      </c>
      <c r="H23">
        <v>3796.1027156004461</v>
      </c>
    </row>
    <row r="24" spans="2:8">
      <c r="B24" t="s">
        <v>203</v>
      </c>
      <c r="C24" t="s">
        <v>20</v>
      </c>
      <c r="D24">
        <v>2</v>
      </c>
      <c r="E24">
        <v>89524.485853880251</v>
      </c>
      <c r="F24">
        <v>90000</v>
      </c>
      <c r="G24">
        <v>1E+30</v>
      </c>
      <c r="H24">
        <v>89524.485853880251</v>
      </c>
    </row>
    <row r="25" spans="2:8">
      <c r="B25" t="s">
        <v>205</v>
      </c>
      <c r="C25" t="s">
        <v>21</v>
      </c>
      <c r="D25">
        <v>3</v>
      </c>
      <c r="E25">
        <v>64542.523576866268</v>
      </c>
      <c r="F25">
        <v>65000</v>
      </c>
      <c r="G25">
        <v>1E+30</v>
      </c>
      <c r="H25">
        <v>64542.523576866268</v>
      </c>
    </row>
    <row r="26" spans="2:8">
      <c r="B26" t="s">
        <v>207</v>
      </c>
      <c r="C26" t="s">
        <v>19</v>
      </c>
      <c r="D26">
        <v>6</v>
      </c>
      <c r="E26">
        <v>16462.523576866264</v>
      </c>
      <c r="F26">
        <v>16920</v>
      </c>
      <c r="G26">
        <v>1E+30</v>
      </c>
      <c r="H26">
        <v>16462.523576866264</v>
      </c>
    </row>
    <row r="27" spans="2:8">
      <c r="B27" t="s">
        <v>209</v>
      </c>
      <c r="C27" t="s">
        <v>23</v>
      </c>
      <c r="D27">
        <v>3</v>
      </c>
      <c r="E27">
        <v>48898.136575389166</v>
      </c>
      <c r="F27">
        <v>50000</v>
      </c>
      <c r="G27">
        <v>1E+30</v>
      </c>
      <c r="H27">
        <v>48898.136575389166</v>
      </c>
    </row>
    <row r="28" spans="2:8">
      <c r="B28" t="s">
        <v>211</v>
      </c>
      <c r="C28" t="s">
        <v>22</v>
      </c>
      <c r="D28">
        <v>1</v>
      </c>
      <c r="E28">
        <v>18923.136575389162</v>
      </c>
      <c r="F28">
        <v>20025</v>
      </c>
      <c r="G28">
        <v>18923.136575389162</v>
      </c>
      <c r="H28">
        <v>1E+30</v>
      </c>
    </row>
    <row r="29" spans="2:8">
      <c r="B29" t="s">
        <v>213</v>
      </c>
      <c r="C29" t="s">
        <v>24</v>
      </c>
      <c r="D29">
        <v>8</v>
      </c>
      <c r="E29">
        <v>14554.950005681172</v>
      </c>
      <c r="F29">
        <v>18615</v>
      </c>
      <c r="G29">
        <v>1E+30</v>
      </c>
      <c r="H29">
        <v>14554.950005681172</v>
      </c>
    </row>
    <row r="30" spans="2:8">
      <c r="B30" t="s">
        <v>215</v>
      </c>
      <c r="C30" t="s">
        <v>25</v>
      </c>
      <c r="D30">
        <v>1</v>
      </c>
      <c r="E30">
        <v>-2480.229519372886</v>
      </c>
      <c r="F30">
        <v>1596.1538461537566</v>
      </c>
      <c r="G30">
        <v>2480.229519372886</v>
      </c>
      <c r="H30">
        <v>1E+30</v>
      </c>
    </row>
    <row r="31" spans="2:8">
      <c r="B31" t="s">
        <v>217</v>
      </c>
      <c r="C31" t="s">
        <v>26</v>
      </c>
      <c r="D31">
        <v>3</v>
      </c>
      <c r="E31">
        <v>5588.1433927962753</v>
      </c>
      <c r="F31">
        <v>7500</v>
      </c>
      <c r="G31">
        <v>1E+30</v>
      </c>
      <c r="H31">
        <v>5588.1433927962753</v>
      </c>
    </row>
    <row r="32" spans="2:8">
      <c r="B32" t="s">
        <v>219</v>
      </c>
      <c r="C32" t="s">
        <v>27</v>
      </c>
      <c r="D32">
        <v>3</v>
      </c>
      <c r="E32">
        <v>99398.789910237479</v>
      </c>
      <c r="F32">
        <v>100000</v>
      </c>
      <c r="G32">
        <v>1E+30</v>
      </c>
      <c r="H32">
        <v>99398.789910237479</v>
      </c>
    </row>
    <row r="33" spans="1:8">
      <c r="B33" t="s">
        <v>221</v>
      </c>
      <c r="C33" t="s">
        <v>28</v>
      </c>
      <c r="D33">
        <v>10</v>
      </c>
      <c r="E33">
        <v>999398.78991023765</v>
      </c>
      <c r="F33">
        <v>1000000.0000000002</v>
      </c>
      <c r="G33">
        <v>1E+30</v>
      </c>
      <c r="H33">
        <v>999398.78991023765</v>
      </c>
    </row>
    <row r="34" spans="1:8">
      <c r="B34" t="s">
        <v>223</v>
      </c>
      <c r="C34" t="s">
        <v>29</v>
      </c>
      <c r="D34">
        <v>6</v>
      </c>
      <c r="E34">
        <v>22581.318032041814</v>
      </c>
      <c r="F34">
        <v>22930</v>
      </c>
      <c r="G34">
        <v>1E+30</v>
      </c>
      <c r="H34">
        <v>22581.318032041814</v>
      </c>
    </row>
    <row r="35" spans="1:8">
      <c r="B35" t="s">
        <v>225</v>
      </c>
      <c r="C35" t="s">
        <v>30</v>
      </c>
      <c r="D35">
        <v>2</v>
      </c>
      <c r="E35">
        <v>14651.318032041816</v>
      </c>
      <c r="F35">
        <v>15000</v>
      </c>
      <c r="G35">
        <v>1E+30</v>
      </c>
      <c r="H35">
        <v>14651.318032041816</v>
      </c>
    </row>
    <row r="36" spans="1:8">
      <c r="B36" t="s">
        <v>227</v>
      </c>
      <c r="C36" t="s">
        <v>31</v>
      </c>
      <c r="D36">
        <v>1</v>
      </c>
      <c r="E36">
        <v>24633.28030905579</v>
      </c>
      <c r="F36">
        <v>25000</v>
      </c>
      <c r="G36">
        <v>24633.28030905579</v>
      </c>
      <c r="H36">
        <v>1E+30</v>
      </c>
    </row>
    <row r="37" spans="1:8">
      <c r="B37" t="s">
        <v>229</v>
      </c>
      <c r="C37" t="s">
        <v>32</v>
      </c>
      <c r="D37">
        <v>1</v>
      </c>
      <c r="E37">
        <v>128800.8464947165</v>
      </c>
      <c r="F37">
        <v>130000</v>
      </c>
      <c r="G37">
        <v>128800.8464947165</v>
      </c>
      <c r="H37">
        <v>1E+30</v>
      </c>
    </row>
    <row r="38" spans="1:8">
      <c r="B38" t="s">
        <v>231</v>
      </c>
      <c r="C38" t="s">
        <v>33</v>
      </c>
      <c r="D38">
        <v>1</v>
      </c>
      <c r="E38">
        <v>6164.2142938302486</v>
      </c>
      <c r="F38">
        <v>7500</v>
      </c>
      <c r="G38">
        <v>6164.2142938302486</v>
      </c>
      <c r="H38">
        <v>1E+30</v>
      </c>
    </row>
    <row r="39" spans="1:8">
      <c r="B39" t="s">
        <v>233</v>
      </c>
      <c r="C39" t="s">
        <v>33</v>
      </c>
      <c r="D39">
        <v>12</v>
      </c>
      <c r="E39">
        <v>72200.289739802291</v>
      </c>
      <c r="F39">
        <v>73500</v>
      </c>
      <c r="G39">
        <v>1E+30</v>
      </c>
      <c r="H39">
        <v>72200.289739802291</v>
      </c>
    </row>
    <row r="40" spans="1:8">
      <c r="B40" t="s">
        <v>235</v>
      </c>
      <c r="C40" t="s">
        <v>36</v>
      </c>
      <c r="D40">
        <v>12</v>
      </c>
      <c r="E40">
        <v>24576.800931712311</v>
      </c>
      <c r="F40">
        <v>25425</v>
      </c>
      <c r="G40">
        <v>1E+30</v>
      </c>
      <c r="H40">
        <v>24576.800931712311</v>
      </c>
    </row>
    <row r="41" spans="1:8">
      <c r="B41" t="s">
        <v>237</v>
      </c>
      <c r="C41" t="s">
        <v>35</v>
      </c>
      <c r="D41">
        <v>2</v>
      </c>
      <c r="E41">
        <v>409151.80093171226</v>
      </c>
      <c r="F41">
        <v>410000</v>
      </c>
      <c r="G41">
        <v>1E+30</v>
      </c>
      <c r="H41">
        <v>409151.80093171226</v>
      </c>
    </row>
    <row r="42" spans="1:8">
      <c r="B42" t="s">
        <v>239</v>
      </c>
      <c r="C42" t="s">
        <v>34</v>
      </c>
      <c r="D42">
        <v>1</v>
      </c>
      <c r="E42">
        <v>324151.80093171226</v>
      </c>
      <c r="F42">
        <v>325000</v>
      </c>
      <c r="G42">
        <v>324151.80093171226</v>
      </c>
      <c r="H42">
        <v>1E+30</v>
      </c>
    </row>
    <row r="44" spans="1:8" ht="17" thickBot="1">
      <c r="A44" t="s">
        <v>78</v>
      </c>
    </row>
    <row r="45" spans="1:8">
      <c r="B45" s="18"/>
      <c r="C45" s="18"/>
      <c r="D45" s="18" t="s">
        <v>353</v>
      </c>
      <c r="E45" s="18" t="s">
        <v>362</v>
      </c>
      <c r="F45" s="18" t="s">
        <v>364</v>
      </c>
      <c r="G45" s="18" t="s">
        <v>359</v>
      </c>
      <c r="H45" s="18" t="s">
        <v>359</v>
      </c>
    </row>
    <row r="46" spans="1:8" ht="17" thickBot="1">
      <c r="B46" s="19" t="s">
        <v>161</v>
      </c>
      <c r="C46" s="19" t="s">
        <v>162</v>
      </c>
      <c r="D46" s="19" t="s">
        <v>354</v>
      </c>
      <c r="E46" s="19" t="s">
        <v>363</v>
      </c>
      <c r="F46" s="19" t="s">
        <v>365</v>
      </c>
      <c r="G46" s="19" t="s">
        <v>360</v>
      </c>
      <c r="H46" s="19" t="s">
        <v>361</v>
      </c>
    </row>
    <row r="47" spans="1:8">
      <c r="B47" s="15" t="s">
        <v>241</v>
      </c>
      <c r="C47" s="15" t="s">
        <v>242</v>
      </c>
      <c r="D47" s="15">
        <v>4737.5352043328412</v>
      </c>
      <c r="E47" s="15">
        <v>0</v>
      </c>
      <c r="F47" s="15">
        <v>21600</v>
      </c>
      <c r="G47" s="15">
        <v>1E+30</v>
      </c>
      <c r="H47" s="15">
        <v>16862.464795667158</v>
      </c>
    </row>
    <row r="48" spans="1:8">
      <c r="B48" s="15" t="s">
        <v>245</v>
      </c>
      <c r="C48" s="15" t="s">
        <v>246</v>
      </c>
      <c r="D48" s="15">
        <v>6026.251107828657</v>
      </c>
      <c r="E48" s="15">
        <v>0</v>
      </c>
      <c r="F48" s="15">
        <v>30000</v>
      </c>
      <c r="G48" s="15">
        <v>1E+30</v>
      </c>
      <c r="H48" s="15">
        <v>23973.748892171348</v>
      </c>
    </row>
    <row r="49" spans="2:8">
      <c r="B49" s="15" t="s">
        <v>248</v>
      </c>
      <c r="C49" s="15" t="s">
        <v>249</v>
      </c>
      <c r="D49" s="15">
        <v>248.40275726243232</v>
      </c>
      <c r="E49" s="15">
        <v>0</v>
      </c>
      <c r="F49" s="15">
        <v>400</v>
      </c>
      <c r="G49" s="15">
        <v>1E+30</v>
      </c>
      <c r="H49" s="15">
        <v>151.59724273756768</v>
      </c>
    </row>
    <row r="50" spans="2:8">
      <c r="B50" s="15" t="s">
        <v>251</v>
      </c>
      <c r="C50" s="15" t="s">
        <v>252</v>
      </c>
      <c r="D50" s="15">
        <v>885.01378631216153</v>
      </c>
      <c r="E50" s="15">
        <v>0</v>
      </c>
      <c r="F50" s="15">
        <v>1000</v>
      </c>
      <c r="G50" s="15">
        <v>1E+30</v>
      </c>
      <c r="H50" s="15">
        <v>114.9862136878385</v>
      </c>
    </row>
    <row r="51" spans="2:8">
      <c r="B51" s="15" t="s">
        <v>254</v>
      </c>
      <c r="C51" s="15" t="s">
        <v>255</v>
      </c>
      <c r="D51" s="15">
        <v>420.60413589364845</v>
      </c>
      <c r="E51" s="15">
        <v>0</v>
      </c>
      <c r="F51" s="15">
        <v>500</v>
      </c>
      <c r="G51" s="15">
        <v>1E+30</v>
      </c>
      <c r="H51" s="15">
        <v>79.395864106351553</v>
      </c>
    </row>
    <row r="52" spans="2:8">
      <c r="B52" s="15" t="s">
        <v>257</v>
      </c>
      <c r="C52" s="15" t="s">
        <v>258</v>
      </c>
      <c r="D52" s="15">
        <v>2640.2082717872972</v>
      </c>
      <c r="E52" s="15">
        <v>0</v>
      </c>
      <c r="F52" s="15">
        <v>5400</v>
      </c>
      <c r="G52" s="15">
        <v>1E+30</v>
      </c>
      <c r="H52" s="15">
        <v>2759.7917282127028</v>
      </c>
    </row>
    <row r="53" spans="2:8">
      <c r="B53" s="15" t="s">
        <v>260</v>
      </c>
      <c r="C53" s="15" t="s">
        <v>261</v>
      </c>
      <c r="D53" s="15">
        <v>375.00689315608076</v>
      </c>
      <c r="E53" s="15">
        <v>0</v>
      </c>
      <c r="F53" s="15">
        <v>800</v>
      </c>
      <c r="G53" s="15">
        <v>1E+30</v>
      </c>
      <c r="H53" s="15">
        <v>424.99310684391918</v>
      </c>
    </row>
    <row r="54" spans="2:8">
      <c r="B54" s="15" t="s">
        <v>263</v>
      </c>
      <c r="C54" s="15" t="s">
        <v>264</v>
      </c>
      <c r="D54" s="15">
        <v>1094.2151649433777</v>
      </c>
      <c r="E54" s="15">
        <v>0</v>
      </c>
      <c r="F54" s="15">
        <v>1200</v>
      </c>
      <c r="G54" s="15">
        <v>1E+30</v>
      </c>
      <c r="H54" s="15">
        <v>105.78483505662236</v>
      </c>
    </row>
    <row r="55" spans="2:8">
      <c r="B55" s="15" t="s">
        <v>266</v>
      </c>
      <c r="C55" s="15" t="s">
        <v>267</v>
      </c>
      <c r="D55" s="15">
        <v>2274.7986213687836</v>
      </c>
      <c r="E55" s="15">
        <v>0</v>
      </c>
      <c r="F55" s="15">
        <v>3600</v>
      </c>
      <c r="G55" s="15">
        <v>1E+30</v>
      </c>
      <c r="H55" s="15">
        <v>1325.2013786312164</v>
      </c>
    </row>
    <row r="56" spans="2:8">
      <c r="B56" s="15" t="s">
        <v>269</v>
      </c>
      <c r="C56" s="15" t="s">
        <v>270</v>
      </c>
      <c r="D56" s="15">
        <v>4500</v>
      </c>
      <c r="E56" s="15">
        <v>25.139188728553499</v>
      </c>
      <c r="F56" s="15">
        <v>4500</v>
      </c>
      <c r="G56" s="15">
        <v>584.45614035087715</v>
      </c>
      <c r="H56" s="15">
        <v>199.43859649122805</v>
      </c>
    </row>
    <row r="57" spans="2:8">
      <c r="B57" s="15" t="s">
        <v>273</v>
      </c>
      <c r="C57" s="15" t="s">
        <v>274</v>
      </c>
      <c r="D57" s="15">
        <v>16508.793205317579</v>
      </c>
      <c r="E57" s="15">
        <v>0</v>
      </c>
      <c r="F57" s="15">
        <v>100000</v>
      </c>
      <c r="G57" s="15">
        <v>1E+30</v>
      </c>
      <c r="H57" s="15">
        <v>83491.20679468241</v>
      </c>
    </row>
    <row r="58" spans="2:8">
      <c r="B58" s="15" t="s">
        <v>276</v>
      </c>
      <c r="C58" s="15" t="s">
        <v>277</v>
      </c>
      <c r="D58" s="15">
        <v>200000</v>
      </c>
      <c r="E58" s="15">
        <v>3.6075445972048636</v>
      </c>
      <c r="F58" s="15">
        <v>200000</v>
      </c>
      <c r="G58" s="15">
        <v>11368</v>
      </c>
      <c r="H58" s="15">
        <v>33314</v>
      </c>
    </row>
    <row r="59" spans="2:8" ht="17" thickBot="1">
      <c r="B59" s="13" t="s">
        <v>279</v>
      </c>
      <c r="C59" s="13" t="s">
        <v>280</v>
      </c>
      <c r="D59" s="13">
        <v>2797.6317085179717</v>
      </c>
      <c r="E59" s="13">
        <v>0</v>
      </c>
      <c r="F59" s="13">
        <v>5000</v>
      </c>
      <c r="G59" s="13">
        <v>1E+30</v>
      </c>
      <c r="H59" s="13">
        <v>2202.3682914820292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4B86F-CF50-9741-BD37-6082A834A40C}">
  <dimension ref="A1:N101"/>
  <sheetViews>
    <sheetView tabSelected="1" topLeftCell="A69" zoomScale="84" workbookViewId="0">
      <selection activeCell="B87" sqref="B87"/>
    </sheetView>
  </sheetViews>
  <sheetFormatPr baseColWidth="10" defaultRowHeight="16"/>
  <cols>
    <col min="1" max="1" width="30.5" bestFit="1" customWidth="1"/>
    <col min="2" max="2" width="20" bestFit="1" customWidth="1"/>
    <col min="3" max="3" width="33.1640625" bestFit="1" customWidth="1"/>
    <col min="4" max="4" width="28.83203125" bestFit="1" customWidth="1"/>
    <col min="5" max="5" width="32.5" bestFit="1" customWidth="1"/>
    <col min="6" max="6" width="32.1640625" bestFit="1" customWidth="1"/>
    <col min="7" max="7" width="22.33203125" bestFit="1" customWidth="1"/>
    <col min="8" max="8" width="23.83203125" bestFit="1" customWidth="1"/>
    <col min="9" max="9" width="14.6640625" bestFit="1" customWidth="1"/>
    <col min="10" max="10" width="17.83203125" bestFit="1" customWidth="1"/>
    <col min="11" max="11" width="17.5" bestFit="1" customWidth="1"/>
    <col min="12" max="12" width="14.33203125" bestFit="1" customWidth="1"/>
    <col min="13" max="13" width="19.83203125" bestFit="1" customWidth="1"/>
    <col min="14" max="14" width="34.83203125" bestFit="1" customWidth="1"/>
  </cols>
  <sheetData>
    <row r="1" spans="1:14">
      <c r="A1" s="2" t="s">
        <v>3</v>
      </c>
      <c r="B1" s="2"/>
      <c r="C1" s="2"/>
      <c r="D1" s="2"/>
      <c r="E1" s="2"/>
      <c r="G1" s="2" t="s">
        <v>42</v>
      </c>
      <c r="H1" s="2"/>
      <c r="I1" s="2" t="s">
        <v>81</v>
      </c>
      <c r="J1" s="2"/>
      <c r="K1" s="2"/>
      <c r="L1" s="2"/>
    </row>
    <row r="2" spans="1:14" s="3" customFormat="1">
      <c r="A2" s="3" t="s">
        <v>0</v>
      </c>
      <c r="B2" s="3" t="s">
        <v>1</v>
      </c>
      <c r="C2" s="3" t="s">
        <v>37</v>
      </c>
      <c r="D2" s="3" t="s">
        <v>2</v>
      </c>
      <c r="E2" s="3" t="s">
        <v>44</v>
      </c>
      <c r="F2" s="3" t="s">
        <v>121</v>
      </c>
      <c r="G2" s="3" t="s">
        <v>43</v>
      </c>
      <c r="I2" s="3" t="s">
        <v>82</v>
      </c>
    </row>
    <row r="3" spans="1:14">
      <c r="A3">
        <v>1</v>
      </c>
      <c r="B3" t="s">
        <v>4</v>
      </c>
      <c r="C3">
        <v>300</v>
      </c>
      <c r="D3">
        <v>0</v>
      </c>
      <c r="E3">
        <v>4200</v>
      </c>
      <c r="F3">
        <v>1</v>
      </c>
      <c r="G3">
        <f>(C3/$K$9)+(D3/$K$10)</f>
        <v>230.76923076923077</v>
      </c>
      <c r="H3" t="str">
        <f ca="1">_xlfn.FORMULATEXT(G3)</f>
        <v>=(C3/$K$9)+(D3/$K$10)</v>
      </c>
      <c r="I3" s="10">
        <v>429.15312653865101</v>
      </c>
    </row>
    <row r="4" spans="1:14">
      <c r="A4" s="20">
        <v>4</v>
      </c>
      <c r="B4" t="s">
        <v>7</v>
      </c>
      <c r="C4">
        <v>20000</v>
      </c>
      <c r="D4">
        <v>100000</v>
      </c>
      <c r="E4">
        <v>3</v>
      </c>
      <c r="F4">
        <v>1</v>
      </c>
      <c r="G4">
        <f t="shared" ref="G4:G36" si="0">(C4/$K$9)+(D4/$K$10)</f>
        <v>515384.61538461538</v>
      </c>
      <c r="H4" t="str">
        <f ca="1">_xlfn.FORMULATEXT(G4)</f>
        <v>=(C4/$K$9)+(D4/$K$10)</v>
      </c>
      <c r="I4" s="10">
        <v>3</v>
      </c>
    </row>
    <row r="5" spans="1:14">
      <c r="A5" s="20">
        <v>2</v>
      </c>
      <c r="B5" t="s">
        <v>5</v>
      </c>
      <c r="C5">
        <v>128000</v>
      </c>
      <c r="D5">
        <v>8897</v>
      </c>
      <c r="E5">
        <v>9</v>
      </c>
      <c r="F5">
        <v>1</v>
      </c>
      <c r="G5">
        <f t="shared" si="0"/>
        <v>142946.53846153844</v>
      </c>
      <c r="H5" t="str">
        <f t="shared" ref="H5:H36" ca="1" si="1">_xlfn.FORMULATEXT(G5)</f>
        <v>=(C5/$K$9)+(D5/$K$10)</v>
      </c>
      <c r="I5" s="10">
        <v>9</v>
      </c>
    </row>
    <row r="6" spans="1:14">
      <c r="A6" s="20">
        <v>3</v>
      </c>
      <c r="B6" t="s">
        <v>6</v>
      </c>
      <c r="C6">
        <v>0</v>
      </c>
      <c r="D6">
        <v>825</v>
      </c>
      <c r="E6">
        <v>3</v>
      </c>
      <c r="F6">
        <v>1</v>
      </c>
      <c r="G6">
        <f t="shared" si="0"/>
        <v>4125</v>
      </c>
      <c r="H6" t="str">
        <f t="shared" ca="1" si="1"/>
        <v>=(C6/$K$9)+(D6/$K$10)</v>
      </c>
      <c r="I6" s="10">
        <v>3</v>
      </c>
    </row>
    <row r="7" spans="1:14">
      <c r="A7" s="20">
        <v>5</v>
      </c>
      <c r="B7" t="s">
        <v>8</v>
      </c>
      <c r="C7">
        <v>8000</v>
      </c>
      <c r="D7">
        <v>750</v>
      </c>
      <c r="E7">
        <v>2</v>
      </c>
      <c r="F7">
        <v>1</v>
      </c>
      <c r="G7">
        <f t="shared" si="0"/>
        <v>9903.8461538461524</v>
      </c>
      <c r="H7" t="str">
        <f t="shared" ca="1" si="1"/>
        <v>=(C7/$K$9)+(D7/$K$10)</v>
      </c>
      <c r="I7" s="10">
        <v>1</v>
      </c>
      <c r="K7" s="4" t="s">
        <v>38</v>
      </c>
      <c r="L7" s="5"/>
    </row>
    <row r="8" spans="1:14">
      <c r="A8" s="20">
        <v>6</v>
      </c>
      <c r="B8" t="s">
        <v>10</v>
      </c>
      <c r="C8">
        <v>0</v>
      </c>
      <c r="D8">
        <v>58721</v>
      </c>
      <c r="E8">
        <v>3</v>
      </c>
      <c r="F8">
        <v>1</v>
      </c>
      <c r="G8">
        <f t="shared" si="0"/>
        <v>293605</v>
      </c>
      <c r="H8" t="str">
        <f t="shared" ca="1" si="1"/>
        <v>=(C8/$K$9)+(D8/$K$10)</v>
      </c>
      <c r="I8" s="10">
        <v>3</v>
      </c>
      <c r="K8" s="6">
        <v>1</v>
      </c>
      <c r="L8" s="7" t="s">
        <v>39</v>
      </c>
    </row>
    <row r="9" spans="1:14">
      <c r="A9" s="20">
        <v>7</v>
      </c>
      <c r="B9" t="s">
        <v>11</v>
      </c>
      <c r="C9">
        <v>0</v>
      </c>
      <c r="D9">
        <v>1200</v>
      </c>
      <c r="E9">
        <v>3</v>
      </c>
      <c r="F9">
        <v>1</v>
      </c>
      <c r="G9">
        <f t="shared" si="0"/>
        <v>6000</v>
      </c>
      <c r="H9" t="str">
        <f t="shared" ca="1" si="1"/>
        <v>=(C9/$K$9)+(D9/$K$10)</v>
      </c>
      <c r="I9" s="10">
        <v>1</v>
      </c>
      <c r="K9" s="6">
        <v>1.3</v>
      </c>
      <c r="L9" s="7" t="s">
        <v>40</v>
      </c>
    </row>
    <row r="10" spans="1:14">
      <c r="A10" s="20">
        <v>8</v>
      </c>
      <c r="B10" t="s">
        <v>9</v>
      </c>
      <c r="C10">
        <v>0</v>
      </c>
      <c r="D10">
        <v>5000</v>
      </c>
      <c r="E10">
        <v>1</v>
      </c>
      <c r="F10">
        <v>1</v>
      </c>
      <c r="G10">
        <f t="shared" si="0"/>
        <v>25000</v>
      </c>
      <c r="H10" t="str">
        <f t="shared" ca="1" si="1"/>
        <v>=(C10/$K$9)+(D10/$K$10)</v>
      </c>
      <c r="I10" s="10">
        <v>1</v>
      </c>
      <c r="K10" s="8">
        <v>0.2</v>
      </c>
      <c r="L10" s="9" t="s">
        <v>41</v>
      </c>
    </row>
    <row r="11" spans="1:14">
      <c r="A11" s="20">
        <v>9</v>
      </c>
      <c r="B11" t="s">
        <v>12</v>
      </c>
      <c r="C11">
        <v>0</v>
      </c>
      <c r="D11">
        <v>4500</v>
      </c>
      <c r="E11">
        <v>12</v>
      </c>
      <c r="F11">
        <v>1</v>
      </c>
      <c r="G11">
        <f t="shared" si="0"/>
        <v>22500</v>
      </c>
      <c r="H11" t="str">
        <f t="shared" ca="1" si="1"/>
        <v>=(C11/$K$9)+(D11/$K$10)</v>
      </c>
      <c r="I11" s="10">
        <v>9.2013786312161496</v>
      </c>
    </row>
    <row r="12" spans="1:14">
      <c r="A12" s="20">
        <v>10</v>
      </c>
      <c r="B12" t="s">
        <v>13</v>
      </c>
      <c r="C12">
        <v>0</v>
      </c>
      <c r="D12">
        <v>15000</v>
      </c>
      <c r="E12">
        <v>1</v>
      </c>
      <c r="F12">
        <v>1</v>
      </c>
      <c r="G12">
        <f t="shared" si="0"/>
        <v>75000</v>
      </c>
      <c r="H12" t="str">
        <f t="shared" ca="1" si="1"/>
        <v>=(C12/$K$9)+(D12/$K$10)</v>
      </c>
      <c r="I12" s="10">
        <v>1</v>
      </c>
    </row>
    <row r="13" spans="1:14">
      <c r="A13" s="20">
        <v>11</v>
      </c>
      <c r="B13" t="s">
        <v>14</v>
      </c>
      <c r="C13">
        <v>0</v>
      </c>
      <c r="D13">
        <v>22618</v>
      </c>
      <c r="E13">
        <v>3</v>
      </c>
      <c r="F13">
        <v>1</v>
      </c>
      <c r="G13">
        <f t="shared" si="0"/>
        <v>113090</v>
      </c>
      <c r="H13" t="str">
        <f t="shared" ca="1" si="1"/>
        <v>=(C13/$K$9)+(D13/$K$10)</v>
      </c>
      <c r="I13" s="10">
        <v>3</v>
      </c>
    </row>
    <row r="14" spans="1:14">
      <c r="A14" s="20">
        <v>12</v>
      </c>
      <c r="B14" t="s">
        <v>15</v>
      </c>
      <c r="C14">
        <v>2500</v>
      </c>
      <c r="D14">
        <v>0</v>
      </c>
      <c r="E14">
        <v>3</v>
      </c>
      <c r="F14">
        <v>1</v>
      </c>
      <c r="G14">
        <f t="shared" si="0"/>
        <v>1923.0769230769231</v>
      </c>
      <c r="H14" t="str">
        <f t="shared" ca="1" si="1"/>
        <v>=(C14/$K$9)+(D14/$K$10)</v>
      </c>
      <c r="I14" s="10">
        <v>1</v>
      </c>
      <c r="N14" s="12" t="s">
        <v>122</v>
      </c>
    </row>
    <row r="15" spans="1:14">
      <c r="A15" s="20">
        <v>13</v>
      </c>
      <c r="B15" t="s">
        <v>16</v>
      </c>
      <c r="C15">
        <v>600</v>
      </c>
      <c r="D15">
        <v>2548</v>
      </c>
      <c r="E15">
        <v>4</v>
      </c>
      <c r="F15">
        <v>1</v>
      </c>
      <c r="G15">
        <f t="shared" si="0"/>
        <v>13201.538461538461</v>
      </c>
      <c r="H15" t="str">
        <f t="shared" ca="1" si="1"/>
        <v>=(C15/$K$9)+(D15/$K$10)</v>
      </c>
      <c r="I15" s="10">
        <v>1</v>
      </c>
    </row>
    <row r="16" spans="1:14">
      <c r="A16" s="20">
        <v>14</v>
      </c>
      <c r="B16" t="s">
        <v>17</v>
      </c>
      <c r="C16">
        <v>2042</v>
      </c>
      <c r="D16">
        <v>12015</v>
      </c>
      <c r="E16">
        <v>3</v>
      </c>
      <c r="F16">
        <v>1</v>
      </c>
      <c r="G16">
        <f t="shared" si="0"/>
        <v>61645.769230769234</v>
      </c>
      <c r="H16" t="str">
        <f t="shared" ca="1" si="1"/>
        <v>=(C16/$K$9)+(D16/$K$10)</v>
      </c>
      <c r="I16" s="10">
        <v>3</v>
      </c>
    </row>
    <row r="17" spans="1:9">
      <c r="A17" s="20">
        <v>14</v>
      </c>
      <c r="B17" t="s">
        <v>18</v>
      </c>
      <c r="C17">
        <v>3000</v>
      </c>
      <c r="D17">
        <v>400</v>
      </c>
      <c r="E17">
        <v>18</v>
      </c>
      <c r="F17">
        <v>1</v>
      </c>
      <c r="G17">
        <f t="shared" si="0"/>
        <v>4307.6923076923076</v>
      </c>
      <c r="H17" t="str">
        <f t="shared" ca="1" si="1"/>
        <v>=(C17/$K$9)+(D17/$K$10)</v>
      </c>
      <c r="I17" s="10">
        <v>18</v>
      </c>
    </row>
    <row r="18" spans="1:9">
      <c r="A18" s="20">
        <v>14</v>
      </c>
      <c r="B18" t="s">
        <v>20</v>
      </c>
      <c r="C18">
        <v>0</v>
      </c>
      <c r="D18">
        <v>18000</v>
      </c>
      <c r="E18">
        <v>2</v>
      </c>
      <c r="F18">
        <v>1</v>
      </c>
      <c r="G18">
        <f t="shared" si="0"/>
        <v>90000</v>
      </c>
      <c r="H18" t="str">
        <f t="shared" ca="1" si="1"/>
        <v>=(C18/$K$9)+(D18/$K$10)</v>
      </c>
      <c r="I18" s="10">
        <v>2</v>
      </c>
    </row>
    <row r="19" spans="1:9">
      <c r="A19" s="20">
        <v>14</v>
      </c>
      <c r="B19" t="s">
        <v>21</v>
      </c>
      <c r="C19">
        <v>0</v>
      </c>
      <c r="D19">
        <v>13000</v>
      </c>
      <c r="E19">
        <v>3</v>
      </c>
      <c r="F19">
        <v>1</v>
      </c>
      <c r="G19">
        <f t="shared" si="0"/>
        <v>65000</v>
      </c>
      <c r="H19" t="str">
        <f t="shared" ca="1" si="1"/>
        <v>=(C19/$K$9)+(D19/$K$10)</v>
      </c>
      <c r="I19" s="10">
        <v>3</v>
      </c>
    </row>
    <row r="20" spans="1:9">
      <c r="A20" s="20">
        <v>14</v>
      </c>
      <c r="B20" t="s">
        <v>19</v>
      </c>
      <c r="C20">
        <v>0</v>
      </c>
      <c r="D20">
        <v>3384</v>
      </c>
      <c r="E20">
        <v>6</v>
      </c>
      <c r="F20">
        <v>1</v>
      </c>
      <c r="G20">
        <f t="shared" si="0"/>
        <v>16920</v>
      </c>
      <c r="H20" t="str">
        <f t="shared" ca="1" si="1"/>
        <v>=(C20/$K$9)+(D20/$K$10)</v>
      </c>
      <c r="I20" s="10">
        <v>6</v>
      </c>
    </row>
    <row r="21" spans="1:9">
      <c r="A21" s="20">
        <v>14</v>
      </c>
      <c r="B21" t="s">
        <v>23</v>
      </c>
      <c r="C21">
        <v>0</v>
      </c>
      <c r="D21">
        <v>10000</v>
      </c>
      <c r="E21">
        <v>3</v>
      </c>
      <c r="F21">
        <v>1</v>
      </c>
      <c r="G21">
        <f t="shared" si="0"/>
        <v>50000</v>
      </c>
      <c r="H21" t="str">
        <f t="shared" ca="1" si="1"/>
        <v>=(C21/$K$9)+(D21/$K$10)</v>
      </c>
      <c r="I21" s="10">
        <v>3</v>
      </c>
    </row>
    <row r="22" spans="1:9">
      <c r="A22" s="20">
        <v>14</v>
      </c>
      <c r="B22" t="s">
        <v>22</v>
      </c>
      <c r="C22">
        <v>0</v>
      </c>
      <c r="D22">
        <v>4005</v>
      </c>
      <c r="E22">
        <v>1</v>
      </c>
      <c r="F22">
        <v>1</v>
      </c>
      <c r="G22">
        <f t="shared" si="0"/>
        <v>20025</v>
      </c>
      <c r="H22" t="str">
        <f t="shared" ca="1" si="1"/>
        <v>=(C22/$K$9)+(D22/$K$10)</v>
      </c>
      <c r="I22" s="10">
        <v>1</v>
      </c>
    </row>
    <row r="23" spans="1:9">
      <c r="A23" s="20">
        <v>14</v>
      </c>
      <c r="B23" t="s">
        <v>24</v>
      </c>
      <c r="C23">
        <v>0</v>
      </c>
      <c r="D23">
        <v>3723</v>
      </c>
      <c r="E23">
        <v>8</v>
      </c>
      <c r="F23">
        <v>1</v>
      </c>
      <c r="G23">
        <f t="shared" si="0"/>
        <v>18615</v>
      </c>
      <c r="H23" t="str">
        <f t="shared" ca="1" si="1"/>
        <v>=(C23/$K$9)+(D23/$K$10)</v>
      </c>
      <c r="I23" s="10">
        <v>8</v>
      </c>
    </row>
    <row r="24" spans="1:9">
      <c r="A24" s="20">
        <v>22</v>
      </c>
      <c r="B24" t="s">
        <v>25</v>
      </c>
      <c r="C24">
        <v>125</v>
      </c>
      <c r="D24">
        <v>300</v>
      </c>
      <c r="E24">
        <v>36</v>
      </c>
      <c r="F24">
        <v>1</v>
      </c>
      <c r="G24">
        <f t="shared" si="0"/>
        <v>1596.1538461538462</v>
      </c>
      <c r="H24" t="str">
        <f t="shared" ca="1" si="1"/>
        <v>=(C24/$K$9)+(D24/$K$10)</v>
      </c>
      <c r="I24" s="10">
        <v>1</v>
      </c>
    </row>
    <row r="25" spans="1:9">
      <c r="A25" s="20">
        <v>23</v>
      </c>
      <c r="B25" t="s">
        <v>26</v>
      </c>
      <c r="C25">
        <v>0</v>
      </c>
      <c r="D25">
        <v>1500</v>
      </c>
      <c r="E25">
        <v>3</v>
      </c>
      <c r="F25">
        <v>1</v>
      </c>
      <c r="G25">
        <f t="shared" si="0"/>
        <v>7500</v>
      </c>
      <c r="H25" t="str">
        <f t="shared" ca="1" si="1"/>
        <v>=(C25/$K$9)+(D25/$K$10)</v>
      </c>
      <c r="I25" s="10">
        <v>3</v>
      </c>
    </row>
    <row r="26" spans="1:9">
      <c r="A26" s="20">
        <v>23</v>
      </c>
      <c r="B26" t="s">
        <v>27</v>
      </c>
      <c r="C26">
        <v>0</v>
      </c>
      <c r="D26">
        <v>20000</v>
      </c>
      <c r="E26">
        <v>3</v>
      </c>
      <c r="F26">
        <v>1</v>
      </c>
      <c r="G26">
        <f t="shared" si="0"/>
        <v>100000</v>
      </c>
      <c r="H26" t="str">
        <f t="shared" ca="1" si="1"/>
        <v>=(C26/$K$9)+(D26/$K$10)</v>
      </c>
      <c r="I26" s="10">
        <v>3</v>
      </c>
    </row>
    <row r="27" spans="1:9">
      <c r="A27" s="20">
        <v>23</v>
      </c>
      <c r="B27" t="s">
        <v>28</v>
      </c>
      <c r="C27">
        <v>0</v>
      </c>
      <c r="D27">
        <v>200000</v>
      </c>
      <c r="E27">
        <v>10</v>
      </c>
      <c r="F27">
        <v>1</v>
      </c>
      <c r="G27">
        <f t="shared" si="0"/>
        <v>1000000</v>
      </c>
      <c r="H27" t="str">
        <f t="shared" ca="1" si="1"/>
        <v>=(C27/$K$9)+(D27/$K$10)</v>
      </c>
      <c r="I27" s="10">
        <v>10</v>
      </c>
    </row>
    <row r="28" spans="1:9">
      <c r="A28" s="20">
        <v>23</v>
      </c>
      <c r="B28" t="s">
        <v>29</v>
      </c>
      <c r="C28">
        <v>0</v>
      </c>
      <c r="D28">
        <v>4586</v>
      </c>
      <c r="E28">
        <v>6</v>
      </c>
      <c r="F28">
        <v>1</v>
      </c>
      <c r="G28">
        <f t="shared" si="0"/>
        <v>22930</v>
      </c>
      <c r="H28" t="str">
        <f t="shared" ca="1" si="1"/>
        <v>=(C28/$K$9)+(D28/$K$10)</v>
      </c>
      <c r="I28" s="10">
        <v>6</v>
      </c>
    </row>
    <row r="29" spans="1:9">
      <c r="A29" s="20">
        <v>23</v>
      </c>
      <c r="B29" t="s">
        <v>30</v>
      </c>
      <c r="C29">
        <v>0</v>
      </c>
      <c r="D29">
        <v>3000</v>
      </c>
      <c r="E29">
        <v>2</v>
      </c>
      <c r="F29">
        <v>1</v>
      </c>
      <c r="G29">
        <f t="shared" si="0"/>
        <v>15000</v>
      </c>
      <c r="H29" t="str">
        <f t="shared" ca="1" si="1"/>
        <v>=(C29/$K$9)+(D29/$K$10)</v>
      </c>
      <c r="I29" s="10">
        <v>2</v>
      </c>
    </row>
    <row r="30" spans="1:9">
      <c r="A30" s="20">
        <v>23</v>
      </c>
      <c r="B30" t="s">
        <v>31</v>
      </c>
      <c r="C30">
        <v>0</v>
      </c>
      <c r="D30">
        <v>5000</v>
      </c>
      <c r="E30">
        <v>1</v>
      </c>
      <c r="F30">
        <v>1</v>
      </c>
      <c r="G30">
        <f t="shared" si="0"/>
        <v>25000</v>
      </c>
      <c r="H30" t="str">
        <f t="shared" ca="1" si="1"/>
        <v>=(C30/$K$9)+(D30/$K$10)</v>
      </c>
      <c r="I30" s="10">
        <v>1</v>
      </c>
    </row>
    <row r="31" spans="1:9">
      <c r="A31" s="20">
        <v>23</v>
      </c>
      <c r="B31" t="s">
        <v>32</v>
      </c>
      <c r="C31">
        <v>0</v>
      </c>
      <c r="D31">
        <v>26000</v>
      </c>
      <c r="E31">
        <v>1</v>
      </c>
      <c r="F31">
        <v>1</v>
      </c>
      <c r="G31">
        <f t="shared" si="0"/>
        <v>130000</v>
      </c>
      <c r="H31" t="str">
        <f t="shared" ca="1" si="1"/>
        <v>=(C31/$K$9)+(D31/$K$10)</v>
      </c>
      <c r="I31" s="10">
        <v>1</v>
      </c>
    </row>
    <row r="32" spans="1:9">
      <c r="A32" s="20">
        <v>23</v>
      </c>
      <c r="B32" t="s">
        <v>33</v>
      </c>
      <c r="C32">
        <v>0</v>
      </c>
      <c r="D32">
        <v>1500</v>
      </c>
      <c r="E32">
        <v>1</v>
      </c>
      <c r="F32">
        <v>1</v>
      </c>
      <c r="G32">
        <f t="shared" si="0"/>
        <v>7500</v>
      </c>
      <c r="H32" t="str">
        <f t="shared" ca="1" si="1"/>
        <v>=(C32/$K$9)+(D32/$K$10)</v>
      </c>
      <c r="I32" s="10">
        <v>1</v>
      </c>
    </row>
    <row r="33" spans="1:14">
      <c r="A33" s="20">
        <v>23</v>
      </c>
      <c r="B33" t="s">
        <v>33</v>
      </c>
      <c r="C33">
        <v>0</v>
      </c>
      <c r="D33">
        <v>14700</v>
      </c>
      <c r="E33">
        <v>12</v>
      </c>
      <c r="F33">
        <v>1</v>
      </c>
      <c r="G33">
        <f t="shared" si="0"/>
        <v>73500</v>
      </c>
      <c r="H33" t="str">
        <f t="shared" ca="1" si="1"/>
        <v>=(C33/$K$9)+(D33/$K$10)</v>
      </c>
      <c r="I33" s="10">
        <v>12</v>
      </c>
    </row>
    <row r="34" spans="1:14">
      <c r="A34" s="20">
        <v>23</v>
      </c>
      <c r="B34" t="s">
        <v>36</v>
      </c>
      <c r="C34">
        <v>0</v>
      </c>
      <c r="D34">
        <v>5085</v>
      </c>
      <c r="E34">
        <v>12</v>
      </c>
      <c r="F34">
        <v>1</v>
      </c>
      <c r="G34">
        <f t="shared" si="0"/>
        <v>25425</v>
      </c>
      <c r="H34" t="str">
        <f t="shared" ca="1" si="1"/>
        <v>=(C34/$K$9)+(D34/$K$10)</v>
      </c>
      <c r="I34" s="10">
        <v>12</v>
      </c>
    </row>
    <row r="35" spans="1:14">
      <c r="A35" s="20">
        <v>23</v>
      </c>
      <c r="B35" t="s">
        <v>35</v>
      </c>
      <c r="C35">
        <v>0</v>
      </c>
      <c r="D35">
        <v>82000</v>
      </c>
      <c r="E35">
        <v>2</v>
      </c>
      <c r="F35">
        <v>1</v>
      </c>
      <c r="G35">
        <f t="shared" si="0"/>
        <v>410000</v>
      </c>
      <c r="H35" t="str">
        <f t="shared" ca="1" si="1"/>
        <v>=(C35/$K$9)+(D35/$K$10)</v>
      </c>
      <c r="I35" s="10">
        <v>2</v>
      </c>
    </row>
    <row r="36" spans="1:14">
      <c r="A36" s="20">
        <v>23</v>
      </c>
      <c r="B36" t="s">
        <v>34</v>
      </c>
      <c r="C36">
        <v>0</v>
      </c>
      <c r="D36">
        <v>65000</v>
      </c>
      <c r="E36">
        <v>1</v>
      </c>
      <c r="F36">
        <v>1</v>
      </c>
      <c r="G36">
        <f t="shared" si="0"/>
        <v>325000</v>
      </c>
      <c r="H36" t="str">
        <f t="shared" ca="1" si="1"/>
        <v>=(C36/$K$9)+(D36/$K$10)</v>
      </c>
      <c r="I36" s="10">
        <v>1</v>
      </c>
    </row>
    <row r="37" spans="1:14">
      <c r="A37" s="20"/>
    </row>
    <row r="39" spans="1:14">
      <c r="B39" t="s">
        <v>47</v>
      </c>
    </row>
    <row r="40" spans="1:14">
      <c r="B40" t="s">
        <v>45</v>
      </c>
      <c r="C40" t="s">
        <v>46</v>
      </c>
      <c r="D40" t="s">
        <v>52</v>
      </c>
      <c r="E40" t="s">
        <v>53</v>
      </c>
      <c r="F40" t="s">
        <v>54</v>
      </c>
      <c r="G40" t="s">
        <v>55</v>
      </c>
      <c r="H40" t="s">
        <v>56</v>
      </c>
      <c r="I40" t="s">
        <v>57</v>
      </c>
      <c r="J40" t="s">
        <v>58</v>
      </c>
      <c r="K40" t="s">
        <v>120</v>
      </c>
      <c r="L40" t="s">
        <v>59</v>
      </c>
      <c r="M40" t="s">
        <v>60</v>
      </c>
      <c r="N40" t="s">
        <v>61</v>
      </c>
    </row>
    <row r="41" spans="1:14">
      <c r="A41" t="s">
        <v>48</v>
      </c>
      <c r="B41" t="s">
        <v>67</v>
      </c>
      <c r="C41" t="s">
        <v>68</v>
      </c>
      <c r="D41" t="s">
        <v>69</v>
      </c>
      <c r="E41" t="s">
        <v>70</v>
      </c>
      <c r="F41" t="s">
        <v>71</v>
      </c>
      <c r="G41" t="s">
        <v>72</v>
      </c>
      <c r="H41" t="s">
        <v>73</v>
      </c>
      <c r="I41" t="s">
        <v>74</v>
      </c>
      <c r="J41" t="s">
        <v>75</v>
      </c>
      <c r="K41" t="s">
        <v>76</v>
      </c>
      <c r="L41">
        <v>100000</v>
      </c>
      <c r="M41">
        <v>200000</v>
      </c>
      <c r="N41" t="s">
        <v>77</v>
      </c>
    </row>
    <row r="42" spans="1:14">
      <c r="A42" t="s">
        <v>49</v>
      </c>
      <c r="B42" t="s">
        <v>62</v>
      </c>
      <c r="C42" t="s">
        <v>62</v>
      </c>
      <c r="D42" t="s">
        <v>62</v>
      </c>
      <c r="E42" t="s">
        <v>63</v>
      </c>
      <c r="F42" t="s">
        <v>62</v>
      </c>
      <c r="G42" t="s">
        <v>62</v>
      </c>
      <c r="H42" t="s">
        <v>62</v>
      </c>
      <c r="I42" t="s">
        <v>62</v>
      </c>
      <c r="J42" t="s">
        <v>64</v>
      </c>
      <c r="K42" t="s">
        <v>65</v>
      </c>
      <c r="L42" t="s">
        <v>66</v>
      </c>
      <c r="M42" t="s">
        <v>66</v>
      </c>
      <c r="N42" t="s">
        <v>66</v>
      </c>
    </row>
    <row r="43" spans="1:14">
      <c r="A43" t="s">
        <v>50</v>
      </c>
      <c r="B43">
        <v>3</v>
      </c>
      <c r="C43">
        <v>5</v>
      </c>
      <c r="D43">
        <v>0</v>
      </c>
      <c r="E43">
        <v>0</v>
      </c>
      <c r="F43">
        <v>0</v>
      </c>
      <c r="G43">
        <v>1</v>
      </c>
      <c r="H43">
        <v>0</v>
      </c>
      <c r="I43">
        <v>0</v>
      </c>
      <c r="J43">
        <v>1</v>
      </c>
      <c r="K43">
        <v>1</v>
      </c>
      <c r="L43">
        <v>10</v>
      </c>
      <c r="M43">
        <v>57</v>
      </c>
      <c r="N43">
        <v>0</v>
      </c>
    </row>
    <row r="44" spans="1:14">
      <c r="A44" t="s">
        <v>51</v>
      </c>
      <c r="B44">
        <v>138</v>
      </c>
      <c r="C44">
        <v>0</v>
      </c>
      <c r="D44">
        <v>16</v>
      </c>
      <c r="E44">
        <v>25</v>
      </c>
      <c r="F44">
        <v>14</v>
      </c>
      <c r="G44">
        <v>25</v>
      </c>
      <c r="H44">
        <v>25</v>
      </c>
      <c r="I44">
        <v>6</v>
      </c>
      <c r="J44">
        <v>14</v>
      </c>
      <c r="K44">
        <v>667</v>
      </c>
      <c r="L44">
        <v>220</v>
      </c>
      <c r="M44">
        <v>3800</v>
      </c>
      <c r="N44">
        <v>400</v>
      </c>
    </row>
    <row r="45" spans="1:14">
      <c r="A45" t="s">
        <v>83</v>
      </c>
      <c r="B45" s="11">
        <v>2</v>
      </c>
      <c r="C45" s="11">
        <v>9</v>
      </c>
      <c r="D45" s="11">
        <v>0</v>
      </c>
      <c r="E45" s="11">
        <v>1</v>
      </c>
      <c r="F45" s="11">
        <v>1</v>
      </c>
      <c r="G45" s="11">
        <v>10</v>
      </c>
      <c r="H45" s="11">
        <v>2</v>
      </c>
      <c r="I45" s="11">
        <v>2</v>
      </c>
      <c r="J45" s="11">
        <v>2</v>
      </c>
      <c r="K45" s="11">
        <v>3</v>
      </c>
      <c r="L45" s="11">
        <v>90</v>
      </c>
      <c r="M45" s="11">
        <v>200</v>
      </c>
      <c r="N45" s="11">
        <v>5</v>
      </c>
    </row>
    <row r="46" spans="1:14">
      <c r="A46" t="s">
        <v>84</v>
      </c>
      <c r="B46" s="11">
        <v>2</v>
      </c>
      <c r="C46" s="11">
        <v>9</v>
      </c>
      <c r="D46" s="11">
        <v>0</v>
      </c>
      <c r="E46" s="11">
        <v>1</v>
      </c>
      <c r="F46" s="11">
        <v>1</v>
      </c>
      <c r="G46" s="11">
        <v>2</v>
      </c>
      <c r="H46" s="11">
        <v>2</v>
      </c>
      <c r="I46" s="11">
        <v>2</v>
      </c>
      <c r="J46" s="11">
        <v>2</v>
      </c>
      <c r="K46" s="11">
        <v>3</v>
      </c>
      <c r="L46" s="11">
        <v>80</v>
      </c>
      <c r="M46" s="11">
        <v>200</v>
      </c>
      <c r="N46" s="11">
        <v>5</v>
      </c>
    </row>
    <row r="47" spans="1:14">
      <c r="A47" t="s">
        <v>85</v>
      </c>
      <c r="B47" s="11">
        <v>120</v>
      </c>
      <c r="C47" s="11">
        <v>127</v>
      </c>
      <c r="D47" s="11">
        <v>12</v>
      </c>
      <c r="E47" s="11">
        <v>20</v>
      </c>
      <c r="F47" s="11">
        <v>13</v>
      </c>
      <c r="G47" s="11">
        <v>3</v>
      </c>
      <c r="H47" s="11">
        <v>4</v>
      </c>
      <c r="I47" s="11">
        <v>21</v>
      </c>
      <c r="J47" s="11">
        <v>35</v>
      </c>
      <c r="K47" s="11">
        <v>36</v>
      </c>
      <c r="L47" s="11">
        <v>110</v>
      </c>
      <c r="M47" s="11">
        <v>4000</v>
      </c>
      <c r="N47" s="11">
        <v>45</v>
      </c>
    </row>
    <row r="48" spans="1:14">
      <c r="A48" t="s">
        <v>86</v>
      </c>
      <c r="B48" s="11">
        <v>50</v>
      </c>
      <c r="C48" s="11">
        <v>57</v>
      </c>
      <c r="D48" s="11">
        <v>2</v>
      </c>
      <c r="E48" s="11">
        <v>10</v>
      </c>
      <c r="F48" s="11">
        <v>3</v>
      </c>
      <c r="G48" s="11">
        <v>55</v>
      </c>
      <c r="H48" s="11">
        <v>5</v>
      </c>
      <c r="I48" s="11">
        <v>11</v>
      </c>
      <c r="J48" s="11">
        <v>12</v>
      </c>
      <c r="K48" s="11">
        <v>13</v>
      </c>
      <c r="L48" s="11">
        <v>35</v>
      </c>
      <c r="M48" s="11">
        <v>5500</v>
      </c>
      <c r="N48" s="11">
        <v>21</v>
      </c>
    </row>
    <row r="49" spans="1:14">
      <c r="A49" t="s">
        <v>87</v>
      </c>
      <c r="B49" s="11">
        <v>52</v>
      </c>
      <c r="C49" s="11">
        <v>59</v>
      </c>
      <c r="D49" s="11">
        <v>2</v>
      </c>
      <c r="E49" s="11">
        <v>10</v>
      </c>
      <c r="F49" s="11">
        <v>3</v>
      </c>
      <c r="G49" s="11">
        <v>50</v>
      </c>
      <c r="H49" s="11">
        <v>5</v>
      </c>
      <c r="I49" s="11">
        <v>11</v>
      </c>
      <c r="J49" s="11">
        <v>1</v>
      </c>
      <c r="K49" s="11">
        <v>2</v>
      </c>
      <c r="L49" s="11">
        <v>63</v>
      </c>
      <c r="M49" s="11">
        <v>5500</v>
      </c>
      <c r="N49" s="11">
        <v>22</v>
      </c>
    </row>
    <row r="50" spans="1:14">
      <c r="A50" t="s">
        <v>88</v>
      </c>
      <c r="B50" s="11">
        <v>50</v>
      </c>
      <c r="C50" s="11">
        <v>57</v>
      </c>
      <c r="D50" s="11">
        <v>2</v>
      </c>
      <c r="E50" s="11">
        <v>10</v>
      </c>
      <c r="F50" s="11">
        <v>3</v>
      </c>
      <c r="G50" s="11">
        <v>55</v>
      </c>
      <c r="H50" s="11">
        <v>5</v>
      </c>
      <c r="I50" s="11">
        <v>11</v>
      </c>
      <c r="J50" s="11">
        <v>20</v>
      </c>
      <c r="K50" s="11">
        <v>21</v>
      </c>
      <c r="L50" s="11">
        <v>180</v>
      </c>
      <c r="M50" s="11">
        <v>5500</v>
      </c>
      <c r="N50" s="11">
        <v>21</v>
      </c>
    </row>
    <row r="51" spans="1:14">
      <c r="A51" t="s">
        <v>89</v>
      </c>
      <c r="B51" s="11">
        <v>55</v>
      </c>
      <c r="C51" s="11">
        <v>62</v>
      </c>
      <c r="D51" s="11">
        <v>2</v>
      </c>
      <c r="E51" s="11">
        <v>10</v>
      </c>
      <c r="F51" s="11">
        <v>3</v>
      </c>
      <c r="G51" s="11">
        <v>40</v>
      </c>
      <c r="H51" s="11">
        <v>5</v>
      </c>
      <c r="I51" s="11">
        <v>11</v>
      </c>
      <c r="J51" s="11">
        <v>33</v>
      </c>
      <c r="K51" s="11">
        <v>34</v>
      </c>
      <c r="L51" s="11">
        <v>190</v>
      </c>
      <c r="M51" s="11">
        <v>6000</v>
      </c>
      <c r="N51" s="11">
        <v>23</v>
      </c>
    </row>
    <row r="52" spans="1:14">
      <c r="A52" t="s">
        <v>90</v>
      </c>
      <c r="B52" s="11">
        <v>120</v>
      </c>
      <c r="C52" s="11">
        <v>127</v>
      </c>
      <c r="D52" s="11">
        <v>5</v>
      </c>
      <c r="E52" s="11">
        <v>15</v>
      </c>
      <c r="F52" s="11">
        <v>6</v>
      </c>
      <c r="G52" s="11">
        <v>20</v>
      </c>
      <c r="H52" s="11">
        <v>12</v>
      </c>
      <c r="I52" s="11">
        <v>16</v>
      </c>
      <c r="J52" s="11">
        <v>30</v>
      </c>
      <c r="K52" s="11">
        <v>31</v>
      </c>
      <c r="L52" s="11">
        <v>400</v>
      </c>
      <c r="M52" s="11">
        <v>3000</v>
      </c>
      <c r="N52" s="11">
        <v>45</v>
      </c>
    </row>
    <row r="53" spans="1:14">
      <c r="A53" t="s">
        <v>91</v>
      </c>
      <c r="B53" s="11">
        <v>120</v>
      </c>
      <c r="C53" s="11">
        <v>127</v>
      </c>
      <c r="D53" s="11">
        <v>5</v>
      </c>
      <c r="E53" s="11">
        <v>15</v>
      </c>
      <c r="F53" s="11">
        <v>6</v>
      </c>
      <c r="G53" s="11">
        <v>20</v>
      </c>
      <c r="H53" s="11">
        <v>12</v>
      </c>
      <c r="I53" s="11">
        <v>16</v>
      </c>
      <c r="J53" s="11">
        <v>21</v>
      </c>
      <c r="K53" s="11">
        <v>22</v>
      </c>
      <c r="L53" s="11">
        <v>400</v>
      </c>
      <c r="M53" s="11">
        <v>4500</v>
      </c>
      <c r="N53" s="11">
        <v>45</v>
      </c>
    </row>
    <row r="54" spans="1:14">
      <c r="A54" t="s">
        <v>92</v>
      </c>
      <c r="B54" s="11">
        <v>60</v>
      </c>
      <c r="C54" s="11">
        <v>67</v>
      </c>
      <c r="D54" s="11">
        <v>1</v>
      </c>
      <c r="E54" s="11">
        <v>3</v>
      </c>
      <c r="F54" s="11">
        <v>2</v>
      </c>
      <c r="G54" s="11">
        <v>25</v>
      </c>
      <c r="H54" s="11">
        <v>2</v>
      </c>
      <c r="I54" s="11">
        <v>4</v>
      </c>
      <c r="J54" s="11">
        <v>2</v>
      </c>
      <c r="K54" s="11">
        <v>3</v>
      </c>
      <c r="L54" s="11">
        <v>500</v>
      </c>
      <c r="M54" s="11">
        <v>8000</v>
      </c>
      <c r="N54" s="11">
        <v>25</v>
      </c>
    </row>
    <row r="55" spans="1:14">
      <c r="A55" t="s">
        <v>93</v>
      </c>
      <c r="B55" s="11">
        <v>60</v>
      </c>
      <c r="C55" s="11">
        <v>67</v>
      </c>
      <c r="D55" s="11">
        <v>1</v>
      </c>
      <c r="E55" s="11">
        <v>3</v>
      </c>
      <c r="F55" s="11">
        <v>3</v>
      </c>
      <c r="G55" s="11">
        <v>25</v>
      </c>
      <c r="H55" s="11">
        <v>2</v>
      </c>
      <c r="I55" s="11">
        <v>4</v>
      </c>
      <c r="J55" s="11">
        <v>2</v>
      </c>
      <c r="K55" s="11">
        <v>3</v>
      </c>
      <c r="L55" s="11">
        <v>500</v>
      </c>
      <c r="M55" s="11">
        <v>8500</v>
      </c>
      <c r="N55" s="11">
        <v>25</v>
      </c>
    </row>
    <row r="56" spans="1:14">
      <c r="A56" t="s">
        <v>94</v>
      </c>
      <c r="B56" s="11">
        <v>25</v>
      </c>
      <c r="C56" s="11">
        <v>32</v>
      </c>
      <c r="D56" s="11">
        <v>1</v>
      </c>
      <c r="E56" s="11">
        <v>5</v>
      </c>
      <c r="F56" s="11">
        <v>3</v>
      </c>
      <c r="G56" s="11">
        <v>25</v>
      </c>
      <c r="H56" s="11">
        <v>2</v>
      </c>
      <c r="I56" s="11">
        <v>6</v>
      </c>
      <c r="J56" s="11">
        <v>5</v>
      </c>
      <c r="K56" s="11">
        <v>6</v>
      </c>
      <c r="L56" s="11">
        <v>480</v>
      </c>
      <c r="M56" s="11">
        <v>8000</v>
      </c>
      <c r="N56" s="11">
        <v>13</v>
      </c>
    </row>
    <row r="57" spans="1:14">
      <c r="A57" t="s">
        <v>95</v>
      </c>
      <c r="B57" s="11">
        <v>10</v>
      </c>
      <c r="C57" s="11">
        <v>17</v>
      </c>
      <c r="D57" s="11">
        <v>0</v>
      </c>
      <c r="E57" s="11">
        <v>1</v>
      </c>
      <c r="F57" s="11">
        <v>2</v>
      </c>
      <c r="G57" s="11">
        <v>5</v>
      </c>
      <c r="H57" s="11">
        <v>0</v>
      </c>
      <c r="I57" s="11">
        <v>2</v>
      </c>
      <c r="J57" s="11">
        <v>5</v>
      </c>
      <c r="K57" s="11">
        <v>6</v>
      </c>
      <c r="L57" s="11">
        <v>0</v>
      </c>
      <c r="M57" s="11">
        <v>100</v>
      </c>
      <c r="N57" s="11">
        <v>8</v>
      </c>
    </row>
    <row r="58" spans="1:14">
      <c r="A58" t="s">
        <v>96</v>
      </c>
      <c r="B58" s="11">
        <v>1</v>
      </c>
      <c r="C58" s="11">
        <v>8</v>
      </c>
      <c r="D58" s="11">
        <v>0</v>
      </c>
      <c r="E58" s="11">
        <v>1</v>
      </c>
      <c r="F58" s="11">
        <v>2</v>
      </c>
      <c r="G58" s="11">
        <v>10</v>
      </c>
      <c r="H58" s="11">
        <v>1</v>
      </c>
      <c r="I58" s="11">
        <v>2</v>
      </c>
      <c r="J58" s="11">
        <v>5</v>
      </c>
      <c r="K58" s="11">
        <v>6</v>
      </c>
      <c r="L58" s="11">
        <v>40</v>
      </c>
      <c r="M58" s="11">
        <v>90</v>
      </c>
      <c r="N58" s="11">
        <v>5</v>
      </c>
    </row>
    <row r="59" spans="1:14">
      <c r="A59" t="s">
        <v>97</v>
      </c>
      <c r="B59" s="11">
        <v>1</v>
      </c>
      <c r="C59" s="11">
        <v>8</v>
      </c>
      <c r="D59" s="11">
        <v>0</v>
      </c>
      <c r="E59" s="11">
        <v>1</v>
      </c>
      <c r="F59" s="11">
        <v>2</v>
      </c>
      <c r="G59" s="11">
        <v>10</v>
      </c>
      <c r="H59" s="11">
        <v>0</v>
      </c>
      <c r="I59" s="11">
        <v>2</v>
      </c>
      <c r="J59" s="11">
        <v>5</v>
      </c>
      <c r="K59" s="11">
        <v>6</v>
      </c>
      <c r="L59" s="11">
        <v>40</v>
      </c>
      <c r="M59" s="11">
        <v>85</v>
      </c>
      <c r="N59" s="11">
        <v>5</v>
      </c>
    </row>
    <row r="60" spans="1:14">
      <c r="A60" t="s">
        <v>98</v>
      </c>
      <c r="B60" s="11">
        <v>1</v>
      </c>
      <c r="C60" s="11">
        <v>8</v>
      </c>
      <c r="D60" s="11">
        <v>0</v>
      </c>
      <c r="E60" s="11">
        <v>1</v>
      </c>
      <c r="F60" s="11">
        <v>2</v>
      </c>
      <c r="G60" s="11">
        <v>10</v>
      </c>
      <c r="H60" s="11">
        <v>0</v>
      </c>
      <c r="I60" s="11">
        <v>2</v>
      </c>
      <c r="J60" s="11">
        <v>5</v>
      </c>
      <c r="K60" s="11">
        <v>6</v>
      </c>
      <c r="L60" s="11">
        <v>40</v>
      </c>
      <c r="M60" s="11">
        <v>85</v>
      </c>
      <c r="N60" s="11">
        <v>5</v>
      </c>
    </row>
    <row r="61" spans="1:14">
      <c r="A61" t="s">
        <v>99</v>
      </c>
      <c r="B61" s="11">
        <v>12</v>
      </c>
      <c r="C61" s="11">
        <v>19</v>
      </c>
      <c r="D61" s="11">
        <v>3</v>
      </c>
      <c r="E61" s="11">
        <v>5</v>
      </c>
      <c r="F61" s="11">
        <v>5</v>
      </c>
      <c r="G61" s="11">
        <v>25</v>
      </c>
      <c r="H61" s="11">
        <v>2</v>
      </c>
      <c r="I61" s="11">
        <v>8</v>
      </c>
      <c r="J61" s="11">
        <v>15</v>
      </c>
      <c r="K61" s="11">
        <v>18</v>
      </c>
      <c r="L61" s="11">
        <v>35</v>
      </c>
      <c r="M61" s="11">
        <v>180</v>
      </c>
      <c r="N61" s="11">
        <v>9</v>
      </c>
    </row>
    <row r="62" spans="1:14">
      <c r="A62" t="s">
        <v>100</v>
      </c>
      <c r="B62" s="11">
        <v>11</v>
      </c>
      <c r="C62" s="11">
        <v>18</v>
      </c>
      <c r="D62" s="11">
        <v>3</v>
      </c>
      <c r="E62" s="11">
        <v>5</v>
      </c>
      <c r="F62" s="11">
        <v>5</v>
      </c>
      <c r="G62" s="11">
        <v>25</v>
      </c>
      <c r="H62" s="11">
        <v>2</v>
      </c>
      <c r="I62" s="11">
        <v>8</v>
      </c>
      <c r="J62" s="11">
        <v>15</v>
      </c>
      <c r="K62" s="11">
        <v>18</v>
      </c>
      <c r="L62" s="11">
        <v>35</v>
      </c>
      <c r="M62" s="11">
        <v>180</v>
      </c>
      <c r="N62" s="11">
        <v>8</v>
      </c>
    </row>
    <row r="63" spans="1:14">
      <c r="A63" t="s">
        <v>101</v>
      </c>
      <c r="B63" s="11">
        <v>30</v>
      </c>
      <c r="C63" s="11">
        <v>37</v>
      </c>
      <c r="D63" s="11">
        <v>5</v>
      </c>
      <c r="E63" s="11">
        <v>5</v>
      </c>
      <c r="F63" s="11">
        <v>7</v>
      </c>
      <c r="G63" s="11">
        <v>20</v>
      </c>
      <c r="H63" s="11">
        <v>10</v>
      </c>
      <c r="I63" s="11">
        <v>8</v>
      </c>
      <c r="J63" s="11">
        <v>15</v>
      </c>
      <c r="K63" s="11">
        <v>18</v>
      </c>
      <c r="L63" s="11">
        <v>35</v>
      </c>
      <c r="M63" s="11">
        <v>1000</v>
      </c>
      <c r="N63" s="11">
        <v>15</v>
      </c>
    </row>
    <row r="64" spans="1:14">
      <c r="A64" t="s">
        <v>102</v>
      </c>
      <c r="B64" s="11">
        <v>35</v>
      </c>
      <c r="C64" s="11">
        <v>42</v>
      </c>
      <c r="D64" s="11">
        <v>5</v>
      </c>
      <c r="E64" s="11">
        <v>9</v>
      </c>
      <c r="F64" s="11">
        <v>7</v>
      </c>
      <c r="G64" s="11">
        <v>20</v>
      </c>
      <c r="H64" s="11">
        <v>10</v>
      </c>
      <c r="I64" s="11">
        <v>12</v>
      </c>
      <c r="J64" s="11">
        <v>30</v>
      </c>
      <c r="K64" s="11">
        <v>33</v>
      </c>
      <c r="L64" s="11">
        <v>40</v>
      </c>
      <c r="M64" s="11">
        <v>900</v>
      </c>
      <c r="N64" s="11">
        <v>16</v>
      </c>
    </row>
    <row r="65" spans="1:14">
      <c r="A65" t="s">
        <v>103</v>
      </c>
      <c r="B65" s="11">
        <v>35</v>
      </c>
      <c r="C65" s="11">
        <v>41</v>
      </c>
      <c r="D65" s="11">
        <v>2</v>
      </c>
      <c r="E65" s="11">
        <v>9</v>
      </c>
      <c r="F65" s="11">
        <v>3</v>
      </c>
      <c r="G65" s="11">
        <v>12</v>
      </c>
      <c r="H65" s="11">
        <v>2</v>
      </c>
      <c r="I65" s="11">
        <v>12</v>
      </c>
      <c r="J65" s="11">
        <v>30</v>
      </c>
      <c r="K65" s="11">
        <v>33</v>
      </c>
      <c r="L65" s="11">
        <v>100</v>
      </c>
      <c r="M65" s="11">
        <v>300</v>
      </c>
      <c r="N65" s="11">
        <v>16</v>
      </c>
    </row>
    <row r="66" spans="1:14">
      <c r="A66" t="s">
        <v>104</v>
      </c>
      <c r="B66" s="11">
        <v>10</v>
      </c>
      <c r="C66" s="11">
        <v>16</v>
      </c>
      <c r="D66" s="11">
        <v>0</v>
      </c>
      <c r="E66" s="11">
        <v>2</v>
      </c>
      <c r="F66" s="11">
        <v>1</v>
      </c>
      <c r="G66" s="11">
        <v>10</v>
      </c>
      <c r="H66" s="11">
        <v>2</v>
      </c>
      <c r="I66" s="11">
        <v>5</v>
      </c>
      <c r="J66" s="11">
        <v>8</v>
      </c>
      <c r="K66" s="11">
        <v>11</v>
      </c>
      <c r="L66" s="11">
        <v>26</v>
      </c>
      <c r="M66" s="11">
        <v>90</v>
      </c>
      <c r="N66" s="11">
        <v>8</v>
      </c>
    </row>
    <row r="67" spans="1:14">
      <c r="A67" t="s">
        <v>105</v>
      </c>
      <c r="B67" s="11">
        <v>30</v>
      </c>
      <c r="C67" s="11">
        <v>36</v>
      </c>
      <c r="D67" s="11">
        <v>0</v>
      </c>
      <c r="E67" s="11">
        <v>2</v>
      </c>
      <c r="F67" s="11">
        <v>1</v>
      </c>
      <c r="G67" s="11">
        <v>10</v>
      </c>
      <c r="H67" s="11">
        <v>1</v>
      </c>
      <c r="I67" s="11">
        <v>5</v>
      </c>
      <c r="J67" s="11">
        <v>8</v>
      </c>
      <c r="K67" s="11">
        <v>11</v>
      </c>
      <c r="L67" s="11">
        <v>19</v>
      </c>
      <c r="M67" s="11">
        <v>90</v>
      </c>
      <c r="N67" s="11">
        <v>14</v>
      </c>
    </row>
    <row r="68" spans="1:14">
      <c r="A68" t="s">
        <v>106</v>
      </c>
      <c r="B68" s="11">
        <v>1</v>
      </c>
      <c r="C68" s="11">
        <v>7</v>
      </c>
      <c r="D68" s="11">
        <v>0</v>
      </c>
      <c r="E68" s="11">
        <v>2</v>
      </c>
      <c r="F68" s="11">
        <v>1</v>
      </c>
      <c r="G68" s="11">
        <v>10</v>
      </c>
      <c r="H68" s="11">
        <v>1</v>
      </c>
      <c r="I68" s="11">
        <v>5</v>
      </c>
      <c r="J68" s="11">
        <v>8</v>
      </c>
      <c r="K68" s="11">
        <v>11</v>
      </c>
      <c r="L68" s="11">
        <v>18</v>
      </c>
      <c r="M68" s="11">
        <v>20</v>
      </c>
      <c r="N68" s="11">
        <v>5</v>
      </c>
    </row>
    <row r="69" spans="1:14">
      <c r="A69" t="s">
        <v>107</v>
      </c>
      <c r="B69" s="11">
        <v>35</v>
      </c>
      <c r="C69" s="11">
        <v>41</v>
      </c>
      <c r="D69" s="11">
        <v>0</v>
      </c>
      <c r="E69" s="11">
        <v>2</v>
      </c>
      <c r="F69" s="11">
        <v>1</v>
      </c>
      <c r="G69" s="11">
        <v>5</v>
      </c>
      <c r="H69" s="11">
        <v>0</v>
      </c>
      <c r="I69" s="11">
        <v>5</v>
      </c>
      <c r="J69" s="11">
        <v>8</v>
      </c>
      <c r="K69" s="11">
        <v>11</v>
      </c>
      <c r="L69" s="11">
        <v>90</v>
      </c>
      <c r="M69" s="11">
        <v>20</v>
      </c>
      <c r="N69" s="11">
        <v>16</v>
      </c>
    </row>
    <row r="70" spans="1:14">
      <c r="A70" t="s">
        <v>108</v>
      </c>
      <c r="B70" s="11">
        <v>30</v>
      </c>
      <c r="C70" s="11">
        <v>36</v>
      </c>
      <c r="D70" s="11">
        <v>0</v>
      </c>
      <c r="E70" s="11">
        <v>2</v>
      </c>
      <c r="F70" s="11">
        <v>1</v>
      </c>
      <c r="G70" s="11">
        <v>5</v>
      </c>
      <c r="H70" s="11">
        <v>0</v>
      </c>
      <c r="I70" s="11">
        <v>5</v>
      </c>
      <c r="J70" s="11">
        <v>8</v>
      </c>
      <c r="K70" s="11">
        <v>11</v>
      </c>
      <c r="L70" s="11">
        <v>95</v>
      </c>
      <c r="M70" s="11">
        <v>25</v>
      </c>
      <c r="N70" s="11">
        <v>14</v>
      </c>
    </row>
    <row r="71" spans="1:14">
      <c r="A71" t="s">
        <v>109</v>
      </c>
      <c r="B71" s="11">
        <v>50</v>
      </c>
      <c r="C71" s="11">
        <v>56</v>
      </c>
      <c r="D71" s="11">
        <v>4</v>
      </c>
      <c r="E71" s="11">
        <v>15</v>
      </c>
      <c r="F71" s="11">
        <v>5</v>
      </c>
      <c r="G71" s="11">
        <v>14</v>
      </c>
      <c r="H71" s="11">
        <v>0</v>
      </c>
      <c r="I71" s="11">
        <v>18</v>
      </c>
      <c r="J71" s="11">
        <v>16</v>
      </c>
      <c r="K71" s="11">
        <v>19</v>
      </c>
      <c r="L71" s="11">
        <v>200</v>
      </c>
      <c r="M71" s="11">
        <v>200</v>
      </c>
      <c r="N71" s="11">
        <v>21</v>
      </c>
    </row>
    <row r="72" spans="1:14">
      <c r="A72" t="s">
        <v>110</v>
      </c>
      <c r="B72" s="11">
        <v>10</v>
      </c>
      <c r="C72" s="11">
        <v>16</v>
      </c>
      <c r="D72" s="11">
        <v>5</v>
      </c>
      <c r="E72" s="11">
        <v>15</v>
      </c>
      <c r="F72" s="11">
        <v>6</v>
      </c>
      <c r="G72" s="11">
        <v>13</v>
      </c>
      <c r="H72" s="11">
        <v>0</v>
      </c>
      <c r="I72" s="11">
        <v>18</v>
      </c>
      <c r="J72" s="11">
        <v>20</v>
      </c>
      <c r="K72" s="11">
        <v>23</v>
      </c>
      <c r="L72" s="11">
        <v>210</v>
      </c>
      <c r="M72" s="11">
        <v>210</v>
      </c>
      <c r="N72" s="11">
        <v>8</v>
      </c>
    </row>
    <row r="73" spans="1:14">
      <c r="A73" t="s">
        <v>110</v>
      </c>
      <c r="B73" s="11">
        <v>10</v>
      </c>
      <c r="C73" s="11">
        <v>15</v>
      </c>
      <c r="D73" s="11">
        <v>4</v>
      </c>
      <c r="E73" s="11">
        <v>15</v>
      </c>
      <c r="F73" s="11">
        <v>5</v>
      </c>
      <c r="G73" s="11">
        <v>15</v>
      </c>
      <c r="H73" s="11">
        <v>0</v>
      </c>
      <c r="I73" s="11">
        <v>18</v>
      </c>
      <c r="J73" s="11">
        <v>20</v>
      </c>
      <c r="K73" s="11">
        <v>23</v>
      </c>
      <c r="L73" s="11">
        <v>30</v>
      </c>
      <c r="M73" s="11">
        <v>200</v>
      </c>
      <c r="N73" s="11">
        <v>7</v>
      </c>
    </row>
    <row r="74" spans="1:14">
      <c r="A74" t="s">
        <v>111</v>
      </c>
      <c r="B74" s="11">
        <v>15</v>
      </c>
      <c r="C74" s="11">
        <v>20</v>
      </c>
      <c r="D74" s="11">
        <v>1</v>
      </c>
      <c r="E74" s="11">
        <v>12</v>
      </c>
      <c r="F74" s="11">
        <v>2</v>
      </c>
      <c r="G74" s="11">
        <v>18</v>
      </c>
      <c r="H74" s="11">
        <v>1</v>
      </c>
      <c r="I74" s="11">
        <v>15</v>
      </c>
      <c r="J74" s="11">
        <v>25</v>
      </c>
      <c r="K74" s="11">
        <v>28</v>
      </c>
      <c r="L74" s="11">
        <v>110</v>
      </c>
      <c r="M74" s="11">
        <v>40</v>
      </c>
      <c r="N74" s="11">
        <v>9</v>
      </c>
    </row>
    <row r="75" spans="1:14">
      <c r="A75" t="s">
        <v>112</v>
      </c>
      <c r="B75" s="11">
        <v>15</v>
      </c>
      <c r="C75" s="11">
        <v>20</v>
      </c>
      <c r="D75" s="11">
        <v>1</v>
      </c>
      <c r="E75" s="11">
        <v>10</v>
      </c>
      <c r="F75" s="11">
        <v>2</v>
      </c>
      <c r="G75" s="11">
        <v>15</v>
      </c>
      <c r="H75" s="11">
        <v>1</v>
      </c>
      <c r="I75" s="11">
        <v>13</v>
      </c>
      <c r="J75" s="11">
        <v>25</v>
      </c>
      <c r="K75" s="11">
        <v>28</v>
      </c>
      <c r="L75" s="11">
        <v>100</v>
      </c>
      <c r="M75" s="11">
        <v>40</v>
      </c>
      <c r="N75" s="11">
        <v>9</v>
      </c>
    </row>
    <row r="76" spans="1:14">
      <c r="A76" t="s">
        <v>113</v>
      </c>
      <c r="B76" s="11">
        <v>15</v>
      </c>
      <c r="C76" s="11">
        <v>20</v>
      </c>
      <c r="D76" s="11">
        <v>1</v>
      </c>
      <c r="E76" s="11">
        <v>12</v>
      </c>
      <c r="F76" s="11">
        <v>2</v>
      </c>
      <c r="G76" s="11">
        <v>20</v>
      </c>
      <c r="H76" s="11">
        <v>1</v>
      </c>
      <c r="I76" s="11">
        <v>15</v>
      </c>
      <c r="J76" s="11">
        <v>25</v>
      </c>
      <c r="K76" s="11">
        <v>28</v>
      </c>
      <c r="L76" s="11">
        <v>120</v>
      </c>
      <c r="M76" s="11">
        <v>40</v>
      </c>
      <c r="N76" s="11">
        <v>9</v>
      </c>
    </row>
    <row r="78" spans="1:14">
      <c r="A78" s="2" t="s">
        <v>79</v>
      </c>
    </row>
    <row r="79" spans="1:14">
      <c r="A79" t="s">
        <v>80</v>
      </c>
      <c r="B79" s="10">
        <f>SUMPRODUCT(I3:I36,G3:G36)</f>
        <v>18546444.433018975</v>
      </c>
      <c r="C79" t="str">
        <f ca="1">_xlfn.FORMULATEXT(B79)</f>
        <v>=SUMPRODUCT(I3:I36,G3:G36)</v>
      </c>
    </row>
    <row r="81" spans="1:5">
      <c r="A81" s="2" t="s">
        <v>78</v>
      </c>
    </row>
    <row r="82" spans="1:5">
      <c r="A82" s="3" t="s">
        <v>47</v>
      </c>
      <c r="B82" s="3" t="s">
        <v>114</v>
      </c>
      <c r="C82" s="3" t="s">
        <v>115</v>
      </c>
      <c r="D82" s="3" t="s">
        <v>116</v>
      </c>
      <c r="E82" s="3" t="s">
        <v>119</v>
      </c>
    </row>
    <row r="83" spans="1:5">
      <c r="A83" t="s">
        <v>45</v>
      </c>
      <c r="B83">
        <f>SUMPRODUCT($B$43:$B$76,$I$3:$I$36)</f>
        <v>4737.5352043328412</v>
      </c>
      <c r="C83" t="s">
        <v>117</v>
      </c>
      <c r="D83">
        <v>21600</v>
      </c>
      <c r="E83" t="str">
        <f ca="1">_xlfn.FORMULATEXT(B83)</f>
        <v>=SUMPRODUCT($B$43:$B$76,$I$3:$I$36)</v>
      </c>
    </row>
    <row r="84" spans="1:5">
      <c r="A84" t="s">
        <v>46</v>
      </c>
      <c r="B84">
        <f>SUMPRODUCT($C$43:$C$76,$I$3:$I$36)</f>
        <v>6026.251107828657</v>
      </c>
      <c r="C84" t="s">
        <v>117</v>
      </c>
      <c r="D84">
        <v>30000</v>
      </c>
      <c r="E84" t="str">
        <f t="shared" ref="E84:E95" ca="1" si="2">_xlfn.FORMULATEXT(B84)</f>
        <v>=SUMPRODUCT($C$43:$C$76,$I$3:$I$36)</v>
      </c>
    </row>
    <row r="85" spans="1:5">
      <c r="A85" t="s">
        <v>52</v>
      </c>
      <c r="B85">
        <f>SUMPRODUCT($D$43:$D$76,$I$3:$I$36)</f>
        <v>248.40275726243232</v>
      </c>
      <c r="C85" t="s">
        <v>117</v>
      </c>
      <c r="D85">
        <v>400</v>
      </c>
      <c r="E85" t="str">
        <f t="shared" ca="1" si="2"/>
        <v>=SUMPRODUCT($D$43:$D$76,$I$3:$I$36)</v>
      </c>
    </row>
    <row r="86" spans="1:5">
      <c r="A86" t="s">
        <v>53</v>
      </c>
      <c r="B86">
        <f>SUMPRODUCT($E$43:$E$76,$I$3:$I$36)</f>
        <v>885.01378631216153</v>
      </c>
      <c r="C86" t="s">
        <v>117</v>
      </c>
      <c r="D86">
        <v>1000</v>
      </c>
      <c r="E86" t="str">
        <f t="shared" ca="1" si="2"/>
        <v>=SUMPRODUCT($E$43:$E$76,$I$3:$I$36)</v>
      </c>
    </row>
    <row r="87" spans="1:5">
      <c r="A87" t="s">
        <v>54</v>
      </c>
      <c r="B87">
        <f>SUMPRODUCT($F$43:$F$76,$I$3:$I$36)</f>
        <v>420.60413589364845</v>
      </c>
      <c r="C87" t="s">
        <v>117</v>
      </c>
      <c r="D87">
        <v>500</v>
      </c>
      <c r="E87" t="str">
        <f t="shared" ca="1" si="2"/>
        <v>=SUMPRODUCT($F$43:$F$76,$I$3:$I$36)</v>
      </c>
    </row>
    <row r="88" spans="1:5">
      <c r="A88" t="s">
        <v>55</v>
      </c>
      <c r="B88">
        <f>SUMPRODUCT($G$43:$G$76,$I$3:$I$36)</f>
        <v>2640.2082717872972</v>
      </c>
      <c r="C88" t="s">
        <v>117</v>
      </c>
      <c r="D88">
        <v>5400</v>
      </c>
      <c r="E88" t="str">
        <f t="shared" ca="1" si="2"/>
        <v>=SUMPRODUCT($G$43:$G$76,$I$3:$I$36)</v>
      </c>
    </row>
    <row r="89" spans="1:5">
      <c r="A89" t="s">
        <v>56</v>
      </c>
      <c r="B89">
        <f>SUMPRODUCT($H$43:$H$76,$I$3:$I$36)</f>
        <v>375.00689315608076</v>
      </c>
      <c r="C89" t="s">
        <v>117</v>
      </c>
      <c r="D89">
        <v>800</v>
      </c>
      <c r="E89" t="str">
        <f t="shared" ca="1" si="2"/>
        <v>=SUMPRODUCT($H$43:$H$76,$I$3:$I$36)</v>
      </c>
    </row>
    <row r="90" spans="1:5">
      <c r="A90" t="s">
        <v>57</v>
      </c>
      <c r="B90">
        <f>SUMPRODUCT($I$43:$I$76,$I$3:$I$36)</f>
        <v>1094.2151649433777</v>
      </c>
      <c r="C90" t="s">
        <v>117</v>
      </c>
      <c r="D90">
        <v>1200</v>
      </c>
      <c r="E90" t="str">
        <f t="shared" ca="1" si="2"/>
        <v>=SUMPRODUCT($I$43:$I$76,$I$3:$I$36)</v>
      </c>
    </row>
    <row r="91" spans="1:5">
      <c r="A91" t="s">
        <v>58</v>
      </c>
      <c r="B91">
        <f>SUMPRODUCT($J$43:$J$76,$I$3:$I$36)</f>
        <v>2274.7986213687836</v>
      </c>
      <c r="C91" t="s">
        <v>117</v>
      </c>
      <c r="D91">
        <v>3600</v>
      </c>
      <c r="E91" t="str">
        <f t="shared" ca="1" si="2"/>
        <v>=SUMPRODUCT($J$43:$J$76,$I$3:$I$36)</v>
      </c>
    </row>
    <row r="92" spans="1:5">
      <c r="A92" t="s">
        <v>120</v>
      </c>
      <c r="B92">
        <f>SUMPRODUCT($K$43:$K$76,$I$3:$I$36)</f>
        <v>4500</v>
      </c>
      <c r="C92" t="s">
        <v>117</v>
      </c>
      <c r="D92">
        <v>4500</v>
      </c>
      <c r="E92" t="str">
        <f t="shared" ca="1" si="2"/>
        <v>=SUMPRODUCT($K$43:$K$76,$I$3:$I$36)</v>
      </c>
    </row>
    <row r="93" spans="1:5">
      <c r="A93" t="s">
        <v>59</v>
      </c>
      <c r="B93">
        <f>SUMPRODUCT($L$43:$L$76,$I$3:$I$36)</f>
        <v>16508.793205317579</v>
      </c>
      <c r="C93" t="s">
        <v>117</v>
      </c>
      <c r="D93">
        <v>100000</v>
      </c>
      <c r="E93" t="str">
        <f t="shared" ca="1" si="2"/>
        <v>=SUMPRODUCT($L$43:$L$76,$I$3:$I$36)</v>
      </c>
    </row>
    <row r="94" spans="1:5">
      <c r="A94" t="s">
        <v>60</v>
      </c>
      <c r="B94">
        <f>SUMPRODUCT($M$43:$M$76,$I$3:$I$36)</f>
        <v>200000</v>
      </c>
      <c r="C94" t="s">
        <v>117</v>
      </c>
      <c r="D94">
        <v>200000</v>
      </c>
      <c r="E94" t="str">
        <f t="shared" ca="1" si="2"/>
        <v>=SUMPRODUCT($M$43:$M$76,$I$3:$I$36)</v>
      </c>
    </row>
    <row r="95" spans="1:5">
      <c r="A95" t="s">
        <v>61</v>
      </c>
      <c r="B95">
        <f>SUMPRODUCT($N$43:$N$76,$I$3:$I$36)</f>
        <v>2797.6317085179717</v>
      </c>
      <c r="C95" t="s">
        <v>117</v>
      </c>
      <c r="D95">
        <v>5000</v>
      </c>
      <c r="E95" t="str">
        <f t="shared" ca="1" si="2"/>
        <v>=SUMPRODUCT($N$43:$N$76,$I$3:$I$36)</v>
      </c>
    </row>
    <row r="97" spans="1:5">
      <c r="A97" s="1"/>
    </row>
    <row r="98" spans="1:5">
      <c r="A98" s="1" t="s">
        <v>118</v>
      </c>
    </row>
    <row r="100" spans="1:5">
      <c r="A100" s="2"/>
    </row>
    <row r="101" spans="1:5">
      <c r="A101" s="3"/>
      <c r="B101" s="3"/>
      <c r="C101" s="3"/>
      <c r="D101" s="3"/>
      <c r="E101" s="3"/>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21398-9F75-5D48-9BE5-65F0BC191249}">
  <dimension ref="A1:L57"/>
  <sheetViews>
    <sheetView topLeftCell="A9" zoomScale="82" workbookViewId="0">
      <selection activeCell="C46" sqref="C46"/>
    </sheetView>
  </sheetViews>
  <sheetFormatPr baseColWidth="10" defaultRowHeight="16"/>
  <cols>
    <col min="1" max="1" width="40" customWidth="1"/>
    <col min="2" max="2" width="49.1640625" bestFit="1" customWidth="1"/>
    <col min="3" max="3" width="33.1640625" bestFit="1" customWidth="1"/>
    <col min="4" max="4" width="28.83203125" bestFit="1" customWidth="1"/>
    <col min="5" max="5" width="32.5" bestFit="1" customWidth="1"/>
    <col min="6" max="6" width="32.1640625" bestFit="1" customWidth="1"/>
    <col min="7" max="7" width="22.33203125" bestFit="1" customWidth="1"/>
    <col min="8" max="8" width="23.83203125" bestFit="1" customWidth="1"/>
    <col min="9" max="9" width="14.6640625" bestFit="1" customWidth="1"/>
    <col min="10" max="10" width="17.83203125" bestFit="1" customWidth="1"/>
    <col min="11" max="11" width="17.5" bestFit="1" customWidth="1"/>
    <col min="12" max="12" width="14.33203125" bestFit="1" customWidth="1"/>
    <col min="13" max="13" width="19.83203125" bestFit="1" customWidth="1"/>
    <col min="14" max="14" width="34.83203125" bestFit="1" customWidth="1"/>
  </cols>
  <sheetData>
    <row r="1" spans="1:12">
      <c r="A1" t="s">
        <v>126</v>
      </c>
    </row>
    <row r="3" spans="1:12">
      <c r="A3" s="2" t="s">
        <v>3</v>
      </c>
      <c r="B3" s="2"/>
      <c r="C3" s="2"/>
      <c r="D3" s="2"/>
      <c r="E3" s="2"/>
      <c r="G3" s="2" t="s">
        <v>42</v>
      </c>
      <c r="H3" s="2"/>
      <c r="I3" s="2" t="s">
        <v>81</v>
      </c>
      <c r="J3" s="2"/>
      <c r="K3" s="2"/>
      <c r="L3" s="2"/>
    </row>
    <row r="4" spans="1:12" s="3" customFormat="1">
      <c r="A4" s="3" t="s">
        <v>0</v>
      </c>
      <c r="B4" s="3" t="s">
        <v>1</v>
      </c>
      <c r="C4" s="3" t="s">
        <v>37</v>
      </c>
      <c r="D4" s="3" t="s">
        <v>2</v>
      </c>
      <c r="E4" s="3" t="s">
        <v>44</v>
      </c>
      <c r="F4" s="3" t="s">
        <v>121</v>
      </c>
      <c r="G4" s="3" t="s">
        <v>43</v>
      </c>
      <c r="I4" s="3" t="s">
        <v>82</v>
      </c>
    </row>
    <row r="5" spans="1:12">
      <c r="A5">
        <v>1</v>
      </c>
      <c r="B5" t="s">
        <v>127</v>
      </c>
      <c r="C5">
        <v>300</v>
      </c>
      <c r="D5">
        <v>0</v>
      </c>
      <c r="E5">
        <v>4200</v>
      </c>
      <c r="F5">
        <v>1</v>
      </c>
      <c r="G5">
        <f>(C5/$K$11)+(D5/$K$12)</f>
        <v>230.76923076923077</v>
      </c>
      <c r="H5" t="str">
        <f ca="1">_xlfn.FORMULATEXT(G5)</f>
        <v>=(C5/$K$11)+(D5/$K$12)</v>
      </c>
      <c r="I5" s="10">
        <v>1</v>
      </c>
    </row>
    <row r="6" spans="1:12">
      <c r="A6">
        <v>2</v>
      </c>
      <c r="B6" t="s">
        <v>136</v>
      </c>
      <c r="C6">
        <v>20000</v>
      </c>
      <c r="D6">
        <v>100000</v>
      </c>
      <c r="E6">
        <v>3</v>
      </c>
      <c r="F6">
        <v>1</v>
      </c>
      <c r="G6">
        <f t="shared" ref="G6:G15" si="0">(C6/$K$11)+(D6/$K$12)</f>
        <v>515384.61538461538</v>
      </c>
      <c r="H6" t="str">
        <f ca="1">_xlfn.FORMULATEXT(G6)</f>
        <v>=(C6/$K$11)+(D6/$K$12)</v>
      </c>
      <c r="I6" s="10">
        <v>1.0944527736131935</v>
      </c>
    </row>
    <row r="7" spans="1:12">
      <c r="A7">
        <v>3</v>
      </c>
      <c r="B7" t="s">
        <v>128</v>
      </c>
      <c r="C7">
        <v>128000</v>
      </c>
      <c r="D7">
        <v>8897</v>
      </c>
      <c r="E7">
        <v>9</v>
      </c>
      <c r="F7">
        <v>1</v>
      </c>
      <c r="G7">
        <f t="shared" si="0"/>
        <v>142946.53846153844</v>
      </c>
      <c r="H7" t="str">
        <f t="shared" ref="H7:H15" ca="1" si="1">_xlfn.FORMULATEXT(G7)</f>
        <v>=(C7/$K$11)+(D7/$K$12)</v>
      </c>
      <c r="I7" s="10">
        <v>9</v>
      </c>
    </row>
    <row r="8" spans="1:12">
      <c r="A8">
        <v>4</v>
      </c>
      <c r="B8" t="s">
        <v>129</v>
      </c>
      <c r="C8">
        <v>0</v>
      </c>
      <c r="D8">
        <v>825</v>
      </c>
      <c r="E8">
        <v>3</v>
      </c>
      <c r="F8">
        <v>1</v>
      </c>
      <c r="G8">
        <f t="shared" si="0"/>
        <v>4125</v>
      </c>
      <c r="H8" t="str">
        <f t="shared" ca="1" si="1"/>
        <v>=(C8/$K$11)+(D8/$K$12)</v>
      </c>
      <c r="I8" s="10">
        <v>3</v>
      </c>
    </row>
    <row r="9" spans="1:12">
      <c r="A9">
        <v>5</v>
      </c>
      <c r="B9" t="s">
        <v>137</v>
      </c>
      <c r="C9">
        <v>8000</v>
      </c>
      <c r="D9">
        <v>750</v>
      </c>
      <c r="E9">
        <v>2</v>
      </c>
      <c r="F9">
        <v>1</v>
      </c>
      <c r="G9">
        <f t="shared" si="0"/>
        <v>9903.8461538461524</v>
      </c>
      <c r="H9" t="str">
        <f t="shared" ca="1" si="1"/>
        <v>=(C9/$K$11)+(D9/$K$12)</v>
      </c>
      <c r="I9" s="10">
        <v>1</v>
      </c>
      <c r="K9" s="4" t="s">
        <v>38</v>
      </c>
      <c r="L9" s="5"/>
    </row>
    <row r="10" spans="1:12">
      <c r="A10">
        <v>6</v>
      </c>
      <c r="B10" t="s">
        <v>130</v>
      </c>
      <c r="C10">
        <v>0</v>
      </c>
      <c r="D10">
        <v>58721</v>
      </c>
      <c r="E10">
        <v>3</v>
      </c>
      <c r="F10">
        <v>1</v>
      </c>
      <c r="G10">
        <f t="shared" si="0"/>
        <v>293605</v>
      </c>
      <c r="H10" t="str">
        <f t="shared" ca="1" si="1"/>
        <v>=(C10/$K$11)+(D10/$K$12)</v>
      </c>
      <c r="I10" s="10">
        <v>3</v>
      </c>
      <c r="K10" s="6">
        <v>1</v>
      </c>
      <c r="L10" s="7" t="s">
        <v>39</v>
      </c>
    </row>
    <row r="11" spans="1:12">
      <c r="A11">
        <v>7</v>
      </c>
      <c r="B11" t="s">
        <v>131</v>
      </c>
      <c r="C11">
        <v>0</v>
      </c>
      <c r="D11">
        <v>1200</v>
      </c>
      <c r="E11">
        <v>3</v>
      </c>
      <c r="F11">
        <v>1</v>
      </c>
      <c r="G11">
        <f t="shared" si="0"/>
        <v>6000</v>
      </c>
      <c r="H11" t="str">
        <f t="shared" ca="1" si="1"/>
        <v>=(C11/$K$11)+(D11/$K$12)</v>
      </c>
      <c r="I11" s="10">
        <v>3</v>
      </c>
      <c r="K11" s="6">
        <v>1.3</v>
      </c>
      <c r="L11" s="7" t="s">
        <v>40</v>
      </c>
    </row>
    <row r="12" spans="1:12">
      <c r="A12">
        <v>8</v>
      </c>
      <c r="B12" t="s">
        <v>132</v>
      </c>
      <c r="C12">
        <v>0</v>
      </c>
      <c r="D12">
        <v>5000</v>
      </c>
      <c r="E12">
        <v>1</v>
      </c>
      <c r="F12">
        <v>1</v>
      </c>
      <c r="G12">
        <f t="shared" si="0"/>
        <v>25000</v>
      </c>
      <c r="H12" t="str">
        <f t="shared" ca="1" si="1"/>
        <v>=(C12/$K$11)+(D12/$K$12)</v>
      </c>
      <c r="I12" s="10">
        <v>1</v>
      </c>
      <c r="K12" s="8">
        <v>0.2</v>
      </c>
      <c r="L12" s="9" t="s">
        <v>41</v>
      </c>
    </row>
    <row r="13" spans="1:12">
      <c r="A13">
        <v>9</v>
      </c>
      <c r="B13" t="s">
        <v>133</v>
      </c>
      <c r="C13">
        <v>0</v>
      </c>
      <c r="D13">
        <v>4500</v>
      </c>
      <c r="E13">
        <v>12</v>
      </c>
      <c r="F13">
        <v>1</v>
      </c>
      <c r="G13">
        <f t="shared" si="0"/>
        <v>22500</v>
      </c>
      <c r="H13" t="str">
        <f t="shared" ca="1" si="1"/>
        <v>=(C13/$K$11)+(D13/$K$12)</v>
      </c>
      <c r="I13" s="10">
        <v>1</v>
      </c>
    </row>
    <row r="14" spans="1:12">
      <c r="A14">
        <v>10</v>
      </c>
      <c r="B14" t="s">
        <v>134</v>
      </c>
      <c r="C14">
        <v>0</v>
      </c>
      <c r="D14">
        <v>15000</v>
      </c>
      <c r="E14">
        <v>1</v>
      </c>
      <c r="F14">
        <v>1</v>
      </c>
      <c r="G14">
        <f t="shared" si="0"/>
        <v>75000</v>
      </c>
      <c r="H14" t="str">
        <f t="shared" ca="1" si="1"/>
        <v>=(C14/$K$11)+(D14/$K$12)</v>
      </c>
      <c r="I14" s="10">
        <v>1</v>
      </c>
    </row>
    <row r="15" spans="1:12">
      <c r="A15">
        <v>11</v>
      </c>
      <c r="B15" t="s">
        <v>135</v>
      </c>
      <c r="C15">
        <v>0</v>
      </c>
      <c r="D15">
        <v>22618</v>
      </c>
      <c r="E15">
        <v>3</v>
      </c>
      <c r="F15">
        <v>1</v>
      </c>
      <c r="G15">
        <f t="shared" si="0"/>
        <v>113090</v>
      </c>
      <c r="H15" t="str">
        <f t="shared" ca="1" si="1"/>
        <v>=(C15/$K$11)+(D15/$K$12)</v>
      </c>
      <c r="I15" s="10">
        <v>3</v>
      </c>
    </row>
    <row r="18" spans="1:7">
      <c r="B18" t="s">
        <v>47</v>
      </c>
    </row>
    <row r="19" spans="1:7">
      <c r="B19" t="s">
        <v>45</v>
      </c>
      <c r="C19" t="s">
        <v>46</v>
      </c>
      <c r="D19" t="s">
        <v>120</v>
      </c>
      <c r="E19" t="s">
        <v>59</v>
      </c>
      <c r="F19" t="s">
        <v>124</v>
      </c>
      <c r="G19" t="s">
        <v>123</v>
      </c>
    </row>
    <row r="20" spans="1:7">
      <c r="A20" t="s">
        <v>48</v>
      </c>
      <c r="B20">
        <v>12000</v>
      </c>
      <c r="C20">
        <v>20000</v>
      </c>
      <c r="D20" t="s">
        <v>125</v>
      </c>
      <c r="E20">
        <v>30000</v>
      </c>
      <c r="F20">
        <v>18000</v>
      </c>
      <c r="G20" t="s">
        <v>77</v>
      </c>
    </row>
    <row r="21" spans="1:7">
      <c r="A21" t="s">
        <v>49</v>
      </c>
      <c r="B21" t="s">
        <v>62</v>
      </c>
      <c r="C21" t="s">
        <v>62</v>
      </c>
      <c r="D21" t="s">
        <v>65</v>
      </c>
      <c r="E21" t="s">
        <v>66</v>
      </c>
      <c r="F21" t="s">
        <v>66</v>
      </c>
      <c r="G21" t="s">
        <v>66</v>
      </c>
    </row>
    <row r="22" spans="1:7">
      <c r="A22" t="s">
        <v>138</v>
      </c>
      <c r="B22">
        <v>3</v>
      </c>
      <c r="C22">
        <v>5</v>
      </c>
      <c r="D22">
        <v>1</v>
      </c>
      <c r="E22">
        <v>10</v>
      </c>
      <c r="F22">
        <v>57</v>
      </c>
      <c r="G22">
        <v>0</v>
      </c>
    </row>
    <row r="23" spans="1:7">
      <c r="A23" t="s">
        <v>139</v>
      </c>
      <c r="B23">
        <v>138</v>
      </c>
      <c r="C23">
        <v>0</v>
      </c>
      <c r="D23">
        <v>667</v>
      </c>
      <c r="E23">
        <v>220</v>
      </c>
      <c r="F23">
        <v>380</v>
      </c>
      <c r="G23">
        <v>400</v>
      </c>
    </row>
    <row r="24" spans="1:7">
      <c r="A24" t="s">
        <v>140</v>
      </c>
      <c r="B24">
        <v>2</v>
      </c>
      <c r="C24">
        <v>9</v>
      </c>
      <c r="D24">
        <v>3</v>
      </c>
      <c r="E24">
        <v>90</v>
      </c>
      <c r="F24">
        <v>20</v>
      </c>
      <c r="G24">
        <v>5</v>
      </c>
    </row>
    <row r="25" spans="1:7">
      <c r="A25" t="s">
        <v>141</v>
      </c>
      <c r="B25">
        <v>2</v>
      </c>
      <c r="C25">
        <v>9</v>
      </c>
      <c r="D25">
        <v>3</v>
      </c>
      <c r="E25">
        <v>80</v>
      </c>
      <c r="F25">
        <v>20</v>
      </c>
      <c r="G25">
        <v>5</v>
      </c>
    </row>
    <row r="26" spans="1:7">
      <c r="A26" t="s">
        <v>142</v>
      </c>
      <c r="B26">
        <v>120</v>
      </c>
      <c r="C26">
        <v>127</v>
      </c>
      <c r="D26">
        <v>36</v>
      </c>
      <c r="E26">
        <v>110</v>
      </c>
      <c r="F26">
        <v>40</v>
      </c>
      <c r="G26">
        <v>45</v>
      </c>
    </row>
    <row r="27" spans="1:7">
      <c r="A27" t="s">
        <v>143</v>
      </c>
      <c r="B27">
        <v>50</v>
      </c>
      <c r="C27">
        <v>57</v>
      </c>
      <c r="D27">
        <v>13</v>
      </c>
      <c r="E27">
        <v>35</v>
      </c>
      <c r="F27">
        <v>55</v>
      </c>
      <c r="G27">
        <v>21</v>
      </c>
    </row>
    <row r="28" spans="1:7">
      <c r="A28" t="s">
        <v>144</v>
      </c>
      <c r="B28">
        <v>52</v>
      </c>
      <c r="C28">
        <v>59</v>
      </c>
      <c r="D28">
        <v>2</v>
      </c>
      <c r="E28">
        <v>63</v>
      </c>
      <c r="F28">
        <v>55</v>
      </c>
      <c r="G28">
        <v>22</v>
      </c>
    </row>
    <row r="29" spans="1:7">
      <c r="A29" t="s">
        <v>145</v>
      </c>
      <c r="B29">
        <v>50</v>
      </c>
      <c r="C29">
        <v>57</v>
      </c>
      <c r="D29">
        <v>21</v>
      </c>
      <c r="E29">
        <v>180</v>
      </c>
      <c r="F29">
        <v>55</v>
      </c>
      <c r="G29">
        <v>21</v>
      </c>
    </row>
    <row r="30" spans="1:7">
      <c r="A30" t="s">
        <v>146</v>
      </c>
      <c r="B30">
        <v>55</v>
      </c>
      <c r="C30">
        <v>62</v>
      </c>
      <c r="D30">
        <v>34</v>
      </c>
      <c r="E30">
        <v>190</v>
      </c>
      <c r="F30">
        <v>120</v>
      </c>
      <c r="G30">
        <v>23</v>
      </c>
    </row>
    <row r="31" spans="1:7">
      <c r="A31" t="s">
        <v>147</v>
      </c>
      <c r="B31">
        <v>120</v>
      </c>
      <c r="C31">
        <v>127</v>
      </c>
      <c r="D31">
        <v>31</v>
      </c>
      <c r="E31">
        <v>400</v>
      </c>
      <c r="F31">
        <v>180</v>
      </c>
      <c r="G31">
        <v>45</v>
      </c>
    </row>
    <row r="32" spans="1:7">
      <c r="A32" t="s">
        <v>148</v>
      </c>
      <c r="B32">
        <v>120</v>
      </c>
      <c r="C32">
        <v>127</v>
      </c>
      <c r="D32">
        <v>22</v>
      </c>
      <c r="E32">
        <v>400</v>
      </c>
      <c r="F32">
        <v>90</v>
      </c>
      <c r="G32">
        <v>45</v>
      </c>
    </row>
    <row r="34" spans="1:5">
      <c r="A34" s="2" t="s">
        <v>79</v>
      </c>
    </row>
    <row r="35" spans="1:5">
      <c r="A35" t="s">
        <v>80</v>
      </c>
      <c r="B35" s="10">
        <f>SUMPRODUCT(I5:I15,G5:G15)</f>
        <v>3233677.5833237227</v>
      </c>
      <c r="C35" t="str">
        <f ca="1">_xlfn.FORMULATEXT(B35)</f>
        <v>=SUMPRODUCT(I5:I15,G5:G15)</v>
      </c>
    </row>
    <row r="37" spans="1:5">
      <c r="A37" s="2" t="s">
        <v>78</v>
      </c>
    </row>
    <row r="38" spans="1:5">
      <c r="A38" s="3" t="s">
        <v>47</v>
      </c>
      <c r="B38" s="3" t="s">
        <v>114</v>
      </c>
      <c r="C38" s="3" t="s">
        <v>115</v>
      </c>
      <c r="D38" s="3" t="s">
        <v>116</v>
      </c>
      <c r="E38" s="3" t="s">
        <v>119</v>
      </c>
    </row>
    <row r="39" spans="1:5">
      <c r="A39" t="s">
        <v>45</v>
      </c>
      <c r="B39">
        <f>SUMPRODUCT(B22:B32,I5:I15)</f>
        <v>1189.0344827586207</v>
      </c>
      <c r="C39" t="s">
        <v>117</v>
      </c>
      <c r="D39">
        <v>12000</v>
      </c>
      <c r="E39" t="str">
        <f ca="1">_xlfn.FORMULATEXT(B39)</f>
        <v>=SUMPRODUCT(B22:B32,I5:I15)</v>
      </c>
    </row>
    <row r="40" spans="1:5">
      <c r="A40" t="s">
        <v>46</v>
      </c>
      <c r="B40">
        <f>SUMPRODUCT(C22:C32,I5:I15)</f>
        <v>1215</v>
      </c>
      <c r="C40" t="s">
        <v>117</v>
      </c>
      <c r="D40">
        <v>20000</v>
      </c>
      <c r="E40" t="str">
        <f t="shared" ref="E40:E44" ca="1" si="2">_xlfn.FORMULATEXT(B40)</f>
        <v>=SUMPRODUCT(C22:C32,I5:I15)</v>
      </c>
    </row>
    <row r="41" spans="1:5">
      <c r="A41" t="s">
        <v>120</v>
      </c>
      <c r="B41">
        <f>SUMPRODUCT(D22:D32,I5:I15)</f>
        <v>1000</v>
      </c>
      <c r="C41" t="s">
        <v>117</v>
      </c>
      <c r="D41">
        <v>1000</v>
      </c>
      <c r="E41" t="str">
        <f t="shared" ca="1" si="2"/>
        <v>=SUMPRODUCT(D22:D32,I5:I15)</v>
      </c>
    </row>
    <row r="42" spans="1:5">
      <c r="A42" t="s">
        <v>59</v>
      </c>
      <c r="B42">
        <f>SUMPRODUCT(E22:E32,I5:I15)</f>
        <v>3674.7796101949025</v>
      </c>
      <c r="C42" t="s">
        <v>117</v>
      </c>
      <c r="D42">
        <v>30000</v>
      </c>
      <c r="E42" t="str">
        <f t="shared" ca="1" si="2"/>
        <v>=SUMPRODUCT(E22:E32,I5:I15)</v>
      </c>
    </row>
    <row r="43" spans="1:5">
      <c r="A43" t="s">
        <v>124</v>
      </c>
      <c r="B43">
        <f>SUMPRODUCT(F22:F32,I5:I15)</f>
        <v>1707.8920539730134</v>
      </c>
      <c r="C43" t="s">
        <v>117</v>
      </c>
      <c r="D43">
        <v>18000</v>
      </c>
      <c r="E43" t="str">
        <f t="shared" ca="1" si="2"/>
        <v>=SUMPRODUCT(F22:F32,I5:I15)</v>
      </c>
    </row>
    <row r="44" spans="1:5">
      <c r="A44" t="s">
        <v>123</v>
      </c>
      <c r="B44">
        <f>SUMPRODUCT(G22:G32,I5:I15)</f>
        <v>895.78110944527737</v>
      </c>
      <c r="C44" t="s">
        <v>117</v>
      </c>
      <c r="D44">
        <v>5000</v>
      </c>
      <c r="E44" t="str">
        <f t="shared" ca="1" si="2"/>
        <v>=SUMPRODUCT(G22:G32,I5:I15)</v>
      </c>
    </row>
    <row r="53" spans="1:5">
      <c r="A53" s="1"/>
    </row>
    <row r="54" spans="1:5">
      <c r="A54" s="1" t="s">
        <v>118</v>
      </c>
    </row>
    <row r="56" spans="1:5">
      <c r="A56" s="2"/>
    </row>
    <row r="57" spans="1:5">
      <c r="A57" s="3"/>
      <c r="B57" s="3"/>
      <c r="C57" s="3"/>
      <c r="D57" s="3"/>
      <c r="E5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Answer Report 1</vt:lpstr>
      <vt:lpstr>Sensitivity Report 1</vt:lpstr>
      <vt:lpstr>Harvest Hope Food Bank</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2022-12-03T17:38:16Z</dcterms:created>
  <dcterms:modified xsi:type="dcterms:W3CDTF">2023-02-13T20:28:21Z</dcterms:modified>
</cp:coreProperties>
</file>