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688" activeTab="4"/>
  </bookViews>
  <sheets>
    <sheet name="ivy league" sheetId="1" r:id="rId1"/>
    <sheet name="table 1 " sheetId="3" r:id="rId2"/>
    <sheet name="table2" sheetId="4" r:id="rId3"/>
    <sheet name="table 3 " sheetId="5" r:id="rId4"/>
    <sheet name="Remise" sheetId="6" r:id="rId5"/>
    <sheet name="graph" sheetId="7" r:id="rId6"/>
  </sheet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2" i="7"/>
  <c r="E4" i="6" l="1"/>
  <c r="E5" i="6"/>
  <c r="F5" i="6" s="1"/>
  <c r="G5" i="6" s="1"/>
  <c r="H5" i="6" s="1"/>
  <c r="E6" i="6"/>
  <c r="E7" i="6"/>
  <c r="E8" i="6"/>
  <c r="E9" i="6"/>
  <c r="E10" i="6"/>
  <c r="E11" i="6"/>
  <c r="F11" i="6" s="1"/>
  <c r="G11" i="6" s="1"/>
  <c r="H11" i="6" s="1"/>
  <c r="E12" i="6"/>
  <c r="F12" i="6" s="1"/>
  <c r="G12" i="6" s="1"/>
  <c r="H12" i="6" s="1"/>
  <c r="E13" i="6"/>
  <c r="F13" i="6" s="1"/>
  <c r="G13" i="6" s="1"/>
  <c r="H13" i="6" s="1"/>
  <c r="E14" i="6"/>
  <c r="E15" i="6"/>
  <c r="E16" i="6"/>
  <c r="F16" i="6" s="1"/>
  <c r="G16" i="6" s="1"/>
  <c r="H16" i="6" s="1"/>
  <c r="E3" i="6"/>
  <c r="F15" i="6"/>
  <c r="G15" i="6" s="1"/>
  <c r="H15" i="6" s="1"/>
  <c r="F14" i="6"/>
  <c r="G14" i="6" s="1"/>
  <c r="H14" i="6" s="1"/>
  <c r="F10" i="6"/>
  <c r="G10" i="6" s="1"/>
  <c r="H10" i="6" s="1"/>
  <c r="F9" i="6"/>
  <c r="G9" i="6" s="1"/>
  <c r="H9" i="6" s="1"/>
  <c r="F8" i="6"/>
  <c r="G8" i="6" s="1"/>
  <c r="H8" i="6" s="1"/>
  <c r="F7" i="6"/>
  <c r="G7" i="6" s="1"/>
  <c r="H7" i="6" s="1"/>
  <c r="F6" i="6"/>
  <c r="G6" i="6" s="1"/>
  <c r="H6" i="6" s="1"/>
  <c r="F4" i="6"/>
  <c r="G4" i="6" s="1"/>
  <c r="H4" i="6" s="1"/>
  <c r="F3" i="6" l="1"/>
  <c r="G3" i="6" s="1"/>
  <c r="H3" i="6" s="1"/>
  <c r="H18" i="6" s="1"/>
  <c r="I9" i="1"/>
  <c r="H8" i="1"/>
  <c r="I7" i="1"/>
  <c r="I8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7" i="1"/>
  <c r="H20" i="6" l="1"/>
  <c r="H21" i="6" s="1"/>
</calcChain>
</file>

<file path=xl/sharedStrings.xml><?xml version="1.0" encoding="utf-8"?>
<sst xmlns="http://schemas.openxmlformats.org/spreadsheetml/2006/main" count="113" uniqueCount="91">
  <si>
    <t>Ivy League Applicants</t>
  </si>
  <si>
    <t>Students</t>
  </si>
  <si>
    <t>Faculty,University</t>
  </si>
  <si>
    <t>Arts, Yale</t>
  </si>
  <si>
    <t>Physics, Brown</t>
  </si>
  <si>
    <t>Economics, Dartmouth</t>
  </si>
  <si>
    <t>Economics, Harvard</t>
  </si>
  <si>
    <t>Arts, Columbia</t>
  </si>
  <si>
    <t>Economics, Cornell</t>
  </si>
  <si>
    <t>Arts, Harvard</t>
  </si>
  <si>
    <t>Arts, Cornell</t>
  </si>
  <si>
    <t>Mathematics, Princeton</t>
  </si>
  <si>
    <t>Mathematics, Harvard</t>
  </si>
  <si>
    <t>Mathematics, Brown</t>
  </si>
  <si>
    <t>Physics, Dartmouth</t>
  </si>
  <si>
    <t>Psychology, Dartmouth</t>
  </si>
  <si>
    <t>Economics, Brown</t>
  </si>
  <si>
    <t>Economics, Penn State</t>
  </si>
  <si>
    <t>Psychology, Princeton</t>
  </si>
  <si>
    <t>Physics, Columbia</t>
  </si>
  <si>
    <t>Psychology, Columbia</t>
  </si>
  <si>
    <t>Physics, Cornell</t>
  </si>
  <si>
    <t>Physics, Yale</t>
  </si>
  <si>
    <t>Physics, Princeton</t>
  </si>
  <si>
    <t>Mathematics, Dartmouth</t>
  </si>
  <si>
    <t>Arts, Dartmouth</t>
  </si>
  <si>
    <t>Psychology, Penn State</t>
  </si>
  <si>
    <t>Economics, Columbia</t>
  </si>
  <si>
    <t>Arts, Princeton</t>
  </si>
  <si>
    <t>Psychology, Yale</t>
  </si>
  <si>
    <t>Mathematics, Columbia</t>
  </si>
  <si>
    <t>Economics, Princeton</t>
  </si>
  <si>
    <t>Physics, Penn State</t>
  </si>
  <si>
    <t>Mathematics, Penn State</t>
  </si>
  <si>
    <t>Psychology, Cornell</t>
  </si>
  <si>
    <t>Physics, Harvard</t>
  </si>
  <si>
    <t>Arts, Brown</t>
  </si>
  <si>
    <t>Arts, Penn State</t>
  </si>
  <si>
    <t>Mathematics, Yale</t>
  </si>
  <si>
    <t>Psychology, Harvard</t>
  </si>
  <si>
    <t>Mathematics, Cornell</t>
  </si>
  <si>
    <t>Psychology, Brown</t>
  </si>
  <si>
    <t>Economics, Yale</t>
  </si>
  <si>
    <t>Faculty</t>
  </si>
  <si>
    <t>University</t>
  </si>
  <si>
    <t>Row Labels</t>
  </si>
  <si>
    <t>Arts</t>
  </si>
  <si>
    <t>Economics</t>
  </si>
  <si>
    <t>Mathematics</t>
  </si>
  <si>
    <t>Physics</t>
  </si>
  <si>
    <t>Psychology</t>
  </si>
  <si>
    <t>Grand Total</t>
  </si>
  <si>
    <t>Sum of Students</t>
  </si>
  <si>
    <t>Average of Students2</t>
  </si>
  <si>
    <t xml:space="preserve"> Brown</t>
  </si>
  <si>
    <t xml:space="preserve"> Columbia</t>
  </si>
  <si>
    <t xml:space="preserve"> Cornell</t>
  </si>
  <si>
    <t xml:space="preserve"> Dartmouth</t>
  </si>
  <si>
    <t xml:space="preserve"> Harvard</t>
  </si>
  <si>
    <t xml:space="preserve"> Penn State</t>
  </si>
  <si>
    <t xml:space="preserve"> Princeton</t>
  </si>
  <si>
    <t xml:space="preserve"> Yale</t>
  </si>
  <si>
    <t>Column Labels</t>
  </si>
  <si>
    <t>ID</t>
  </si>
  <si>
    <t>PU</t>
  </si>
  <si>
    <t>QTE</t>
  </si>
  <si>
    <t>PT</t>
  </si>
  <si>
    <t>Remise</t>
  </si>
  <si>
    <t>Val Remise</t>
  </si>
  <si>
    <t>Total a Payer</t>
  </si>
  <si>
    <t>120.00 DZD</t>
  </si>
  <si>
    <t>56.00 DZD</t>
  </si>
  <si>
    <t>70.00 DZD</t>
  </si>
  <si>
    <t>430.00 DZD</t>
  </si>
  <si>
    <t>230.00 DZD</t>
  </si>
  <si>
    <t>10.00 DZD</t>
  </si>
  <si>
    <t>5.00 DZD</t>
  </si>
  <si>
    <t>5,040.00 DZD</t>
  </si>
  <si>
    <t>1,200.00 DZD</t>
  </si>
  <si>
    <t>480.00 DZD</t>
  </si>
  <si>
    <t>33.00 DZD</t>
  </si>
  <si>
    <t>15.00 DZD</t>
  </si>
  <si>
    <t>24.00 DZD</t>
  </si>
  <si>
    <t>Total facture:</t>
  </si>
  <si>
    <t>TVA:</t>
  </si>
  <si>
    <t>TTC:</t>
  </si>
  <si>
    <t>Val TVA:</t>
  </si>
  <si>
    <t>Time(s)</t>
  </si>
  <si>
    <t>Distance (m)</t>
  </si>
  <si>
    <t>Speed (m/s)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</si>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</sst>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24"/>
      <name val="Rockwell Extra Bold"/>
      <family val="1"/>
    </font>
    <font>
      <sz val="24"/>
      <color theme="0"/>
      <name val="Rockwell Extra Bold"/>
      <family val="1"/>
    </font>
    <font>
      <sz val="12"/>
      <color theme="1"/>
      <name val="Arial Rounded MT Bold"/>
      <family val="2"/>
    </font>
    <font>
      <sz val="16"/>
      <color theme="0"/>
      <name val="Arial Rounded MT Bold"/>
      <family val="2"/>
    </font>
    <font>
      <sz val="18"/>
      <color theme="0"/>
      <name val="Arial Rounded MT Bold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4"/>
      <color rgb="FF0F0F0F"/>
      <name val="Segoe UI"/>
      <family val="2"/>
    </font>
    <font>
      <b/>
      <i/>
      <sz val="12"/>
      <color theme="8" tint="-0.249977111117893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4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/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vertical="center"/>
    </xf>
    <xf numFmtId="1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right"/>
    </xf>
    <xf numFmtId="2" fontId="6" fillId="0" borderId="8" xfId="0" applyNumberFormat="1" applyFont="1" applyBorder="1" applyAlignment="1">
      <alignment horizontal="right"/>
    </xf>
    <xf numFmtId="1" fontId="6" fillId="5" borderId="8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right"/>
    </xf>
    <xf numFmtId="2" fontId="6" fillId="5" borderId="8" xfId="0" applyNumberFormat="1" applyFont="1" applyFill="1" applyBorder="1" applyAlignment="1">
      <alignment horizontal="right"/>
    </xf>
    <xf numFmtId="9" fontId="6" fillId="0" borderId="8" xfId="1" applyFont="1" applyBorder="1" applyAlignment="1">
      <alignment horizontal="center"/>
    </xf>
    <xf numFmtId="9" fontId="6" fillId="5" borderId="8" xfId="1" applyFont="1" applyFill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2" fontId="9" fillId="0" borderId="8" xfId="0" applyNumberFormat="1" applyFon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64" fontId="6" fillId="5" borderId="8" xfId="0" applyNumberFormat="1" applyFont="1" applyFill="1" applyBorder="1" applyAlignment="1">
      <alignment horizontal="right"/>
    </xf>
    <xf numFmtId="0" fontId="8" fillId="6" borderId="8" xfId="0" applyFont="1" applyFill="1" applyBorder="1" applyAlignment="1">
      <alignment horizontal="center"/>
    </xf>
    <xf numFmtId="2" fontId="9" fillId="5" borderId="8" xfId="0" applyNumberFormat="1" applyFont="1" applyFill="1" applyBorder="1" applyAlignment="1">
      <alignment horizontal="right"/>
    </xf>
    <xf numFmtId="164" fontId="6" fillId="7" borderId="8" xfId="0" applyNumberFormat="1" applyFont="1" applyFill="1" applyBorder="1" applyAlignment="1">
      <alignment horizontal="right"/>
    </xf>
    <xf numFmtId="0" fontId="0" fillId="0" borderId="15" xfId="0" applyBorder="1"/>
    <xf numFmtId="0" fontId="0" fillId="0" borderId="0" xfId="0" applyFont="1"/>
    <xf numFmtId="2" fontId="3" fillId="0" borderId="12" xfId="0" applyNumberFormat="1" applyFont="1" applyBorder="1" applyAlignment="1">
      <alignment horizontal="right"/>
    </xf>
    <xf numFmtId="9" fontId="3" fillId="0" borderId="14" xfId="0" applyNumberFormat="1" applyFont="1" applyBorder="1"/>
    <xf numFmtId="0" fontId="3" fillId="0" borderId="14" xfId="0" applyFont="1" applyBorder="1" applyAlignment="1">
      <alignment horizontal="right"/>
    </xf>
    <xf numFmtId="165" fontId="10" fillId="5" borderId="10" xfId="0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9" fontId="6" fillId="0" borderId="0" xfId="1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8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12"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graph!$E$1</c:f>
              <c:strCache>
                <c:ptCount val="1"/>
                <c:pt idx="0">
                  <c:v>Speed 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graph!$E$2:$E$11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788784"/>
        <c:axId val="268789168"/>
      </c:lineChart>
      <c:catAx>
        <c:axId val="26878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89168"/>
        <c:crosses val="autoZero"/>
        <c:auto val="1"/>
        <c:lblAlgn val="ctr"/>
        <c:lblOffset val="100"/>
        <c:noMultiLvlLbl val="0"/>
      </c:catAx>
      <c:valAx>
        <c:axId val="268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8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415349306451555E-2"/>
          <c:y val="0.15772256728778472"/>
          <c:w val="0.91074748887629475"/>
          <c:h val="0.65563815392641134"/>
        </c:manualLayout>
      </c:layout>
      <c:lineChart>
        <c:grouping val="standard"/>
        <c:varyColors val="0"/>
        <c:ser>
          <c:idx val="0"/>
          <c:order val="0"/>
          <c:tx>
            <c:v>Distance (m)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graph!$D$2:$D$11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graph!$E$2:$E$11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789552"/>
        <c:axId val="268733160"/>
      </c:lineChart>
      <c:catAx>
        <c:axId val="26878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33160"/>
        <c:crosses val="autoZero"/>
        <c:auto val="1"/>
        <c:lblAlgn val="ctr"/>
        <c:lblOffset val="100"/>
        <c:noMultiLvlLbl val="0"/>
      </c:catAx>
      <c:valAx>
        <c:axId val="26873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8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11</xdr:row>
      <xdr:rowOff>201930</xdr:rowOff>
    </xdr:from>
    <xdr:to>
      <xdr:col>3</xdr:col>
      <xdr:colOff>304800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251460</xdr:colOff>
      <xdr:row>11</xdr:row>
      <xdr:rowOff>217170</xdr:rowOff>
    </xdr:from>
    <xdr:to>
      <xdr:col>11</xdr:col>
      <xdr:colOff>342900</xdr:colOff>
      <xdr:row>28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288.100101388889" createdVersion="5" refreshedVersion="5" minRefreshableVersion="3" recordCount="41">
  <cacheSource type="worksheet">
    <worksheetSource ref="G5:I46" sheet="ivy league"/>
  </cacheSource>
  <cacheFields count="3">
    <cacheField name="Students" numFmtId="0">
      <sharedItems containsString="0" containsBlank="1" containsNumber="1" containsInteger="1" minValue="135" maxValue="9567" count="38">
        <m/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ntainsBlank="1" count="6">
        <m/>
        <s v="Arts"/>
        <s v="Physics"/>
        <s v="Economics"/>
        <s v="Mathematics"/>
        <s v="Psychology"/>
      </sharedItems>
    </cacheField>
    <cacheField name="University" numFmtId="0">
      <sharedItems containsBlank="1" count="9">
        <m/>
        <s v=" Yale"/>
        <s v=" Brown"/>
        <s v=" Dartmouth"/>
        <s v=" Harvard"/>
        <s v=" Columbia"/>
        <s v=" Cornell"/>
        <s v=" Princeton"/>
        <s v=" 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x v="0"/>
    <x v="0"/>
  </r>
  <r>
    <x v="1"/>
    <x v="1"/>
    <x v="1"/>
  </r>
  <r>
    <x v="2"/>
    <x v="2"/>
    <x v="2"/>
  </r>
  <r>
    <x v="3"/>
    <x v="3"/>
    <x v="3"/>
  </r>
  <r>
    <x v="4"/>
    <x v="3"/>
    <x v="4"/>
  </r>
  <r>
    <x v="5"/>
    <x v="1"/>
    <x v="5"/>
  </r>
  <r>
    <x v="6"/>
    <x v="3"/>
    <x v="6"/>
  </r>
  <r>
    <x v="7"/>
    <x v="1"/>
    <x v="4"/>
  </r>
  <r>
    <x v="8"/>
    <x v="1"/>
    <x v="6"/>
  </r>
  <r>
    <x v="9"/>
    <x v="4"/>
    <x v="7"/>
  </r>
  <r>
    <x v="10"/>
    <x v="4"/>
    <x v="4"/>
  </r>
  <r>
    <x v="11"/>
    <x v="4"/>
    <x v="2"/>
  </r>
  <r>
    <x v="12"/>
    <x v="2"/>
    <x v="3"/>
  </r>
  <r>
    <x v="13"/>
    <x v="5"/>
    <x v="3"/>
  </r>
  <r>
    <x v="14"/>
    <x v="3"/>
    <x v="2"/>
  </r>
  <r>
    <x v="15"/>
    <x v="3"/>
    <x v="8"/>
  </r>
  <r>
    <x v="16"/>
    <x v="5"/>
    <x v="7"/>
  </r>
  <r>
    <x v="17"/>
    <x v="2"/>
    <x v="5"/>
  </r>
  <r>
    <x v="18"/>
    <x v="5"/>
    <x v="5"/>
  </r>
  <r>
    <x v="19"/>
    <x v="2"/>
    <x v="6"/>
  </r>
  <r>
    <x v="20"/>
    <x v="2"/>
    <x v="1"/>
  </r>
  <r>
    <x v="21"/>
    <x v="2"/>
    <x v="7"/>
  </r>
  <r>
    <x v="22"/>
    <x v="4"/>
    <x v="3"/>
  </r>
  <r>
    <x v="23"/>
    <x v="1"/>
    <x v="3"/>
  </r>
  <r>
    <x v="24"/>
    <x v="5"/>
    <x v="8"/>
  </r>
  <r>
    <x v="25"/>
    <x v="3"/>
    <x v="5"/>
  </r>
  <r>
    <x v="26"/>
    <x v="1"/>
    <x v="7"/>
  </r>
  <r>
    <x v="27"/>
    <x v="5"/>
    <x v="1"/>
  </r>
  <r>
    <x v="28"/>
    <x v="4"/>
    <x v="5"/>
  </r>
  <r>
    <x v="14"/>
    <x v="3"/>
    <x v="7"/>
  </r>
  <r>
    <x v="29"/>
    <x v="2"/>
    <x v="8"/>
  </r>
  <r>
    <x v="30"/>
    <x v="4"/>
    <x v="8"/>
  </r>
  <r>
    <x v="31"/>
    <x v="5"/>
    <x v="6"/>
  </r>
  <r>
    <x v="32"/>
    <x v="2"/>
    <x v="4"/>
  </r>
  <r>
    <x v="33"/>
    <x v="1"/>
    <x v="2"/>
  </r>
  <r>
    <x v="34"/>
    <x v="1"/>
    <x v="8"/>
  </r>
  <r>
    <x v="5"/>
    <x v="4"/>
    <x v="1"/>
  </r>
  <r>
    <x v="35"/>
    <x v="5"/>
    <x v="4"/>
  </r>
  <r>
    <x v="36"/>
    <x v="4"/>
    <x v="6"/>
  </r>
  <r>
    <x v="37"/>
    <x v="5"/>
    <x v="2"/>
  </r>
  <r>
    <x v="37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7">
        <item x="1"/>
        <item x="3"/>
        <item x="4"/>
        <item x="2"/>
        <item x="5"/>
        <item h="1" x="0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1" baseItem="0"/>
    <dataField name="Average of Students2" fld="0" subtotal="average" baseField="1" baseItem="0"/>
  </dataFields>
  <formats count="4">
    <format dxfId="11">
      <pivotArea field="1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2" firstHeaderRow="0" firstDataRow="1" firstDataCol="1"/>
  <pivotFields count="3">
    <pivotField dataField="1" showAll="0">
      <items count="39">
        <item x="34"/>
        <item x="16"/>
        <item x="35"/>
        <item x="7"/>
        <item x="9"/>
        <item x="15"/>
        <item x="20"/>
        <item x="18"/>
        <item x="22"/>
        <item x="24"/>
        <item x="4"/>
        <item x="27"/>
        <item x="3"/>
        <item x="12"/>
        <item x="31"/>
        <item x="6"/>
        <item x="26"/>
        <item x="29"/>
        <item x="1"/>
        <item x="25"/>
        <item x="10"/>
        <item x="19"/>
        <item x="30"/>
        <item x="37"/>
        <item x="21"/>
        <item x="5"/>
        <item x="32"/>
        <item x="14"/>
        <item x="8"/>
        <item x="33"/>
        <item x="11"/>
        <item x="13"/>
        <item x="28"/>
        <item x="17"/>
        <item x="36"/>
        <item x="23"/>
        <item x="2"/>
        <item x="0"/>
        <item t="default"/>
      </items>
    </pivotField>
    <pivotField showAll="0"/>
    <pivotField axis="axisRow" showAll="0">
      <items count="10">
        <item x="2"/>
        <item x="5"/>
        <item x="6"/>
        <item x="3"/>
        <item x="4"/>
        <item x="8"/>
        <item x="7"/>
        <item x="1"/>
        <item h="1"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2" baseItem="0"/>
    <dataField name="Average of Students2" fld="0" subtotal="average" baseField="2" baseItem="0"/>
  </dataFields>
  <formats count="2"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7">
        <item x="1"/>
        <item x="3"/>
        <item x="4"/>
        <item x="2"/>
        <item x="5"/>
        <item h="1" x="0"/>
        <item t="default"/>
      </items>
    </pivotField>
    <pivotField axis="axisRow" showAll="0">
      <items count="10">
        <item x="2"/>
        <item x="5"/>
        <item x="6"/>
        <item x="3"/>
        <item x="4"/>
        <item x="8"/>
        <item x="7"/>
        <item x="1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1" baseItem="0"/>
  </dataFields>
  <formats count="6">
    <format dxfId="5">
      <pivotArea dataOnly="0" labelOnly="1" fieldPosition="0">
        <references count="1">
          <reference field="1" count="1">
            <x v="0"/>
          </reference>
        </references>
      </pivotArea>
    </format>
    <format dxfId="4">
      <pivotArea dataOnly="0" labelOnly="1" fieldPosition="0">
        <references count="1">
          <reference field="1" count="1">
            <x v="1"/>
          </reference>
        </references>
      </pivotArea>
    </format>
    <format dxfId="3">
      <pivotArea dataOnly="0" labelOnly="1" fieldPosition="0">
        <references count="1">
          <reference field="1" count="1">
            <x v="2"/>
          </reference>
        </references>
      </pivotArea>
    </format>
    <format dxfId="2">
      <pivotArea dataOnly="0" labelOnly="1" fieldPosition="0">
        <references count="1">
          <reference field="1" count="1">
            <x v="3"/>
          </reference>
        </references>
      </pivotArea>
    </format>
    <format dxfId="1">
      <pivotArea dataOnly="0" labelOnly="1" fieldPosition="0">
        <references count="1">
          <reference field="1" count="1">
            <x v="4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D1" sqref="D1"/>
    </sheetView>
  </sheetViews>
  <sheetFormatPr defaultRowHeight="14.4" x14ac:dyDescent="0.3"/>
  <cols>
    <col min="1" max="1" width="34.77734375" customWidth="1"/>
    <col min="7" max="7" width="16.6640625" customWidth="1"/>
    <col min="8" max="8" width="26.77734375" customWidth="1"/>
    <col min="9" max="9" width="27.109375" customWidth="1"/>
  </cols>
  <sheetData>
    <row r="1" spans="1:13" ht="14.4" customHeight="1" x14ac:dyDescent="0.3">
      <c r="G1" s="56" t="s">
        <v>0</v>
      </c>
      <c r="H1" s="57"/>
      <c r="I1" s="57"/>
      <c r="J1" s="6"/>
      <c r="K1" s="6"/>
      <c r="L1" s="6"/>
      <c r="M1" s="3"/>
    </row>
    <row r="2" spans="1:13" ht="14.4" customHeight="1" x14ac:dyDescent="0.3">
      <c r="G2" s="57"/>
      <c r="H2" s="57"/>
      <c r="I2" s="57"/>
      <c r="J2" s="6"/>
      <c r="K2" s="6"/>
      <c r="L2" s="6"/>
      <c r="M2" s="3"/>
    </row>
    <row r="3" spans="1:13" ht="14.4" customHeight="1" x14ac:dyDescent="0.3">
      <c r="G3" s="57"/>
      <c r="H3" s="57"/>
      <c r="I3" s="57"/>
      <c r="J3" s="6"/>
      <c r="K3" s="6"/>
      <c r="L3" s="6"/>
      <c r="M3" s="3"/>
    </row>
    <row r="4" spans="1:13" s="58" customFormat="1" ht="2.5499999999999998" customHeight="1" x14ac:dyDescent="0.3"/>
    <row r="5" spans="1:13" ht="30" customHeight="1" x14ac:dyDescent="0.3">
      <c r="A5" s="4" t="s">
        <v>2</v>
      </c>
      <c r="B5" s="2"/>
      <c r="C5" s="2"/>
      <c r="D5" s="17"/>
      <c r="G5" s="59" t="s">
        <v>1</v>
      </c>
      <c r="H5" s="52" t="s">
        <v>43</v>
      </c>
      <c r="I5" s="54" t="s">
        <v>44</v>
      </c>
      <c r="J5" s="5"/>
      <c r="K5" s="5"/>
      <c r="L5" s="5"/>
      <c r="M5" s="2"/>
    </row>
    <row r="6" spans="1:13" ht="14.4" customHeight="1" x14ac:dyDescent="0.3">
      <c r="A6" s="7" t="s">
        <v>3</v>
      </c>
      <c r="B6" s="2"/>
      <c r="C6" s="2"/>
      <c r="D6" s="2"/>
      <c r="G6" s="60"/>
      <c r="H6" s="53"/>
      <c r="I6" s="55"/>
      <c r="J6" s="5"/>
      <c r="K6" s="5"/>
      <c r="L6" s="5"/>
      <c r="M6" s="2"/>
    </row>
    <row r="7" spans="1:13" ht="18" customHeight="1" x14ac:dyDescent="0.35">
      <c r="A7" s="7" t="s">
        <v>4</v>
      </c>
      <c r="B7" s="2"/>
      <c r="C7" s="2"/>
      <c r="D7" s="2"/>
      <c r="G7" s="12">
        <v>591</v>
      </c>
      <c r="H7" s="15" t="str">
        <f>LEFT(A6, FIND(",", A6) - 1)</f>
        <v>Arts</v>
      </c>
      <c r="I7" s="10" t="str">
        <f>MID(A6, FIND(",", A6) + 1, LEN(A6))</f>
        <v xml:space="preserve"> Yale</v>
      </c>
      <c r="J7" s="2"/>
      <c r="K7" s="2"/>
      <c r="L7" s="2"/>
    </row>
    <row r="8" spans="1:13" ht="14.4" customHeight="1" x14ac:dyDescent="0.35">
      <c r="A8" s="7" t="s">
        <v>5</v>
      </c>
      <c r="B8" s="2"/>
      <c r="C8" s="2"/>
      <c r="D8" s="2"/>
      <c r="E8" s="8"/>
      <c r="G8" s="13">
        <v>9567</v>
      </c>
      <c r="H8" s="16" t="str">
        <f>LEFT(A7, FIND(",", A7) - 1)</f>
        <v>Physics</v>
      </c>
      <c r="I8" s="11" t="str">
        <f t="shared" ref="I8:I46" si="0">MID(A7, FIND(",", A7) + 1, LEN(A7))</f>
        <v xml:space="preserve"> Brown</v>
      </c>
      <c r="J8" s="2"/>
      <c r="K8" s="2"/>
      <c r="L8" s="2"/>
    </row>
    <row r="9" spans="1:13" ht="18" customHeight="1" x14ac:dyDescent="0.35">
      <c r="A9" s="7" t="s">
        <v>6</v>
      </c>
      <c r="B9" s="2"/>
      <c r="C9" s="2"/>
      <c r="D9" s="2"/>
      <c r="G9" s="12">
        <v>542</v>
      </c>
      <c r="H9" s="15" t="str">
        <f t="shared" ref="H9:H46" si="1">LEFT(A8, FIND(",", A8) - 1)</f>
        <v>Economics</v>
      </c>
      <c r="I9" s="10" t="str">
        <f>MID(A8,FIND(",",A8)+1,LEN(A8))</f>
        <v xml:space="preserve"> Dartmouth</v>
      </c>
      <c r="J9" s="2"/>
      <c r="K9" s="2"/>
      <c r="L9" s="2"/>
    </row>
    <row r="10" spans="1:13" ht="18" customHeight="1" x14ac:dyDescent="0.35">
      <c r="A10" s="7" t="s">
        <v>7</v>
      </c>
      <c r="B10" s="2"/>
      <c r="C10" s="2"/>
      <c r="D10" s="2"/>
      <c r="G10" s="13">
        <v>346</v>
      </c>
      <c r="H10" s="16" t="str">
        <f t="shared" si="1"/>
        <v>Economics</v>
      </c>
      <c r="I10" s="11" t="str">
        <f t="shared" si="0"/>
        <v xml:space="preserve"> Harvard</v>
      </c>
      <c r="J10" s="2"/>
      <c r="K10" s="2"/>
      <c r="L10" s="2"/>
    </row>
    <row r="11" spans="1:13" ht="18" customHeight="1" x14ac:dyDescent="0.35">
      <c r="A11" s="7" t="s">
        <v>8</v>
      </c>
      <c r="B11" s="2"/>
      <c r="C11" s="2"/>
      <c r="D11" s="2"/>
      <c r="G11" s="12">
        <v>849</v>
      </c>
      <c r="H11" s="15" t="str">
        <f t="shared" si="1"/>
        <v>Arts</v>
      </c>
      <c r="I11" s="10" t="str">
        <f t="shared" si="0"/>
        <v xml:space="preserve"> Columbia</v>
      </c>
      <c r="J11" s="2"/>
      <c r="K11" s="2"/>
      <c r="L11" s="2"/>
    </row>
    <row r="12" spans="1:13" ht="18" customHeight="1" x14ac:dyDescent="0.35">
      <c r="A12" s="7" t="s">
        <v>9</v>
      </c>
      <c r="B12" s="2"/>
      <c r="C12" s="2"/>
      <c r="D12" s="2"/>
      <c r="G12" s="13">
        <v>552</v>
      </c>
      <c r="H12" s="16" t="str">
        <f t="shared" si="1"/>
        <v>Economics</v>
      </c>
      <c r="I12" s="11" t="str">
        <f t="shared" si="0"/>
        <v xml:space="preserve"> Cornell</v>
      </c>
      <c r="J12" s="9"/>
      <c r="K12" s="2"/>
      <c r="L12" s="2"/>
    </row>
    <row r="13" spans="1:13" ht="18" customHeight="1" x14ac:dyDescent="0.35">
      <c r="A13" s="7" t="s">
        <v>10</v>
      </c>
      <c r="B13" s="2"/>
      <c r="C13" s="2"/>
      <c r="D13" s="2"/>
      <c r="G13" s="12">
        <v>173</v>
      </c>
      <c r="H13" s="15" t="str">
        <f t="shared" si="1"/>
        <v>Arts</v>
      </c>
      <c r="I13" s="10" t="str">
        <f t="shared" si="0"/>
        <v xml:space="preserve"> Harvard</v>
      </c>
      <c r="J13" s="2"/>
      <c r="K13" s="2"/>
      <c r="L13" s="2"/>
    </row>
    <row r="14" spans="1:13" ht="18" customHeight="1" x14ac:dyDescent="0.35">
      <c r="A14" s="7" t="s">
        <v>11</v>
      </c>
      <c r="B14" s="2"/>
      <c r="C14" s="2"/>
      <c r="D14" s="2"/>
      <c r="G14" s="13">
        <v>1355</v>
      </c>
      <c r="H14" s="16" t="str">
        <f t="shared" si="1"/>
        <v>Arts</v>
      </c>
      <c r="I14" s="11" t="str">
        <f t="shared" si="0"/>
        <v xml:space="preserve"> Cornell</v>
      </c>
      <c r="J14" s="2"/>
      <c r="K14" s="2"/>
      <c r="L14" s="2"/>
    </row>
    <row r="15" spans="1:13" ht="18" customHeight="1" x14ac:dyDescent="0.35">
      <c r="A15" s="7" t="s">
        <v>12</v>
      </c>
      <c r="B15" s="2"/>
      <c r="C15" s="2"/>
      <c r="D15" s="2"/>
      <c r="G15" s="12">
        <v>193</v>
      </c>
      <c r="H15" s="15" t="str">
        <f t="shared" si="1"/>
        <v>Mathematics</v>
      </c>
      <c r="I15" s="10" t="str">
        <f t="shared" si="0"/>
        <v xml:space="preserve"> Princeton</v>
      </c>
      <c r="J15" s="2"/>
      <c r="K15" s="2"/>
      <c r="L15" s="2"/>
    </row>
    <row r="16" spans="1:13" ht="18" customHeight="1" x14ac:dyDescent="0.35">
      <c r="A16" s="7" t="s">
        <v>13</v>
      </c>
      <c r="B16" s="2"/>
      <c r="C16" s="2"/>
      <c r="D16" s="2"/>
      <c r="G16" s="13">
        <v>615</v>
      </c>
      <c r="H16" s="16" t="str">
        <f t="shared" si="1"/>
        <v>Mathematics</v>
      </c>
      <c r="I16" s="11" t="str">
        <f t="shared" si="0"/>
        <v xml:space="preserve"> Harvard</v>
      </c>
      <c r="J16" s="2"/>
      <c r="K16" s="2"/>
      <c r="L16" s="2"/>
    </row>
    <row r="17" spans="1:12" ht="18" customHeight="1" x14ac:dyDescent="0.35">
      <c r="A17" s="7" t="s">
        <v>14</v>
      </c>
      <c r="B17" s="2"/>
      <c r="C17" s="2"/>
      <c r="D17" s="2"/>
      <c r="G17" s="12">
        <v>1579</v>
      </c>
      <c r="H17" s="15" t="str">
        <f t="shared" si="1"/>
        <v>Mathematics</v>
      </c>
      <c r="I17" s="10" t="str">
        <f t="shared" si="0"/>
        <v xml:space="preserve"> Brown</v>
      </c>
      <c r="J17" s="2"/>
      <c r="K17" s="2"/>
      <c r="L17" s="2"/>
    </row>
    <row r="18" spans="1:12" ht="18" customHeight="1" x14ac:dyDescent="0.35">
      <c r="A18" s="7" t="s">
        <v>15</v>
      </c>
      <c r="B18" s="2"/>
      <c r="C18" s="2"/>
      <c r="D18" s="2"/>
      <c r="G18" s="13">
        <v>547</v>
      </c>
      <c r="H18" s="16" t="str">
        <f t="shared" si="1"/>
        <v>Physics</v>
      </c>
      <c r="I18" s="11" t="str">
        <f t="shared" si="0"/>
        <v xml:space="preserve"> Dartmouth</v>
      </c>
      <c r="J18" s="2"/>
      <c r="K18" s="2"/>
      <c r="L18" s="2"/>
    </row>
    <row r="19" spans="1:12" ht="18" customHeight="1" x14ac:dyDescent="0.35">
      <c r="A19" s="7" t="s">
        <v>16</v>
      </c>
      <c r="B19" s="2"/>
      <c r="C19" s="2"/>
      <c r="D19" s="2"/>
      <c r="G19" s="12">
        <v>1687</v>
      </c>
      <c r="H19" s="15" t="str">
        <f t="shared" si="1"/>
        <v>Psychology</v>
      </c>
      <c r="I19" s="10" t="str">
        <f t="shared" si="0"/>
        <v xml:space="preserve"> Dartmouth</v>
      </c>
      <c r="J19" s="2"/>
      <c r="K19" s="2"/>
      <c r="L19" s="2"/>
    </row>
    <row r="20" spans="1:12" ht="18" customHeight="1" x14ac:dyDescent="0.35">
      <c r="A20" s="7" t="s">
        <v>17</v>
      </c>
      <c r="B20" s="2"/>
      <c r="C20" s="2"/>
      <c r="D20" s="2"/>
      <c r="G20" s="13">
        <v>972</v>
      </c>
      <c r="H20" s="16" t="str">
        <f t="shared" si="1"/>
        <v>Economics</v>
      </c>
      <c r="I20" s="11" t="str">
        <f t="shared" si="0"/>
        <v xml:space="preserve"> Brown</v>
      </c>
      <c r="J20" s="2"/>
      <c r="K20" s="2"/>
      <c r="L20" s="2"/>
    </row>
    <row r="21" spans="1:12" ht="18" customHeight="1" x14ac:dyDescent="0.35">
      <c r="A21" s="7" t="s">
        <v>18</v>
      </c>
      <c r="B21" s="2"/>
      <c r="C21" s="2"/>
      <c r="D21" s="2"/>
      <c r="G21" s="12">
        <v>234</v>
      </c>
      <c r="H21" s="15" t="str">
        <f t="shared" si="1"/>
        <v>Economics</v>
      </c>
      <c r="I21" s="10" t="str">
        <f t="shared" si="0"/>
        <v xml:space="preserve"> Penn State</v>
      </c>
      <c r="J21" s="2"/>
      <c r="K21" s="2"/>
      <c r="L21" s="2"/>
    </row>
    <row r="22" spans="1:12" ht="18" customHeight="1" x14ac:dyDescent="0.35">
      <c r="A22" s="7" t="s">
        <v>19</v>
      </c>
      <c r="B22" s="2"/>
      <c r="C22" s="2"/>
      <c r="D22" s="2"/>
      <c r="G22" s="13">
        <v>151</v>
      </c>
      <c r="H22" s="16" t="str">
        <f t="shared" si="1"/>
        <v>Psychology</v>
      </c>
      <c r="I22" s="11" t="str">
        <f t="shared" si="0"/>
        <v xml:space="preserve"> Princeton</v>
      </c>
      <c r="J22" s="2"/>
      <c r="K22" s="2"/>
      <c r="L22" s="2"/>
    </row>
    <row r="23" spans="1:12" ht="18" customHeight="1" x14ac:dyDescent="0.35">
      <c r="A23" s="7" t="s">
        <v>20</v>
      </c>
      <c r="B23" s="2"/>
      <c r="C23" s="2"/>
      <c r="D23" s="2"/>
      <c r="G23" s="12">
        <v>1793</v>
      </c>
      <c r="H23" s="15" t="str">
        <f t="shared" si="1"/>
        <v>Physics</v>
      </c>
      <c r="I23" s="10" t="str">
        <f t="shared" si="0"/>
        <v xml:space="preserve"> Columbia</v>
      </c>
      <c r="J23" s="2"/>
      <c r="K23" s="2"/>
      <c r="L23" s="2"/>
    </row>
    <row r="24" spans="1:12" ht="18" customHeight="1" x14ac:dyDescent="0.35">
      <c r="A24" s="7" t="s">
        <v>21</v>
      </c>
      <c r="B24" s="2"/>
      <c r="C24" s="2"/>
      <c r="D24" s="2"/>
      <c r="G24" s="13">
        <v>315</v>
      </c>
      <c r="H24" s="16" t="str">
        <f t="shared" si="1"/>
        <v>Psychology</v>
      </c>
      <c r="I24" s="11" t="str">
        <f t="shared" si="0"/>
        <v xml:space="preserve"> Columbia</v>
      </c>
      <c r="J24" s="2"/>
      <c r="K24" s="2"/>
      <c r="L24" s="2"/>
    </row>
    <row r="25" spans="1:12" ht="18" customHeight="1" x14ac:dyDescent="0.35">
      <c r="A25" s="7" t="s">
        <v>22</v>
      </c>
      <c r="B25" s="2"/>
      <c r="C25" s="2"/>
      <c r="D25" s="2"/>
      <c r="G25" s="12">
        <v>618</v>
      </c>
      <c r="H25" s="15" t="str">
        <f t="shared" si="1"/>
        <v>Physics</v>
      </c>
      <c r="I25" s="10" t="str">
        <f t="shared" si="0"/>
        <v xml:space="preserve"> Cornell</v>
      </c>
      <c r="J25" s="2"/>
      <c r="K25" s="2"/>
      <c r="L25" s="2"/>
    </row>
    <row r="26" spans="1:12" ht="18" customHeight="1" x14ac:dyDescent="0.35">
      <c r="A26" s="7" t="s">
        <v>23</v>
      </c>
      <c r="B26" s="2"/>
      <c r="C26" s="2"/>
      <c r="D26" s="2"/>
      <c r="G26" s="13">
        <v>246</v>
      </c>
      <c r="H26" s="16" t="str">
        <f t="shared" si="1"/>
        <v>Physics</v>
      </c>
      <c r="I26" s="11" t="str">
        <f t="shared" si="0"/>
        <v xml:space="preserve"> Yale</v>
      </c>
      <c r="J26" s="2"/>
      <c r="K26" s="2"/>
      <c r="L26" s="2"/>
    </row>
    <row r="27" spans="1:12" ht="18" customHeight="1" x14ac:dyDescent="0.35">
      <c r="A27" s="7" t="s">
        <v>24</v>
      </c>
      <c r="B27" s="2"/>
      <c r="C27" s="2"/>
      <c r="D27" s="2"/>
      <c r="G27" s="12">
        <v>784</v>
      </c>
      <c r="H27" s="15" t="str">
        <f t="shared" si="1"/>
        <v>Physics</v>
      </c>
      <c r="I27" s="10" t="str">
        <f t="shared" si="0"/>
        <v xml:space="preserve"> Princeton</v>
      </c>
      <c r="J27" s="2"/>
      <c r="K27" s="2"/>
      <c r="L27" s="2"/>
    </row>
    <row r="28" spans="1:12" ht="18" customHeight="1" x14ac:dyDescent="0.35">
      <c r="A28" s="7" t="s">
        <v>25</v>
      </c>
      <c r="B28" s="2"/>
      <c r="C28" s="2"/>
      <c r="D28" s="2"/>
      <c r="G28" s="13">
        <v>316</v>
      </c>
      <c r="H28" s="16" t="str">
        <f t="shared" si="1"/>
        <v>Mathematics</v>
      </c>
      <c r="I28" s="11" t="str">
        <f t="shared" si="0"/>
        <v xml:space="preserve"> Dartmouth</v>
      </c>
      <c r="J28" s="2"/>
      <c r="K28" s="2"/>
      <c r="L28" s="2"/>
    </row>
    <row r="29" spans="1:12" ht="18" customHeight="1" x14ac:dyDescent="0.35">
      <c r="A29" s="7" t="s">
        <v>26</v>
      </c>
      <c r="B29" s="2"/>
      <c r="C29" s="2"/>
      <c r="D29" s="2"/>
      <c r="G29" s="12">
        <v>3155</v>
      </c>
      <c r="H29" s="15" t="str">
        <f t="shared" si="1"/>
        <v>Arts</v>
      </c>
      <c r="I29" s="10" t="str">
        <f t="shared" si="0"/>
        <v xml:space="preserve"> Dartmouth</v>
      </c>
      <c r="J29" s="2"/>
      <c r="K29" s="2"/>
      <c r="L29" s="2"/>
    </row>
    <row r="30" spans="1:12" ht="18" customHeight="1" x14ac:dyDescent="0.35">
      <c r="A30" s="7" t="s">
        <v>27</v>
      </c>
      <c r="B30" s="2"/>
      <c r="C30" s="2"/>
      <c r="D30" s="2"/>
      <c r="G30" s="13">
        <v>318</v>
      </c>
      <c r="H30" s="16" t="str">
        <f t="shared" si="1"/>
        <v>Psychology</v>
      </c>
      <c r="I30" s="11" t="str">
        <f t="shared" si="0"/>
        <v xml:space="preserve"> Penn State</v>
      </c>
      <c r="J30" s="2"/>
      <c r="K30" s="2"/>
      <c r="L30" s="2"/>
    </row>
    <row r="31" spans="1:12" ht="18" customHeight="1" x14ac:dyDescent="0.35">
      <c r="A31" s="7" t="s">
        <v>28</v>
      </c>
      <c r="B31" s="2"/>
      <c r="C31" s="2"/>
      <c r="D31" s="2"/>
      <c r="G31" s="12">
        <v>608</v>
      </c>
      <c r="H31" s="15" t="str">
        <f t="shared" si="1"/>
        <v>Economics</v>
      </c>
      <c r="I31" s="10" t="str">
        <f t="shared" si="0"/>
        <v xml:space="preserve"> Columbia</v>
      </c>
      <c r="J31" s="2"/>
      <c r="K31" s="2"/>
      <c r="L31" s="2"/>
    </row>
    <row r="32" spans="1:12" ht="18" customHeight="1" x14ac:dyDescent="0.35">
      <c r="A32" s="7" t="s">
        <v>29</v>
      </c>
      <c r="B32" s="2"/>
      <c r="C32" s="2"/>
      <c r="D32" s="2"/>
      <c r="G32" s="13">
        <v>561</v>
      </c>
      <c r="H32" s="16" t="str">
        <f t="shared" si="1"/>
        <v>Arts</v>
      </c>
      <c r="I32" s="11" t="str">
        <f t="shared" si="0"/>
        <v xml:space="preserve"> Princeton</v>
      </c>
      <c r="J32" s="2"/>
      <c r="K32" s="2"/>
      <c r="L32" s="2"/>
    </row>
    <row r="33" spans="1:12" ht="18" customHeight="1" x14ac:dyDescent="0.35">
      <c r="A33" s="7" t="s">
        <v>30</v>
      </c>
      <c r="B33" s="2"/>
      <c r="C33" s="2"/>
      <c r="D33" s="2"/>
      <c r="G33" s="12">
        <v>357</v>
      </c>
      <c r="H33" s="15" t="str">
        <f t="shared" si="1"/>
        <v>Psychology</v>
      </c>
      <c r="I33" s="10" t="str">
        <f t="shared" si="0"/>
        <v xml:space="preserve"> Yale</v>
      </c>
      <c r="J33" s="2"/>
      <c r="K33" s="2"/>
      <c r="L33" s="2"/>
    </row>
    <row r="34" spans="1:12" ht="18" customHeight="1" x14ac:dyDescent="0.35">
      <c r="A34" s="7" t="s">
        <v>31</v>
      </c>
      <c r="B34" s="2"/>
      <c r="C34" s="2"/>
      <c r="D34" s="2"/>
      <c r="G34" s="13">
        <v>1688</v>
      </c>
      <c r="H34" s="16" t="str">
        <f t="shared" si="1"/>
        <v>Mathematics</v>
      </c>
      <c r="I34" s="11" t="str">
        <f t="shared" si="0"/>
        <v xml:space="preserve"> Columbia</v>
      </c>
      <c r="J34" s="2"/>
      <c r="K34" s="2"/>
      <c r="L34" s="2"/>
    </row>
    <row r="35" spans="1:12" ht="18" customHeight="1" x14ac:dyDescent="0.35">
      <c r="A35" s="7" t="s">
        <v>32</v>
      </c>
      <c r="B35" s="2"/>
      <c r="C35" s="2"/>
      <c r="D35" s="2"/>
      <c r="G35" s="12">
        <v>972</v>
      </c>
      <c r="H35" s="15" t="str">
        <f t="shared" si="1"/>
        <v>Economics</v>
      </c>
      <c r="I35" s="10" t="str">
        <f t="shared" si="0"/>
        <v xml:space="preserve"> Princeton</v>
      </c>
      <c r="J35" s="2"/>
      <c r="K35" s="2"/>
      <c r="L35" s="2"/>
    </row>
    <row r="36" spans="1:12" ht="18" customHeight="1" x14ac:dyDescent="0.35">
      <c r="A36" s="7" t="s">
        <v>33</v>
      </c>
      <c r="B36" s="2"/>
      <c r="C36" s="2"/>
      <c r="D36" s="2"/>
      <c r="G36" s="13">
        <v>568</v>
      </c>
      <c r="H36" s="16" t="str">
        <f t="shared" si="1"/>
        <v>Physics</v>
      </c>
      <c r="I36" s="11" t="str">
        <f t="shared" si="0"/>
        <v xml:space="preserve"> Penn State</v>
      </c>
      <c r="J36" s="2"/>
      <c r="K36" s="2"/>
      <c r="L36" s="2"/>
    </row>
    <row r="37" spans="1:12" ht="18" customHeight="1" x14ac:dyDescent="0.35">
      <c r="A37" s="7" t="s">
        <v>34</v>
      </c>
      <c r="B37" s="2"/>
      <c r="C37" s="2"/>
      <c r="D37" s="2"/>
      <c r="G37" s="12">
        <v>632</v>
      </c>
      <c r="H37" s="15" t="str">
        <f t="shared" si="1"/>
        <v>Mathematics</v>
      </c>
      <c r="I37" s="10" t="str">
        <f t="shared" si="0"/>
        <v xml:space="preserve"> Penn State</v>
      </c>
      <c r="J37" s="2"/>
      <c r="K37" s="2"/>
      <c r="L37" s="2"/>
    </row>
    <row r="38" spans="1:12" ht="18" customHeight="1" x14ac:dyDescent="0.35">
      <c r="A38" s="7" t="s">
        <v>35</v>
      </c>
      <c r="B38" s="2"/>
      <c r="C38" s="2"/>
      <c r="D38" s="2"/>
      <c r="G38" s="13">
        <v>551</v>
      </c>
      <c r="H38" s="16" t="str">
        <f t="shared" si="1"/>
        <v>Psychology</v>
      </c>
      <c r="I38" s="11" t="str">
        <f t="shared" si="0"/>
        <v xml:space="preserve"> Cornell</v>
      </c>
      <c r="J38" s="2"/>
      <c r="K38" s="2"/>
      <c r="L38" s="2"/>
    </row>
    <row r="39" spans="1:12" ht="18" customHeight="1" x14ac:dyDescent="0.35">
      <c r="A39" s="7" t="s">
        <v>36</v>
      </c>
      <c r="B39" s="2"/>
      <c r="C39" s="2"/>
      <c r="D39" s="2"/>
      <c r="G39" s="12">
        <v>948</v>
      </c>
      <c r="H39" s="15" t="str">
        <f t="shared" si="1"/>
        <v>Physics</v>
      </c>
      <c r="I39" s="10" t="str">
        <f t="shared" si="0"/>
        <v xml:space="preserve"> Harvard</v>
      </c>
      <c r="J39" s="2"/>
      <c r="K39" s="2"/>
      <c r="L39" s="2"/>
    </row>
    <row r="40" spans="1:12" ht="18" customHeight="1" x14ac:dyDescent="0.35">
      <c r="A40" s="7" t="s">
        <v>37</v>
      </c>
      <c r="B40" s="2"/>
      <c r="C40" s="2"/>
      <c r="D40" s="2"/>
      <c r="G40" s="13">
        <v>1358</v>
      </c>
      <c r="H40" s="16" t="str">
        <f t="shared" si="1"/>
        <v>Arts</v>
      </c>
      <c r="I40" s="11" t="str">
        <f t="shared" si="0"/>
        <v xml:space="preserve"> Brown</v>
      </c>
      <c r="J40" s="2"/>
      <c r="K40" s="2"/>
      <c r="L40" s="2"/>
    </row>
    <row r="41" spans="1:12" ht="18" customHeight="1" x14ac:dyDescent="0.35">
      <c r="A41" s="7" t="s">
        <v>38</v>
      </c>
      <c r="B41" s="2"/>
      <c r="C41" s="2"/>
      <c r="D41" s="2"/>
      <c r="G41" s="12">
        <v>135</v>
      </c>
      <c r="H41" s="15" t="str">
        <f t="shared" si="1"/>
        <v>Arts</v>
      </c>
      <c r="I41" s="10" t="str">
        <f t="shared" si="0"/>
        <v xml:space="preserve"> Penn State</v>
      </c>
      <c r="J41" s="2"/>
      <c r="K41" s="2"/>
      <c r="L41" s="2"/>
    </row>
    <row r="42" spans="1:12" ht="18" customHeight="1" x14ac:dyDescent="0.35">
      <c r="A42" s="7" t="s">
        <v>39</v>
      </c>
      <c r="B42" s="2"/>
      <c r="C42" s="2"/>
      <c r="D42" s="2"/>
      <c r="G42" s="13">
        <v>849</v>
      </c>
      <c r="H42" s="16" t="str">
        <f t="shared" si="1"/>
        <v>Mathematics</v>
      </c>
      <c r="I42" s="11" t="str">
        <f t="shared" si="0"/>
        <v xml:space="preserve"> Yale</v>
      </c>
      <c r="J42" s="2"/>
      <c r="K42" s="2"/>
      <c r="L42" s="2"/>
    </row>
    <row r="43" spans="1:12" ht="18" customHeight="1" x14ac:dyDescent="0.35">
      <c r="A43" s="7" t="s">
        <v>40</v>
      </c>
      <c r="B43" s="2"/>
      <c r="C43" s="2"/>
      <c r="D43" s="2"/>
      <c r="G43" s="12">
        <v>158</v>
      </c>
      <c r="H43" s="15" t="str">
        <f t="shared" si="1"/>
        <v>Psychology</v>
      </c>
      <c r="I43" s="10" t="str">
        <f t="shared" si="0"/>
        <v xml:space="preserve"> Harvard</v>
      </c>
      <c r="J43" s="2"/>
      <c r="K43" s="2"/>
      <c r="L43" s="2"/>
    </row>
    <row r="44" spans="1:12" ht="18" customHeight="1" x14ac:dyDescent="0.35">
      <c r="A44" s="7" t="s">
        <v>41</v>
      </c>
      <c r="B44" s="2"/>
      <c r="C44" s="2"/>
      <c r="D44" s="2"/>
      <c r="G44" s="13">
        <v>1889</v>
      </c>
      <c r="H44" s="16" t="str">
        <f t="shared" si="1"/>
        <v>Mathematics</v>
      </c>
      <c r="I44" s="11" t="str">
        <f t="shared" si="0"/>
        <v xml:space="preserve"> Cornell</v>
      </c>
      <c r="J44" s="2"/>
      <c r="K44" s="2"/>
      <c r="L44" s="2"/>
    </row>
    <row r="45" spans="1:12" ht="18" customHeight="1" x14ac:dyDescent="0.35">
      <c r="A45" s="7" t="s">
        <v>42</v>
      </c>
      <c r="B45" s="2"/>
      <c r="C45" s="2"/>
      <c r="D45" s="2"/>
      <c r="G45" s="12">
        <v>651</v>
      </c>
      <c r="H45" s="15" t="str">
        <f t="shared" si="1"/>
        <v>Psychology</v>
      </c>
      <c r="I45" s="10" t="str">
        <f t="shared" si="0"/>
        <v xml:space="preserve"> Brown</v>
      </c>
      <c r="J45" s="2"/>
      <c r="K45" s="2"/>
      <c r="L45" s="2"/>
    </row>
    <row r="46" spans="1:12" ht="18" customHeight="1" x14ac:dyDescent="0.35">
      <c r="A46" s="2"/>
      <c r="B46" s="2"/>
      <c r="C46" s="2"/>
      <c r="D46" s="2"/>
      <c r="G46" s="14">
        <v>651</v>
      </c>
      <c r="H46" s="16" t="str">
        <f t="shared" si="1"/>
        <v>Economics</v>
      </c>
      <c r="I46" s="11" t="str">
        <f t="shared" si="0"/>
        <v xml:space="preserve"> Yale</v>
      </c>
      <c r="J46" s="2"/>
      <c r="K46" s="2"/>
      <c r="L46" s="2"/>
    </row>
    <row r="47" spans="1:12" x14ac:dyDescent="0.3">
      <c r="A47" s="2"/>
      <c r="G47" s="2"/>
      <c r="H47" s="2"/>
      <c r="I47" s="2"/>
      <c r="J47" s="2"/>
      <c r="K47" s="2"/>
      <c r="L47" s="2"/>
    </row>
    <row r="48" spans="1:12" x14ac:dyDescent="0.3">
      <c r="A48" s="2"/>
      <c r="G48" s="2"/>
      <c r="H48" s="2"/>
      <c r="I48" s="2"/>
      <c r="J48" s="2"/>
      <c r="K48" s="2"/>
      <c r="L48" s="2"/>
    </row>
    <row r="49" spans="1:12" x14ac:dyDescent="0.3">
      <c r="A49" s="2"/>
      <c r="G49" s="2"/>
      <c r="H49" s="2"/>
      <c r="I49" s="2"/>
      <c r="J49" s="2"/>
      <c r="K49" s="2"/>
      <c r="L49" s="2"/>
    </row>
    <row r="50" spans="1:12" x14ac:dyDescent="0.3">
      <c r="A50" s="2"/>
      <c r="G50" s="2"/>
      <c r="H50" s="2"/>
      <c r="I50" s="2"/>
      <c r="J50" s="2"/>
      <c r="K50" s="2"/>
      <c r="L50" s="2"/>
    </row>
    <row r="51" spans="1:12" x14ac:dyDescent="0.3">
      <c r="A51" s="2"/>
      <c r="G51" s="2"/>
      <c r="H51" s="2"/>
      <c r="I51" s="2"/>
      <c r="J51" s="2"/>
      <c r="K51" s="2"/>
      <c r="L51" s="2"/>
    </row>
    <row r="52" spans="1:12" x14ac:dyDescent="0.3">
      <c r="A52" s="2"/>
      <c r="G52" s="2"/>
      <c r="H52" s="2"/>
      <c r="I52" s="2"/>
      <c r="J52" s="2"/>
      <c r="K52" s="2"/>
      <c r="L52" s="2"/>
    </row>
    <row r="53" spans="1:12" x14ac:dyDescent="0.3">
      <c r="A53" s="2"/>
      <c r="G53" s="2"/>
      <c r="H53" s="2"/>
      <c r="I53" s="2"/>
      <c r="J53" s="2"/>
      <c r="K53" s="2"/>
      <c r="L53" s="2"/>
    </row>
    <row r="54" spans="1:12" x14ac:dyDescent="0.3">
      <c r="A54" s="2"/>
      <c r="G54" s="2"/>
      <c r="H54" s="2"/>
      <c r="I54" s="2"/>
      <c r="J54" s="2"/>
      <c r="K54" s="2"/>
      <c r="L54" s="2"/>
    </row>
    <row r="55" spans="1:12" x14ac:dyDescent="0.3">
      <c r="A55" s="2"/>
      <c r="G55" s="2"/>
      <c r="H55" s="2"/>
      <c r="I55" s="2"/>
      <c r="J55" s="2"/>
      <c r="K55" s="2"/>
      <c r="L55" s="2"/>
    </row>
    <row r="56" spans="1:12" x14ac:dyDescent="0.3">
      <c r="A56" s="2"/>
      <c r="G56" s="2"/>
      <c r="H56" s="2"/>
      <c r="I56" s="2"/>
      <c r="J56" s="2"/>
      <c r="K56" s="2"/>
      <c r="L56" s="2"/>
    </row>
    <row r="57" spans="1:12" x14ac:dyDescent="0.3">
      <c r="A57" s="2"/>
      <c r="G57" s="2"/>
      <c r="H57" s="2"/>
      <c r="I57" s="2"/>
      <c r="J57" s="2"/>
      <c r="K57" s="2"/>
      <c r="L57" s="2"/>
    </row>
    <row r="58" spans="1:12" x14ac:dyDescent="0.3">
      <c r="A58" s="2"/>
      <c r="G58" s="2"/>
      <c r="H58" s="2"/>
      <c r="I58" s="2"/>
      <c r="J58" s="2"/>
      <c r="K58" s="2"/>
      <c r="L58" s="2"/>
    </row>
    <row r="59" spans="1:12" x14ac:dyDescent="0.3">
      <c r="A59" s="2"/>
      <c r="G59" s="2"/>
      <c r="H59" s="2"/>
      <c r="I59" s="2"/>
      <c r="J59" s="2"/>
      <c r="K59" s="2"/>
      <c r="L59" s="2"/>
    </row>
    <row r="60" spans="1:12" x14ac:dyDescent="0.3">
      <c r="A60" s="2"/>
      <c r="G60" s="2"/>
      <c r="H60" s="2"/>
      <c r="I60" s="2"/>
      <c r="J60" s="2"/>
      <c r="K60" s="2"/>
      <c r="L60" s="2"/>
    </row>
    <row r="61" spans="1:12" x14ac:dyDescent="0.3">
      <c r="A61" s="2"/>
      <c r="G61" s="2"/>
      <c r="H61" s="2"/>
      <c r="I61" s="2"/>
      <c r="J61" s="2"/>
      <c r="K61" s="2"/>
      <c r="L61" s="2"/>
    </row>
    <row r="62" spans="1:12" x14ac:dyDescent="0.3">
      <c r="A62" s="2"/>
      <c r="G62" s="2"/>
      <c r="H62" s="2"/>
      <c r="I62" s="2"/>
      <c r="J62" s="2"/>
      <c r="K62" s="2"/>
      <c r="L62" s="2"/>
    </row>
    <row r="63" spans="1:12" x14ac:dyDescent="0.3">
      <c r="A63" s="2"/>
      <c r="G63" s="2"/>
      <c r="H63" s="2"/>
      <c r="I63" s="2"/>
      <c r="J63" s="2"/>
      <c r="K63" s="2"/>
      <c r="L63" s="2"/>
    </row>
    <row r="64" spans="1:12" x14ac:dyDescent="0.3">
      <c r="A64" s="2"/>
      <c r="G64" s="2"/>
      <c r="H64" s="2"/>
      <c r="I64" s="2"/>
      <c r="J64" s="2"/>
      <c r="K64" s="2"/>
      <c r="L64" s="2"/>
    </row>
    <row r="65" spans="1:12" x14ac:dyDescent="0.3">
      <c r="A65" s="2"/>
      <c r="G65" s="2"/>
      <c r="H65" s="2"/>
      <c r="I65" s="2"/>
      <c r="J65" s="2"/>
      <c r="K65" s="2"/>
      <c r="L65" s="2"/>
    </row>
    <row r="66" spans="1:12" x14ac:dyDescent="0.3">
      <c r="A66" s="2"/>
      <c r="G66" s="2"/>
      <c r="H66" s="2"/>
      <c r="I66" s="2"/>
      <c r="J66" s="2"/>
      <c r="K66" s="2"/>
      <c r="L66" s="2"/>
    </row>
    <row r="67" spans="1:12" x14ac:dyDescent="0.3">
      <c r="A67" s="2"/>
      <c r="G67" s="2"/>
      <c r="H67" s="2"/>
      <c r="I67" s="2"/>
      <c r="J67" s="2"/>
      <c r="K67" s="2"/>
      <c r="L67" s="2"/>
    </row>
    <row r="68" spans="1:12" x14ac:dyDescent="0.3">
      <c r="A68" s="2"/>
      <c r="G68" s="2"/>
      <c r="H68" s="2"/>
      <c r="I68" s="2"/>
      <c r="J68" s="2"/>
      <c r="K68" s="2"/>
      <c r="L68" s="2"/>
    </row>
    <row r="69" spans="1:12" x14ac:dyDescent="0.3">
      <c r="A69" s="2"/>
      <c r="G69" s="2"/>
      <c r="H69" s="2"/>
      <c r="I69" s="2"/>
      <c r="J69" s="2"/>
      <c r="K69" s="2"/>
      <c r="L69" s="2"/>
    </row>
    <row r="70" spans="1:12" x14ac:dyDescent="0.3">
      <c r="A70" s="2"/>
      <c r="G70" s="2"/>
      <c r="H70" s="2"/>
      <c r="I70" s="2"/>
      <c r="J70" s="2"/>
      <c r="K70" s="2"/>
      <c r="L70" s="2"/>
    </row>
    <row r="71" spans="1:12" x14ac:dyDescent="0.3">
      <c r="A71" s="2"/>
      <c r="G71" s="2"/>
      <c r="H71" s="2"/>
      <c r="I71" s="2"/>
      <c r="J71" s="2"/>
      <c r="K71" s="2"/>
      <c r="L71" s="2"/>
    </row>
    <row r="72" spans="1:12" x14ac:dyDescent="0.3">
      <c r="A72" s="2"/>
      <c r="G72" s="2"/>
      <c r="H72" s="2"/>
      <c r="I72" s="2"/>
      <c r="J72" s="2"/>
      <c r="K72" s="2"/>
      <c r="L72" s="2"/>
    </row>
    <row r="73" spans="1:12" x14ac:dyDescent="0.3">
      <c r="A73" s="2"/>
      <c r="G73" s="2"/>
      <c r="H73" s="2"/>
      <c r="I73" s="2"/>
      <c r="J73" s="2"/>
      <c r="K73" s="2"/>
      <c r="L73" s="2"/>
    </row>
    <row r="74" spans="1:12" x14ac:dyDescent="0.3">
      <c r="A74" s="2"/>
      <c r="G74" s="2"/>
      <c r="H74" s="2"/>
      <c r="I74" s="2"/>
      <c r="J74" s="2"/>
      <c r="K74" s="2"/>
      <c r="L74" s="2"/>
    </row>
    <row r="75" spans="1:12" x14ac:dyDescent="0.3">
      <c r="A75" s="2"/>
      <c r="G75" s="2"/>
      <c r="H75" s="2"/>
      <c r="I75" s="2"/>
      <c r="J75" s="2"/>
      <c r="K75" s="2"/>
      <c r="L75" s="2"/>
    </row>
    <row r="76" spans="1:12" x14ac:dyDescent="0.3">
      <c r="A76" s="2"/>
      <c r="G76" s="2"/>
      <c r="H76" s="2"/>
      <c r="I76" s="2"/>
      <c r="J76" s="2"/>
      <c r="K76" s="2"/>
      <c r="L76" s="2"/>
    </row>
    <row r="77" spans="1:12" x14ac:dyDescent="0.3">
      <c r="A77" s="2"/>
      <c r="G77" s="2"/>
      <c r="H77" s="2"/>
      <c r="I77" s="2"/>
      <c r="J77" s="2"/>
      <c r="K77" s="2"/>
      <c r="L77" s="2"/>
    </row>
    <row r="78" spans="1:12" x14ac:dyDescent="0.3">
      <c r="A78" s="2"/>
      <c r="G78" s="2"/>
      <c r="H78" s="2"/>
      <c r="I78" s="2"/>
      <c r="J78" s="2"/>
      <c r="K78" s="2"/>
      <c r="L78" s="2"/>
    </row>
    <row r="79" spans="1:12" x14ac:dyDescent="0.3">
      <c r="A79" s="2"/>
      <c r="G79" s="2"/>
      <c r="H79" s="2"/>
      <c r="I79" s="2"/>
      <c r="J79" s="2"/>
      <c r="K79" s="2"/>
      <c r="L79" s="2"/>
    </row>
    <row r="80" spans="1:12" x14ac:dyDescent="0.3">
      <c r="A80" s="2"/>
      <c r="G80" s="2"/>
      <c r="H80" s="2"/>
      <c r="I80" s="2"/>
      <c r="J80" s="2"/>
      <c r="K80" s="2"/>
      <c r="L80" s="2"/>
    </row>
    <row r="81" spans="1:12" x14ac:dyDescent="0.3">
      <c r="A81" s="2"/>
      <c r="G81" s="2"/>
      <c r="H81" s="2"/>
      <c r="I81" s="2"/>
      <c r="J81" s="2"/>
      <c r="K81" s="2"/>
      <c r="L81" s="2"/>
    </row>
    <row r="82" spans="1:12" x14ac:dyDescent="0.3">
      <c r="A82" s="2"/>
      <c r="G82" s="2"/>
      <c r="H82" s="2"/>
      <c r="I82" s="2"/>
      <c r="J82" s="2"/>
      <c r="K82" s="2"/>
      <c r="L82" s="2"/>
    </row>
    <row r="83" spans="1:12" x14ac:dyDescent="0.3">
      <c r="A83" s="2"/>
      <c r="G83" s="2"/>
      <c r="H83" s="2"/>
      <c r="I83" s="2"/>
      <c r="J83" s="2"/>
      <c r="K83" s="2"/>
      <c r="L83" s="2"/>
    </row>
    <row r="84" spans="1:12" x14ac:dyDescent="0.3">
      <c r="A84" s="2"/>
      <c r="G84" s="2"/>
      <c r="H84" s="2"/>
      <c r="I84" s="2"/>
      <c r="J84" s="2"/>
      <c r="K84" s="2"/>
      <c r="L84" s="2"/>
    </row>
    <row r="85" spans="1:12" x14ac:dyDescent="0.3">
      <c r="A85" s="2"/>
      <c r="G85" s="2"/>
      <c r="H85" s="2"/>
      <c r="I85" s="2"/>
      <c r="J85" s="2"/>
      <c r="K85" s="2"/>
      <c r="L85" s="2"/>
    </row>
    <row r="86" spans="1:12" x14ac:dyDescent="0.3">
      <c r="A86" s="2"/>
      <c r="G86" s="2"/>
      <c r="H86" s="2"/>
      <c r="I86" s="2"/>
      <c r="J86" s="2"/>
      <c r="K86" s="2"/>
      <c r="L86" s="2"/>
    </row>
    <row r="87" spans="1:12" x14ac:dyDescent="0.3">
      <c r="A87" s="2"/>
      <c r="G87" s="2"/>
      <c r="H87" s="2"/>
      <c r="I87" s="2"/>
      <c r="J87" s="2"/>
      <c r="K87" s="2"/>
      <c r="L87" s="2"/>
    </row>
    <row r="88" spans="1:12" x14ac:dyDescent="0.3">
      <c r="A88" s="2"/>
      <c r="G88" s="2"/>
      <c r="H88" s="2"/>
      <c r="I88" s="2"/>
      <c r="J88" s="2"/>
      <c r="K88" s="2"/>
      <c r="L88" s="2"/>
    </row>
    <row r="89" spans="1:12" x14ac:dyDescent="0.3">
      <c r="A89" s="2"/>
      <c r="G89" s="2"/>
      <c r="H89" s="2"/>
      <c r="I89" s="2"/>
      <c r="J89" s="2"/>
      <c r="K89" s="2"/>
      <c r="L89" s="2"/>
    </row>
    <row r="90" spans="1:12" x14ac:dyDescent="0.3">
      <c r="A90" s="2"/>
      <c r="G90" s="2"/>
      <c r="H90" s="2"/>
      <c r="I90" s="2"/>
      <c r="J90" s="2"/>
      <c r="K90" s="2"/>
      <c r="L90" s="2"/>
    </row>
    <row r="91" spans="1:12" x14ac:dyDescent="0.3">
      <c r="A91" s="2"/>
      <c r="G91" s="2"/>
      <c r="H91" s="2"/>
      <c r="I91" s="2"/>
      <c r="J91" s="2"/>
      <c r="K91" s="2"/>
      <c r="L91" s="2"/>
    </row>
    <row r="92" spans="1:12" x14ac:dyDescent="0.3">
      <c r="A92" s="2"/>
      <c r="G92" s="2"/>
      <c r="H92" s="2"/>
      <c r="I92" s="2"/>
      <c r="J92" s="2"/>
      <c r="K92" s="2"/>
      <c r="L92" s="2"/>
    </row>
    <row r="93" spans="1:12" x14ac:dyDescent="0.3">
      <c r="A93" s="2"/>
      <c r="G93" s="2"/>
      <c r="H93" s="2"/>
      <c r="I93" s="2"/>
      <c r="J93" s="2"/>
      <c r="K93" s="2"/>
      <c r="L93" s="2"/>
    </row>
    <row r="94" spans="1:12" x14ac:dyDescent="0.3">
      <c r="A94" s="2"/>
      <c r="G94" s="2"/>
      <c r="H94" s="2"/>
      <c r="I94" s="2"/>
      <c r="J94" s="2"/>
      <c r="K94" s="2"/>
      <c r="L94" s="2"/>
    </row>
    <row r="95" spans="1:12" x14ac:dyDescent="0.3">
      <c r="A95" s="2"/>
      <c r="G95" s="2"/>
      <c r="H95" s="2"/>
      <c r="I95" s="2"/>
      <c r="J95" s="2"/>
      <c r="K95" s="2"/>
      <c r="L95" s="2"/>
    </row>
    <row r="96" spans="1:12" x14ac:dyDescent="0.3">
      <c r="A96" s="2"/>
      <c r="G96" s="2"/>
      <c r="H96" s="2"/>
      <c r="I96" s="2"/>
      <c r="J96" s="2"/>
      <c r="K96" s="2"/>
      <c r="L96" s="2"/>
    </row>
    <row r="97" spans="1:12" x14ac:dyDescent="0.3">
      <c r="A97" s="2"/>
      <c r="G97" s="2"/>
      <c r="H97" s="2"/>
      <c r="I97" s="2"/>
      <c r="J97" s="2"/>
      <c r="K97" s="2"/>
      <c r="L97" s="2"/>
    </row>
    <row r="98" spans="1:12" x14ac:dyDescent="0.3">
      <c r="A98" s="2"/>
      <c r="G98" s="2"/>
      <c r="H98" s="2"/>
      <c r="I98" s="2"/>
      <c r="J98" s="2"/>
      <c r="K98" s="2"/>
      <c r="L98" s="2"/>
    </row>
    <row r="99" spans="1:12" x14ac:dyDescent="0.3">
      <c r="A99" s="2"/>
      <c r="G99" s="2"/>
      <c r="H99" s="2"/>
      <c r="I99" s="2"/>
      <c r="J99" s="2"/>
      <c r="K99" s="2"/>
      <c r="L99" s="2"/>
    </row>
    <row r="100" spans="1:12" x14ac:dyDescent="0.3">
      <c r="A100" s="2"/>
      <c r="G100" s="2"/>
      <c r="H100" s="2"/>
      <c r="I100" s="2"/>
      <c r="J100" s="2"/>
      <c r="K100" s="2"/>
      <c r="L100" s="2"/>
    </row>
    <row r="101" spans="1:12" x14ac:dyDescent="0.3">
      <c r="A101" s="2"/>
      <c r="G101" s="2"/>
      <c r="H101" s="2"/>
      <c r="I101" s="2"/>
      <c r="J101" s="2"/>
      <c r="K101" s="2"/>
      <c r="L101" s="2"/>
    </row>
    <row r="102" spans="1:12" x14ac:dyDescent="0.3">
      <c r="G102" s="2"/>
      <c r="H102" s="2"/>
      <c r="I102" s="2"/>
      <c r="J102" s="2"/>
      <c r="K102" s="2"/>
      <c r="L102" s="2"/>
    </row>
    <row r="103" spans="1:12" x14ac:dyDescent="0.3">
      <c r="G103" s="2"/>
      <c r="H103" s="2"/>
      <c r="I103" s="2"/>
      <c r="J103" s="2"/>
      <c r="K103" s="2"/>
      <c r="L103" s="2"/>
    </row>
    <row r="104" spans="1:12" x14ac:dyDescent="0.3">
      <c r="G104" s="2"/>
      <c r="H104" s="2"/>
      <c r="I104" s="2"/>
      <c r="J104" s="2"/>
      <c r="K104" s="2"/>
      <c r="L104" s="2"/>
    </row>
    <row r="105" spans="1:12" x14ac:dyDescent="0.3">
      <c r="G105" s="2"/>
      <c r="H105" s="2"/>
      <c r="I105" s="2"/>
      <c r="J105" s="2"/>
      <c r="K105" s="2"/>
      <c r="L105" s="2"/>
    </row>
    <row r="106" spans="1:12" x14ac:dyDescent="0.3">
      <c r="G106" s="2"/>
      <c r="H106" s="2"/>
      <c r="I106" s="2"/>
      <c r="J106" s="2"/>
      <c r="K106" s="2"/>
      <c r="L106" s="2"/>
    </row>
    <row r="107" spans="1:12" x14ac:dyDescent="0.3">
      <c r="G107" s="2"/>
      <c r="H107" s="2"/>
      <c r="I107" s="2"/>
      <c r="J107" s="2"/>
      <c r="K107" s="2"/>
      <c r="L107" s="2"/>
    </row>
    <row r="108" spans="1:12" x14ac:dyDescent="0.3">
      <c r="G108" s="2"/>
      <c r="H108" s="2"/>
      <c r="I108" s="2"/>
      <c r="J108" s="2"/>
      <c r="K108" s="2"/>
      <c r="L108" s="2"/>
    </row>
    <row r="109" spans="1:12" x14ac:dyDescent="0.3">
      <c r="G109" s="2"/>
      <c r="H109" s="2"/>
      <c r="I109" s="2"/>
      <c r="J109" s="2"/>
      <c r="K109" s="2"/>
      <c r="L109" s="2"/>
    </row>
    <row r="110" spans="1:12" x14ac:dyDescent="0.3">
      <c r="G110" s="2"/>
      <c r="H110" s="2"/>
      <c r="I110" s="2"/>
      <c r="J110" s="2"/>
      <c r="K110" s="2"/>
      <c r="L110" s="2"/>
    </row>
    <row r="111" spans="1:12" x14ac:dyDescent="0.3">
      <c r="G111" s="2"/>
      <c r="H111" s="2"/>
      <c r="I111" s="2"/>
      <c r="J111" s="2"/>
      <c r="K111" s="2"/>
      <c r="L111" s="2"/>
    </row>
    <row r="112" spans="1:12" x14ac:dyDescent="0.3">
      <c r="G112" s="2"/>
      <c r="H112" s="2"/>
      <c r="I112" s="2"/>
      <c r="J112" s="2"/>
      <c r="K112" s="2"/>
      <c r="L112" s="2"/>
    </row>
    <row r="113" spans="7:12" x14ac:dyDescent="0.3">
      <c r="G113" s="2"/>
      <c r="H113" s="2"/>
      <c r="I113" s="2"/>
      <c r="J113" s="2"/>
      <c r="K113" s="2"/>
      <c r="L113" s="2"/>
    </row>
    <row r="114" spans="7:12" x14ac:dyDescent="0.3">
      <c r="G114" s="2"/>
      <c r="H114" s="2"/>
      <c r="I114" s="2"/>
      <c r="J114" s="2"/>
      <c r="K114" s="2"/>
      <c r="L114" s="2"/>
    </row>
    <row r="115" spans="7:12" x14ac:dyDescent="0.3">
      <c r="G115" s="2"/>
      <c r="H115" s="2"/>
      <c r="I115" s="2"/>
      <c r="J115" s="2"/>
      <c r="K115" s="2"/>
      <c r="L115" s="2"/>
    </row>
    <row r="116" spans="7:12" x14ac:dyDescent="0.3">
      <c r="G116" s="2"/>
      <c r="H116" s="2"/>
      <c r="I116" s="2"/>
      <c r="J116" s="2"/>
      <c r="K116" s="2"/>
      <c r="L116" s="2"/>
    </row>
    <row r="117" spans="7:12" x14ac:dyDescent="0.3">
      <c r="G117" s="2"/>
      <c r="H117" s="2"/>
      <c r="I117" s="2"/>
      <c r="J117" s="2"/>
      <c r="K117" s="2"/>
      <c r="L117" s="2"/>
    </row>
    <row r="118" spans="7:12" x14ac:dyDescent="0.3">
      <c r="G118" s="2"/>
      <c r="H118" s="2"/>
      <c r="I118" s="2"/>
      <c r="J118" s="2"/>
      <c r="K118" s="2"/>
      <c r="L118" s="2"/>
    </row>
    <row r="119" spans="7:12" x14ac:dyDescent="0.3">
      <c r="G119" s="2"/>
      <c r="H119" s="2"/>
      <c r="I119" s="2"/>
      <c r="J119" s="2"/>
      <c r="K119" s="2"/>
      <c r="L119" s="2"/>
    </row>
    <row r="120" spans="7:12" x14ac:dyDescent="0.3">
      <c r="G120" s="2"/>
      <c r="H120" s="2"/>
      <c r="I120" s="2"/>
      <c r="J120" s="2"/>
      <c r="K120" s="2"/>
      <c r="L120" s="2"/>
    </row>
    <row r="121" spans="7:12" x14ac:dyDescent="0.3">
      <c r="G121" s="2"/>
      <c r="H121" s="2"/>
      <c r="I121" s="2"/>
      <c r="J121" s="2"/>
      <c r="K121" s="2"/>
      <c r="L121" s="2"/>
    </row>
    <row r="122" spans="7:12" x14ac:dyDescent="0.3">
      <c r="G122" s="2"/>
      <c r="H122" s="2"/>
      <c r="I122" s="2"/>
      <c r="J122" s="2"/>
      <c r="K122" s="2"/>
      <c r="L122" s="2"/>
    </row>
    <row r="123" spans="7:12" x14ac:dyDescent="0.3">
      <c r="G123" s="2"/>
      <c r="H123" s="2"/>
      <c r="I123" s="2"/>
      <c r="J123" s="2"/>
      <c r="K123" s="2"/>
      <c r="L123" s="2"/>
    </row>
    <row r="124" spans="7:12" x14ac:dyDescent="0.3">
      <c r="G124" s="2"/>
      <c r="H124" s="2"/>
      <c r="I124" s="2"/>
      <c r="J124" s="2"/>
      <c r="K124" s="2"/>
      <c r="L124" s="2"/>
    </row>
    <row r="125" spans="7:12" x14ac:dyDescent="0.3">
      <c r="G125" s="2"/>
      <c r="H125" s="2"/>
      <c r="I125" s="2"/>
      <c r="J125" s="2"/>
      <c r="K125" s="2"/>
      <c r="L125" s="2"/>
    </row>
    <row r="126" spans="7:12" x14ac:dyDescent="0.3">
      <c r="G126" s="2"/>
      <c r="H126" s="2"/>
      <c r="I126" s="2"/>
      <c r="J126" s="2"/>
      <c r="K126" s="2"/>
      <c r="L126" s="2"/>
    </row>
    <row r="127" spans="7:12" x14ac:dyDescent="0.3">
      <c r="G127" s="2"/>
      <c r="H127" s="2"/>
      <c r="I127" s="2"/>
      <c r="J127" s="2"/>
      <c r="K127" s="2"/>
      <c r="L127" s="2"/>
    </row>
    <row r="128" spans="7:12" x14ac:dyDescent="0.3">
      <c r="G128" s="2"/>
      <c r="H128" s="2"/>
      <c r="I128" s="2"/>
      <c r="J128" s="2"/>
      <c r="K128" s="2"/>
      <c r="L128" s="2"/>
    </row>
    <row r="129" spans="1:12" x14ac:dyDescent="0.3">
      <c r="G129" s="2"/>
      <c r="H129" s="2"/>
      <c r="I129" s="2"/>
      <c r="J129" s="2"/>
      <c r="K129" s="2"/>
      <c r="L129" s="2"/>
    </row>
    <row r="130" spans="1:12" x14ac:dyDescent="0.3">
      <c r="A130" s="2"/>
    </row>
    <row r="131" spans="1:12" x14ac:dyDescent="0.3">
      <c r="A131" s="2"/>
    </row>
    <row r="132" spans="1:12" x14ac:dyDescent="0.3">
      <c r="A132" s="2"/>
    </row>
    <row r="133" spans="1:12" x14ac:dyDescent="0.3">
      <c r="A133" s="2"/>
    </row>
    <row r="134" spans="1:12" x14ac:dyDescent="0.3">
      <c r="A134" s="2"/>
    </row>
    <row r="135" spans="1:12" x14ac:dyDescent="0.3">
      <c r="A135" s="2"/>
    </row>
    <row r="136" spans="1:12" x14ac:dyDescent="0.3">
      <c r="A136" s="2"/>
    </row>
    <row r="137" spans="1:12" x14ac:dyDescent="0.3">
      <c r="A137" s="2"/>
    </row>
    <row r="138" spans="1:12" x14ac:dyDescent="0.3">
      <c r="A138" s="2"/>
    </row>
    <row r="139" spans="1:12" x14ac:dyDescent="0.3">
      <c r="A139" s="2"/>
    </row>
    <row r="140" spans="1:12" x14ac:dyDescent="0.3">
      <c r="A140" s="2"/>
    </row>
    <row r="141" spans="1:12" x14ac:dyDescent="0.3">
      <c r="A141" s="2"/>
    </row>
    <row r="142" spans="1:12" x14ac:dyDescent="0.3">
      <c r="A142" s="2"/>
    </row>
    <row r="143" spans="1:12" x14ac:dyDescent="0.3">
      <c r="A143" s="2"/>
    </row>
    <row r="144" spans="1:12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</sheetData>
  <mergeCells count="5">
    <mergeCell ref="H5:H6"/>
    <mergeCell ref="I5:I6"/>
    <mergeCell ref="G1:I3"/>
    <mergeCell ref="A4:XFD4"/>
    <mergeCell ref="G5:G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D14" sqref="D14"/>
    </sheetView>
  </sheetViews>
  <sheetFormatPr defaultRowHeight="14.4" x14ac:dyDescent="0.3"/>
  <cols>
    <col min="1" max="1" width="53.21875" customWidth="1"/>
    <col min="2" max="2" width="46.21875" customWidth="1"/>
    <col min="3" max="3" width="50.5546875" customWidth="1"/>
  </cols>
  <sheetData>
    <row r="3" spans="1:3" ht="18.600000000000001" customHeight="1" x14ac:dyDescent="0.3">
      <c r="A3" s="21" t="s">
        <v>45</v>
      </c>
      <c r="B3" s="22" t="s">
        <v>52</v>
      </c>
      <c r="C3" s="1" t="s">
        <v>53</v>
      </c>
    </row>
    <row r="4" spans="1:3" ht="16.2" customHeight="1" x14ac:dyDescent="0.3">
      <c r="A4" s="19" t="s">
        <v>46</v>
      </c>
      <c r="B4" s="20">
        <v>8177</v>
      </c>
      <c r="C4" s="20">
        <v>1022.125</v>
      </c>
    </row>
    <row r="5" spans="1:3" ht="17.399999999999999" customHeight="1" x14ac:dyDescent="0.3">
      <c r="A5" s="19" t="s">
        <v>47</v>
      </c>
      <c r="B5" s="20">
        <v>4877</v>
      </c>
      <c r="C5" s="20">
        <v>609.625</v>
      </c>
    </row>
    <row r="6" spans="1:3" ht="21.6" customHeight="1" x14ac:dyDescent="0.3">
      <c r="A6" s="19" t="s">
        <v>48</v>
      </c>
      <c r="B6" s="20">
        <v>7761</v>
      </c>
      <c r="C6" s="20">
        <v>970.125</v>
      </c>
    </row>
    <row r="7" spans="1:3" ht="21.6" customHeight="1" x14ac:dyDescent="0.3">
      <c r="A7" s="19" t="s">
        <v>49</v>
      </c>
      <c r="B7" s="20">
        <v>15071</v>
      </c>
      <c r="C7" s="20">
        <v>1883.875</v>
      </c>
    </row>
    <row r="8" spans="1:3" ht="18.600000000000001" customHeight="1" x14ac:dyDescent="0.3">
      <c r="A8" s="19" t="s">
        <v>50</v>
      </c>
      <c r="B8" s="20">
        <v>4188</v>
      </c>
      <c r="C8" s="20">
        <v>523.5</v>
      </c>
    </row>
    <row r="9" spans="1:3" ht="25.2" customHeight="1" x14ac:dyDescent="0.3">
      <c r="A9" s="19" t="s">
        <v>51</v>
      </c>
      <c r="B9" s="20">
        <v>40074</v>
      </c>
      <c r="C9" s="20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C3" sqref="C3"/>
    </sheetView>
  </sheetViews>
  <sheetFormatPr defaultRowHeight="14.4" x14ac:dyDescent="0.3"/>
  <cols>
    <col min="1" max="1" width="40.6640625" customWidth="1"/>
    <col min="2" max="2" width="45.6640625" customWidth="1"/>
    <col min="3" max="3" width="47.88671875" customWidth="1"/>
  </cols>
  <sheetData>
    <row r="3" spans="1:3" x14ac:dyDescent="0.3">
      <c r="A3" s="18" t="s">
        <v>45</v>
      </c>
      <c r="B3" s="1" t="s">
        <v>52</v>
      </c>
      <c r="C3" s="1" t="s">
        <v>53</v>
      </c>
    </row>
    <row r="4" spans="1:3" x14ac:dyDescent="0.3">
      <c r="A4" s="19" t="s">
        <v>54</v>
      </c>
      <c r="B4" s="20">
        <v>14127</v>
      </c>
      <c r="C4" s="20">
        <v>2825.4</v>
      </c>
    </row>
    <row r="5" spans="1:3" x14ac:dyDescent="0.3">
      <c r="A5" s="19" t="s">
        <v>55</v>
      </c>
      <c r="B5" s="20">
        <v>5253</v>
      </c>
      <c r="C5" s="20">
        <v>1050.5999999999999</v>
      </c>
    </row>
    <row r="6" spans="1:3" x14ac:dyDescent="0.3">
      <c r="A6" s="19" t="s">
        <v>56</v>
      </c>
      <c r="B6" s="20">
        <v>4965</v>
      </c>
      <c r="C6" s="20">
        <v>993</v>
      </c>
    </row>
    <row r="7" spans="1:3" x14ac:dyDescent="0.3">
      <c r="A7" s="19" t="s">
        <v>57</v>
      </c>
      <c r="B7" s="20">
        <v>6247</v>
      </c>
      <c r="C7" s="20">
        <v>1249.4000000000001</v>
      </c>
    </row>
    <row r="8" spans="1:3" x14ac:dyDescent="0.3">
      <c r="A8" s="19" t="s">
        <v>58</v>
      </c>
      <c r="B8" s="20">
        <v>2240</v>
      </c>
      <c r="C8" s="20">
        <v>448</v>
      </c>
    </row>
    <row r="9" spans="1:3" x14ac:dyDescent="0.3">
      <c r="A9" s="19" t="s">
        <v>59</v>
      </c>
      <c r="B9" s="20">
        <v>1887</v>
      </c>
      <c r="C9" s="20">
        <v>377.4</v>
      </c>
    </row>
    <row r="10" spans="1:3" x14ac:dyDescent="0.3">
      <c r="A10" s="19" t="s">
        <v>60</v>
      </c>
      <c r="B10" s="20">
        <v>2661</v>
      </c>
      <c r="C10" s="20">
        <v>532.20000000000005</v>
      </c>
    </row>
    <row r="11" spans="1:3" x14ac:dyDescent="0.3">
      <c r="A11" s="19" t="s">
        <v>61</v>
      </c>
      <c r="B11" s="20">
        <v>2694</v>
      </c>
      <c r="C11" s="20">
        <v>538.79999999999995</v>
      </c>
    </row>
    <row r="12" spans="1:3" x14ac:dyDescent="0.3">
      <c r="A12" s="19" t="s">
        <v>51</v>
      </c>
      <c r="B12" s="20">
        <v>40074</v>
      </c>
      <c r="C12" s="2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B16" sqref="B16"/>
    </sheetView>
  </sheetViews>
  <sheetFormatPr defaultRowHeight="14.4" x14ac:dyDescent="0.3"/>
  <cols>
    <col min="1" max="1" width="27.6640625" customWidth="1"/>
    <col min="2" max="2" width="26.33203125" customWidth="1"/>
    <col min="3" max="3" width="16.88671875" customWidth="1"/>
    <col min="4" max="4" width="22.44140625" customWidth="1"/>
    <col min="5" max="5" width="18.88671875" customWidth="1"/>
    <col min="6" max="6" width="19.33203125" customWidth="1"/>
    <col min="7" max="7" width="20.5546875" customWidth="1"/>
    <col min="8" max="8" width="10.77734375" bestFit="1" customWidth="1"/>
  </cols>
  <sheetData>
    <row r="3" spans="1:7" x14ac:dyDescent="0.3">
      <c r="A3" s="18" t="s">
        <v>52</v>
      </c>
      <c r="B3" s="18" t="s">
        <v>62</v>
      </c>
    </row>
    <row r="4" spans="1:7" x14ac:dyDescent="0.3">
      <c r="A4" s="18" t="s">
        <v>45</v>
      </c>
      <c r="B4" s="23" t="s">
        <v>46</v>
      </c>
      <c r="C4" s="23" t="s">
        <v>47</v>
      </c>
      <c r="D4" s="23" t="s">
        <v>48</v>
      </c>
      <c r="E4" s="23" t="s">
        <v>49</v>
      </c>
      <c r="F4" s="23" t="s">
        <v>50</v>
      </c>
      <c r="G4" s="1" t="s">
        <v>51</v>
      </c>
    </row>
    <row r="5" spans="1:7" x14ac:dyDescent="0.3">
      <c r="A5" s="19" t="s">
        <v>54</v>
      </c>
      <c r="B5" s="20">
        <v>1358</v>
      </c>
      <c r="C5" s="20">
        <v>972</v>
      </c>
      <c r="D5" s="20">
        <v>1579</v>
      </c>
      <c r="E5" s="20">
        <v>9567</v>
      </c>
      <c r="F5" s="20">
        <v>651</v>
      </c>
      <c r="G5" s="20">
        <v>14127</v>
      </c>
    </row>
    <row r="6" spans="1:7" x14ac:dyDescent="0.3">
      <c r="A6" s="19" t="s">
        <v>55</v>
      </c>
      <c r="B6" s="20">
        <v>849</v>
      </c>
      <c r="C6" s="20">
        <v>608</v>
      </c>
      <c r="D6" s="20">
        <v>1688</v>
      </c>
      <c r="E6" s="20">
        <v>1793</v>
      </c>
      <c r="F6" s="20">
        <v>315</v>
      </c>
      <c r="G6" s="20">
        <v>5253</v>
      </c>
    </row>
    <row r="7" spans="1:7" x14ac:dyDescent="0.3">
      <c r="A7" s="19" t="s">
        <v>56</v>
      </c>
      <c r="B7" s="20">
        <v>1355</v>
      </c>
      <c r="C7" s="20">
        <v>552</v>
      </c>
      <c r="D7" s="20">
        <v>1889</v>
      </c>
      <c r="E7" s="20">
        <v>618</v>
      </c>
      <c r="F7" s="20">
        <v>551</v>
      </c>
      <c r="G7" s="20">
        <v>4965</v>
      </c>
    </row>
    <row r="8" spans="1:7" x14ac:dyDescent="0.3">
      <c r="A8" s="19" t="s">
        <v>57</v>
      </c>
      <c r="B8" s="20">
        <v>3155</v>
      </c>
      <c r="C8" s="20">
        <v>542</v>
      </c>
      <c r="D8" s="20">
        <v>316</v>
      </c>
      <c r="E8" s="20">
        <v>547</v>
      </c>
      <c r="F8" s="20">
        <v>1687</v>
      </c>
      <c r="G8" s="20">
        <v>6247</v>
      </c>
    </row>
    <row r="9" spans="1:7" x14ac:dyDescent="0.3">
      <c r="A9" s="19" t="s">
        <v>58</v>
      </c>
      <c r="B9" s="20">
        <v>173</v>
      </c>
      <c r="C9" s="20">
        <v>346</v>
      </c>
      <c r="D9" s="20">
        <v>615</v>
      </c>
      <c r="E9" s="20">
        <v>948</v>
      </c>
      <c r="F9" s="20">
        <v>158</v>
      </c>
      <c r="G9" s="20">
        <v>2240</v>
      </c>
    </row>
    <row r="10" spans="1:7" x14ac:dyDescent="0.3">
      <c r="A10" s="19" t="s">
        <v>59</v>
      </c>
      <c r="B10" s="20">
        <v>135</v>
      </c>
      <c r="C10" s="20">
        <v>234</v>
      </c>
      <c r="D10" s="20">
        <v>632</v>
      </c>
      <c r="E10" s="20">
        <v>568</v>
      </c>
      <c r="F10" s="20">
        <v>318</v>
      </c>
      <c r="G10" s="20">
        <v>1887</v>
      </c>
    </row>
    <row r="11" spans="1:7" x14ac:dyDescent="0.3">
      <c r="A11" s="19" t="s">
        <v>60</v>
      </c>
      <c r="B11" s="20">
        <v>561</v>
      </c>
      <c r="C11" s="20">
        <v>972</v>
      </c>
      <c r="D11" s="20">
        <v>193</v>
      </c>
      <c r="E11" s="20">
        <v>784</v>
      </c>
      <c r="F11" s="20">
        <v>151</v>
      </c>
      <c r="G11" s="20">
        <v>2661</v>
      </c>
    </row>
    <row r="12" spans="1:7" x14ac:dyDescent="0.3">
      <c r="A12" s="19" t="s">
        <v>61</v>
      </c>
      <c r="B12" s="20">
        <v>591</v>
      </c>
      <c r="C12" s="20">
        <v>651</v>
      </c>
      <c r="D12" s="20">
        <v>849</v>
      </c>
      <c r="E12" s="20">
        <v>246</v>
      </c>
      <c r="F12" s="20">
        <v>357</v>
      </c>
      <c r="G12" s="20">
        <v>2694</v>
      </c>
    </row>
    <row r="13" spans="1:7" x14ac:dyDescent="0.3">
      <c r="A13" s="19" t="s">
        <v>51</v>
      </c>
      <c r="B13" s="20">
        <v>8177</v>
      </c>
      <c r="C13" s="20">
        <v>4877</v>
      </c>
      <c r="D13" s="20">
        <v>7761</v>
      </c>
      <c r="E13" s="20">
        <v>15071</v>
      </c>
      <c r="F13" s="20">
        <v>4188</v>
      </c>
      <c r="G13" s="20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A4" workbookViewId="0">
      <selection activeCell="F19" sqref="F19:G19"/>
    </sheetView>
  </sheetViews>
  <sheetFormatPr defaultRowHeight="14.4" x14ac:dyDescent="0.3"/>
  <cols>
    <col min="2" max="2" width="17" customWidth="1"/>
    <col min="3" max="3" width="17.109375" customWidth="1"/>
    <col min="4" max="5" width="17" customWidth="1"/>
    <col min="6" max="6" width="17.44140625" customWidth="1"/>
    <col min="7" max="7" width="20.88671875" customWidth="1"/>
    <col min="8" max="8" width="24.33203125" customWidth="1"/>
  </cols>
  <sheetData>
    <row r="2" spans="2:10" ht="17.399999999999999" x14ac:dyDescent="0.3">
      <c r="B2" s="38" t="s">
        <v>63</v>
      </c>
      <c r="C2" s="38" t="s">
        <v>64</v>
      </c>
      <c r="D2" s="38" t="s">
        <v>65</v>
      </c>
      <c r="E2" s="38" t="s">
        <v>66</v>
      </c>
      <c r="F2" s="38" t="s">
        <v>67</v>
      </c>
      <c r="G2" s="38" t="s">
        <v>68</v>
      </c>
      <c r="H2" s="38" t="s">
        <v>69</v>
      </c>
    </row>
    <row r="3" spans="2:10" ht="20.399999999999999" x14ac:dyDescent="0.45">
      <c r="B3" s="25">
        <v>1</v>
      </c>
      <c r="C3" s="33" t="s">
        <v>70</v>
      </c>
      <c r="D3" s="26">
        <v>3</v>
      </c>
      <c r="E3" s="27" t="str">
        <f>IFERROR(VALUE(SUBSTITUTE(SUBSTITUTE(C3," DZD",""),",",""))*D3,"")&amp;" DZD"</f>
        <v>360 DZD</v>
      </c>
      <c r="F3" s="31">
        <f>IF(AND(VALUE(SUBSTITUTE(E3, " DZD", ""))&gt;=100, VALUE(SUBSTITUTE(E3, " DZD", ""))&lt;=999), 0.03, IF(VALUE(SUBSTITUTE(E3, " DZD", ""))&gt;=1000, 0.05, 0))</f>
        <v>0.03</v>
      </c>
      <c r="G3" s="35" t="str">
        <f>IFERROR(IF(VALUE(SUBSTITUTE(SUBSTITUTE(E3, " DZD", ""), ",", "")) * IFERROR(VALUE(F3), 0) = 0, "- ", "") &amp; IF(VALUE(SUBSTITUTE(SUBSTITUTE(E3, " DZD", ""), ",", "")) * IFERROR(VALUE(F3), 0) = 0, "", TEXT(VALUE(SUBSTITUTE(SUBSTITUTE(E3, " DZD", ""), ",", "")) * IFERROR(VALUE(F3), 0), "0.00")) &amp; " DZD", "")</f>
        <v>10.80 DZD</v>
      </c>
      <c r="H3" s="40" t="str">
        <f>IFERROR(VALUE(SUBSTITUTE(E3, " DZD", "")), 0) - IFERROR(VALUE(SUBSTITUTE(G3, " DZD", "")), 0) &amp; " DZD"</f>
        <v>349.2 DZD</v>
      </c>
    </row>
    <row r="4" spans="2:10" ht="20.399999999999999" x14ac:dyDescent="0.45">
      <c r="B4" s="28">
        <v>2</v>
      </c>
      <c r="C4" s="34" t="s">
        <v>71</v>
      </c>
      <c r="D4" s="29">
        <v>5</v>
      </c>
      <c r="E4" s="30" t="str">
        <f t="shared" ref="E4:E16" si="0">IFERROR(VALUE(SUBSTITUTE(SUBSTITUTE(C4," DZD",""),",",""))*D4,"")&amp;" DZD"</f>
        <v>280 DZD</v>
      </c>
      <c r="F4" s="32">
        <f t="shared" ref="F4:F16" si="1">IF(AND(VALUE(SUBSTITUTE(E4, " DZD", ""))&gt;=100, VALUE(SUBSTITUTE(E4, " DZD", ""))&lt;=999), 0.03, IF(VALUE(SUBSTITUTE(E4, " DZD", ""))&gt;=1000, 0.05, 0))</f>
        <v>0.03</v>
      </c>
      <c r="G4" s="39" t="str">
        <f t="shared" ref="G4:G7" si="2">IFERROR(IF(VALUE(SUBSTITUTE(SUBSTITUTE(E4, " DZD", ""), ",", "")) * IFERROR(VALUE(F4), 0) = 0, "- ", "") &amp; IF(VALUE(SUBSTITUTE(SUBSTITUTE(E4, " DZD", ""), ",", "")) * IFERROR(VALUE(F4), 0) = 0, "", TEXT(VALUE(SUBSTITUTE(SUBSTITUTE(E4, " DZD", ""), ",", "")) * IFERROR(VALUE(F4), 0), "0.00")) &amp; " DZD", "")</f>
        <v>8.40 DZD</v>
      </c>
      <c r="H4" s="37" t="str">
        <f>IFERROR(VALUE(SUBSTITUTE(E4, " DZD", "")), 0) - IFERROR(VALUE(SUBSTITUTE(G4, " DZD", "")), 0) &amp; " DZD"</f>
        <v>271.6 DZD</v>
      </c>
    </row>
    <row r="5" spans="2:10" ht="20.399999999999999" x14ac:dyDescent="0.45">
      <c r="B5" s="25">
        <v>3</v>
      </c>
      <c r="C5" s="33" t="s">
        <v>72</v>
      </c>
      <c r="D5" s="26">
        <v>2</v>
      </c>
      <c r="E5" s="27" t="str">
        <f t="shared" si="0"/>
        <v>140 DZD</v>
      </c>
      <c r="F5" s="31">
        <f t="shared" si="1"/>
        <v>0.03</v>
      </c>
      <c r="G5" s="35" t="str">
        <f t="shared" si="2"/>
        <v>4.20 DZD</v>
      </c>
      <c r="H5" s="36" t="str">
        <f t="shared" ref="H5:H16" si="3">IFERROR(VALUE(SUBSTITUTE(E5, " DZD", "")), 0) - IFERROR(VALUE(SUBSTITUTE(G5, " DZD", "")), 0) &amp; " DZD"</f>
        <v>135.8 DZD</v>
      </c>
    </row>
    <row r="6" spans="2:10" ht="20.399999999999999" x14ac:dyDescent="0.45">
      <c r="B6" s="28">
        <v>4</v>
      </c>
      <c r="C6" s="34" t="s">
        <v>73</v>
      </c>
      <c r="D6" s="29">
        <v>7</v>
      </c>
      <c r="E6" s="30" t="str">
        <f t="shared" si="0"/>
        <v>3010 DZD</v>
      </c>
      <c r="F6" s="32">
        <f t="shared" si="1"/>
        <v>0.05</v>
      </c>
      <c r="G6" s="39" t="str">
        <f t="shared" si="2"/>
        <v>150.50 DZD</v>
      </c>
      <c r="H6" s="37" t="str">
        <f t="shared" si="3"/>
        <v>2859.5 DZD</v>
      </c>
    </row>
    <row r="7" spans="2:10" ht="20.399999999999999" x14ac:dyDescent="0.45">
      <c r="B7" s="25">
        <v>5</v>
      </c>
      <c r="C7" s="33" t="s">
        <v>74</v>
      </c>
      <c r="D7" s="26">
        <v>23</v>
      </c>
      <c r="E7" s="27" t="str">
        <f t="shared" si="0"/>
        <v>5290 DZD</v>
      </c>
      <c r="F7" s="31">
        <f t="shared" si="1"/>
        <v>0.05</v>
      </c>
      <c r="G7" s="35" t="str">
        <f t="shared" si="2"/>
        <v>264.50 DZD</v>
      </c>
      <c r="H7" s="36" t="str">
        <f t="shared" si="3"/>
        <v>5025.5 DZD</v>
      </c>
    </row>
    <row r="8" spans="2:10" ht="20.399999999999999" x14ac:dyDescent="0.45">
      <c r="B8" s="28">
        <v>6</v>
      </c>
      <c r="C8" s="34" t="s">
        <v>75</v>
      </c>
      <c r="D8" s="29">
        <v>2</v>
      </c>
      <c r="E8" s="30" t="str">
        <f t="shared" si="0"/>
        <v>20 DZD</v>
      </c>
      <c r="F8" s="32">
        <f t="shared" si="1"/>
        <v>0</v>
      </c>
      <c r="G8" s="39" t="str">
        <f>IFERROR(IF(VALUE(SUBSTITUTE(SUBSTITUTE(E8, " DZD", ""), ",", "")) * IFERROR(VALUE(F8), 0) = 0, "- ", "") &amp; IF(VALUE(SUBSTITUTE(SUBSTITUTE(E8, " DZD", ""), ",", "")) * IFERROR(VALUE(F8), 0) = 0, "", TEXT(VALUE(SUBSTITUTE(SUBSTITUTE(E8, " DZD", ""), ",", "")) * IFERROR(VALUE(F8), 0), "0.00")) &amp; " DZD", "")</f>
        <v>-  DZD</v>
      </c>
      <c r="H8" s="37" t="str">
        <f t="shared" si="3"/>
        <v>20 DZD</v>
      </c>
    </row>
    <row r="9" spans="2:10" ht="20.399999999999999" x14ac:dyDescent="0.45">
      <c r="B9" s="25">
        <v>7</v>
      </c>
      <c r="C9" s="33" t="s">
        <v>76</v>
      </c>
      <c r="D9" s="26">
        <v>8</v>
      </c>
      <c r="E9" s="27" t="str">
        <f t="shared" si="0"/>
        <v>40 DZD</v>
      </c>
      <c r="F9" s="31">
        <f t="shared" si="1"/>
        <v>0</v>
      </c>
      <c r="G9" s="35" t="str">
        <f>IFERROR(IF(VALUE(SUBSTITUTE(SUBSTITUTE(E9, " DZD", ""), ",", "")) * IFERROR(VALUE(F9), 0) = 0, "- ", "") &amp; IF(VALUE(SUBSTITUTE(SUBSTITUTE(E9, " DZD", ""), ",", "")) * IFERROR(VALUE(F9), 0) = 0, "", TEXT(VALUE(SUBSTITUTE(SUBSTITUTE(E9, " DZD", ""), ",", "")) * IFERROR(VALUE(F9), 0), "0.00")) &amp; " DZD", "")</f>
        <v>-  DZD</v>
      </c>
      <c r="H9" s="36" t="str">
        <f t="shared" si="3"/>
        <v>40 DZD</v>
      </c>
      <c r="J9" s="51"/>
    </row>
    <row r="10" spans="2:10" ht="20.399999999999999" x14ac:dyDescent="0.45">
      <c r="B10" s="28">
        <v>8</v>
      </c>
      <c r="C10" s="34" t="s">
        <v>77</v>
      </c>
      <c r="D10" s="29">
        <v>1</v>
      </c>
      <c r="E10" s="30" t="str">
        <f t="shared" si="0"/>
        <v>5040 DZD</v>
      </c>
      <c r="F10" s="32">
        <f t="shared" si="1"/>
        <v>0.05</v>
      </c>
      <c r="G10" s="39" t="str">
        <f t="shared" ref="G10:G16" si="4">IFERROR(VALUE(SUBSTITUTE(SUBSTITUTE(E10, " DZD", ""), ",", "")) * IFERROR(VALUE(F10), 0), "") &amp; " DZD"</f>
        <v>252 DZD</v>
      </c>
      <c r="H10" s="37" t="str">
        <f t="shared" si="3"/>
        <v>4788 DZD</v>
      </c>
      <c r="J10" s="51"/>
    </row>
    <row r="11" spans="2:10" ht="20.399999999999999" x14ac:dyDescent="0.45">
      <c r="B11" s="25">
        <v>9</v>
      </c>
      <c r="C11" s="33" t="s">
        <v>78</v>
      </c>
      <c r="D11" s="26">
        <v>3</v>
      </c>
      <c r="E11" s="27" t="str">
        <f t="shared" si="0"/>
        <v>3600 DZD</v>
      </c>
      <c r="F11" s="31">
        <f t="shared" si="1"/>
        <v>0.05</v>
      </c>
      <c r="G11" s="35" t="str">
        <f t="shared" si="4"/>
        <v>180 DZD</v>
      </c>
      <c r="H11" s="36" t="str">
        <f t="shared" si="3"/>
        <v>3420 DZD</v>
      </c>
      <c r="J11" s="51"/>
    </row>
    <row r="12" spans="2:10" ht="20.399999999999999" x14ac:dyDescent="0.45">
      <c r="B12" s="28">
        <v>10</v>
      </c>
      <c r="C12" s="34" t="s">
        <v>79</v>
      </c>
      <c r="D12" s="29">
        <v>4</v>
      </c>
      <c r="E12" s="30" t="str">
        <f t="shared" si="0"/>
        <v>1920 DZD</v>
      </c>
      <c r="F12" s="32">
        <f t="shared" si="1"/>
        <v>0.05</v>
      </c>
      <c r="G12" s="39" t="str">
        <f t="shared" si="4"/>
        <v>96 DZD</v>
      </c>
      <c r="H12" s="37" t="str">
        <f t="shared" si="3"/>
        <v>1824 DZD</v>
      </c>
      <c r="J12" s="51"/>
    </row>
    <row r="13" spans="2:10" ht="20.399999999999999" x14ac:dyDescent="0.45">
      <c r="B13" s="25">
        <v>11</v>
      </c>
      <c r="C13" s="33" t="s">
        <v>80</v>
      </c>
      <c r="D13" s="26">
        <v>5</v>
      </c>
      <c r="E13" s="27" t="str">
        <f t="shared" si="0"/>
        <v>165 DZD</v>
      </c>
      <c r="F13" s="31">
        <f t="shared" si="1"/>
        <v>0.03</v>
      </c>
      <c r="G13" s="35" t="str">
        <f t="shared" si="4"/>
        <v>4.95 DZD</v>
      </c>
      <c r="H13" s="36" t="str">
        <f t="shared" si="3"/>
        <v>160.05 DZD</v>
      </c>
      <c r="J13" s="51"/>
    </row>
    <row r="14" spans="2:10" ht="20.399999999999999" x14ac:dyDescent="0.45">
      <c r="B14" s="28">
        <v>12</v>
      </c>
      <c r="C14" s="34" t="s">
        <v>78</v>
      </c>
      <c r="D14" s="29">
        <v>2</v>
      </c>
      <c r="E14" s="30" t="str">
        <f t="shared" si="0"/>
        <v>2400 DZD</v>
      </c>
      <c r="F14" s="32">
        <f t="shared" si="1"/>
        <v>0.05</v>
      </c>
      <c r="G14" s="39" t="str">
        <f t="shared" si="4"/>
        <v>120 DZD</v>
      </c>
      <c r="H14" s="37" t="str">
        <f t="shared" si="3"/>
        <v>2280 DZD</v>
      </c>
      <c r="J14" s="51"/>
    </row>
    <row r="15" spans="2:10" ht="20.399999999999999" x14ac:dyDescent="0.45">
      <c r="B15" s="25">
        <v>13</v>
      </c>
      <c r="C15" s="33" t="s">
        <v>81</v>
      </c>
      <c r="D15" s="26">
        <v>10</v>
      </c>
      <c r="E15" s="27" t="str">
        <f t="shared" si="0"/>
        <v>150 DZD</v>
      </c>
      <c r="F15" s="31">
        <f t="shared" si="1"/>
        <v>0.03</v>
      </c>
      <c r="G15" s="35" t="str">
        <f t="shared" si="4"/>
        <v>4.5 DZD</v>
      </c>
      <c r="H15" s="36" t="str">
        <f t="shared" si="3"/>
        <v>145.5 DZD</v>
      </c>
      <c r="J15" s="51"/>
    </row>
    <row r="16" spans="2:10" ht="20.399999999999999" x14ac:dyDescent="0.45">
      <c r="B16" s="28">
        <v>14</v>
      </c>
      <c r="C16" s="34" t="s">
        <v>82</v>
      </c>
      <c r="D16" s="29">
        <v>5</v>
      </c>
      <c r="E16" s="30" t="str">
        <f t="shared" si="0"/>
        <v>120 DZD</v>
      </c>
      <c r="F16" s="32">
        <f t="shared" si="1"/>
        <v>0.03</v>
      </c>
      <c r="G16" s="39" t="str">
        <f t="shared" si="4"/>
        <v>3.6 DZD</v>
      </c>
      <c r="H16" s="37" t="str">
        <f t="shared" si="3"/>
        <v>116.4 DZD</v>
      </c>
      <c r="J16" s="51"/>
    </row>
    <row r="17" spans="2:10" ht="28.2" customHeight="1" thickBot="1" x14ac:dyDescent="0.4">
      <c r="B17" s="24"/>
      <c r="J17" s="51"/>
    </row>
    <row r="18" spans="2:10" ht="18" x14ac:dyDescent="0.35">
      <c r="F18" s="61" t="s">
        <v>83</v>
      </c>
      <c r="G18" s="62"/>
      <c r="H18" s="43" t="str">
        <f>SUMPRODUCT(--SUBSTITUTE(SUBSTITUTE(H3:H16, " DZD", ""), ",", ".")) &amp; " DZD"</f>
        <v>21435.55 DZD</v>
      </c>
      <c r="J18" s="51"/>
    </row>
    <row r="19" spans="2:10" ht="18" x14ac:dyDescent="0.35">
      <c r="F19" s="63" t="s">
        <v>84</v>
      </c>
      <c r="G19" s="64"/>
      <c r="H19" s="44">
        <v>0.19</v>
      </c>
      <c r="J19" s="51"/>
    </row>
    <row r="20" spans="2:10" ht="18" x14ac:dyDescent="0.35">
      <c r="E20" s="42"/>
      <c r="F20" s="63" t="s">
        <v>86</v>
      </c>
      <c r="G20" s="64"/>
      <c r="H20" s="45" t="str">
        <f>IFERROR(VALUE(SUBSTITUTE(H18, " DZD", "")) * 0.19, "")&amp; " DZD"</f>
        <v>4072.7545 DZD</v>
      </c>
      <c r="J20" s="51"/>
    </row>
    <row r="21" spans="2:10" ht="21" customHeight="1" x14ac:dyDescent="0.35">
      <c r="F21" s="65" t="s">
        <v>85</v>
      </c>
      <c r="G21" s="66"/>
      <c r="H21" s="46" t="str">
        <f>SUM(VALUE(SUBSTITUTE(H18, " DZD", "")), VALUE(SUBSTITUTE(H20, " DZD", "")))&amp; " DZD"</f>
        <v>25508.3045 DZD</v>
      </c>
      <c r="J21" s="51"/>
    </row>
    <row r="22" spans="2:10" ht="18" x14ac:dyDescent="0.35">
      <c r="G22" s="41"/>
      <c r="J22" s="51"/>
    </row>
  </sheetData>
  <mergeCells count="4">
    <mergeCell ref="F18:G18"/>
    <mergeCell ref="F19:G19"/>
    <mergeCell ref="F20:G20"/>
    <mergeCell ref="F21:G21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workbookViewId="0">
      <selection activeCell="H9" sqref="H9"/>
    </sheetView>
  </sheetViews>
  <sheetFormatPr defaultRowHeight="14.4" x14ac:dyDescent="0.3"/>
  <cols>
    <col min="2" max="2" width="48.88671875" customWidth="1"/>
    <col min="3" max="3" width="26.6640625" customWidth="1"/>
    <col min="4" max="4" width="26.77734375" customWidth="1"/>
    <col min="5" max="5" width="26.6640625" customWidth="1"/>
  </cols>
  <sheetData>
    <row r="1" spans="3:5" ht="22.8" customHeight="1" x14ac:dyDescent="0.3">
      <c r="C1" s="50" t="s">
        <v>87</v>
      </c>
      <c r="D1" s="50" t="s">
        <v>88</v>
      </c>
      <c r="E1" s="50" t="s">
        <v>89</v>
      </c>
    </row>
    <row r="2" spans="3:5" ht="18" x14ac:dyDescent="0.35">
      <c r="C2" s="48">
        <v>1</v>
      </c>
      <c r="D2" s="48">
        <v>5</v>
      </c>
      <c r="E2" s="48">
        <f>D2/C2</f>
        <v>5</v>
      </c>
    </row>
    <row r="3" spans="3:5" ht="18" x14ac:dyDescent="0.35">
      <c r="C3" s="49">
        <v>2</v>
      </c>
      <c r="D3" s="49">
        <v>10</v>
      </c>
      <c r="E3" s="49">
        <f t="shared" ref="E3:E11" si="0">D3/C3</f>
        <v>5</v>
      </c>
    </row>
    <row r="4" spans="3:5" ht="18" x14ac:dyDescent="0.35">
      <c r="C4" s="48">
        <v>3</v>
      </c>
      <c r="D4" s="48">
        <v>17</v>
      </c>
      <c r="E4" s="48">
        <f t="shared" si="0"/>
        <v>5.666666666666667</v>
      </c>
    </row>
    <row r="5" spans="3:5" ht="18" x14ac:dyDescent="0.35">
      <c r="C5" s="49">
        <v>4</v>
      </c>
      <c r="D5" s="49">
        <v>27</v>
      </c>
      <c r="E5" s="49">
        <f t="shared" si="0"/>
        <v>6.75</v>
      </c>
    </row>
    <row r="6" spans="3:5" ht="18" x14ac:dyDescent="0.35">
      <c r="C6" s="48">
        <v>5</v>
      </c>
      <c r="D6" s="48">
        <v>37</v>
      </c>
      <c r="E6" s="48">
        <f t="shared" si="0"/>
        <v>7.4</v>
      </c>
    </row>
    <row r="7" spans="3:5" ht="18" x14ac:dyDescent="0.35">
      <c r="C7" s="49">
        <v>6</v>
      </c>
      <c r="D7" s="49">
        <v>49</v>
      </c>
      <c r="E7" s="49">
        <f t="shared" si="0"/>
        <v>8.1666666666666661</v>
      </c>
    </row>
    <row r="8" spans="3:5" ht="18" x14ac:dyDescent="0.35">
      <c r="C8" s="48">
        <v>7</v>
      </c>
      <c r="D8" s="48">
        <v>63</v>
      </c>
      <c r="E8" s="48">
        <f t="shared" si="0"/>
        <v>9</v>
      </c>
    </row>
    <row r="9" spans="3:5" ht="18" x14ac:dyDescent="0.35">
      <c r="C9" s="49">
        <v>8</v>
      </c>
      <c r="D9" s="49">
        <v>75</v>
      </c>
      <c r="E9" s="49">
        <f t="shared" si="0"/>
        <v>9.375</v>
      </c>
    </row>
    <row r="10" spans="3:5" ht="18" x14ac:dyDescent="0.35">
      <c r="C10" s="48">
        <v>9</v>
      </c>
      <c r="D10" s="48">
        <v>83</v>
      </c>
      <c r="E10" s="48">
        <f t="shared" si="0"/>
        <v>9.2222222222222214</v>
      </c>
    </row>
    <row r="11" spans="3:5" ht="18" x14ac:dyDescent="0.35">
      <c r="C11" s="49">
        <v>10</v>
      </c>
      <c r="D11" s="49">
        <v>91</v>
      </c>
      <c r="E11" s="49">
        <f t="shared" si="0"/>
        <v>9.1</v>
      </c>
    </row>
    <row r="12" spans="3:5" ht="18" x14ac:dyDescent="0.35">
      <c r="D12" s="47" t="s">
        <v>90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ivy league</vt:lpstr>
      <vt:lpstr>table 1 </vt:lpstr>
      <vt:lpstr>table2</vt:lpstr>
      <vt:lpstr>table 3 </vt:lpstr>
      <vt:lpstr>Remise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2023-12-27T23:07:19Z</dcterms:created>
  <dcterms:modified xsi:type="dcterms:W3CDTF">2023-12-29T22:14:57Z</dcterms:modified>
</cp:coreProperties>
</file>