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e419802fff6448e/Documentos/"/>
    </mc:Choice>
  </mc:AlternateContent>
  <xr:revisionPtr revIDLastSave="606" documentId="8_{CEC890CC-61E3-45F6-A5E1-3F2839930818}" xr6:coauthVersionLast="47" xr6:coauthVersionMax="47" xr10:uidLastSave="{F83430C0-0216-4389-A1F5-C59C47C24571}"/>
  <bookViews>
    <workbookView xWindow="-108" yWindow="-108" windowWidth="23256" windowHeight="12456" activeTab="2" xr2:uid="{93EDF1FB-BF0C-46A2-89EB-F539D1215CAB}"/>
  </bookViews>
  <sheets>
    <sheet name="Capa" sheetId="3" r:id="rId1"/>
    <sheet name="Lançamentos" sheetId="1" r:id="rId2"/>
    <sheet name="Resumo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3" i="2" l="1"/>
  <c r="F4" i="2"/>
  <c r="F5" i="2"/>
  <c r="F6" i="2"/>
  <c r="F7" i="2"/>
  <c r="A3" i="2"/>
  <c r="B3" i="2"/>
  <c r="I4" i="1"/>
  <c r="I5" i="1"/>
  <c r="I6" i="1"/>
  <c r="I7" i="1"/>
  <c r="I8" i="1"/>
  <c r="I9" i="1"/>
  <c r="I10" i="1"/>
  <c r="I11" i="1"/>
  <c r="I12" i="1"/>
  <c r="E9" i="2" l="1"/>
  <c r="C3" i="2"/>
  <c r="C5" i="2"/>
  <c r="A5" i="2"/>
  <c r="B5" i="2"/>
</calcChain>
</file>

<file path=xl/sharedStrings.xml><?xml version="1.0" encoding="utf-8"?>
<sst xmlns="http://schemas.openxmlformats.org/spreadsheetml/2006/main" count="87" uniqueCount="47">
  <si>
    <t>Maio</t>
  </si>
  <si>
    <t>Presente</t>
  </si>
  <si>
    <t>Controle Financeiro para Estudantes com Renda Variável</t>
  </si>
  <si>
    <t>Apoio familiar</t>
  </si>
  <si>
    <t>Transporte</t>
  </si>
  <si>
    <t>Alimentação</t>
  </si>
  <si>
    <t>Curso</t>
  </si>
  <si>
    <t>Material de estudo</t>
  </si>
  <si>
    <t>Farmácia</t>
  </si>
  <si>
    <t>Lazer</t>
  </si>
  <si>
    <t>Data</t>
  </si>
  <si>
    <t>Tipo</t>
  </si>
  <si>
    <t>Categoria</t>
  </si>
  <si>
    <t>Descrição</t>
  </si>
  <si>
    <t>Valor</t>
  </si>
  <si>
    <t>Forma de Pagamento</t>
  </si>
  <si>
    <t>Status</t>
  </si>
  <si>
    <t>Mês</t>
  </si>
  <si>
    <t>Entrada</t>
  </si>
  <si>
    <t>Valor recebido da mãe</t>
  </si>
  <si>
    <t>Pix</t>
  </si>
  <si>
    <t>Recebido</t>
  </si>
  <si>
    <t>Saída</t>
  </si>
  <si>
    <t>Lanche</t>
  </si>
  <si>
    <t>Débito</t>
  </si>
  <si>
    <t>Pago</t>
  </si>
  <si>
    <t>Passagem</t>
  </si>
  <si>
    <t>Dinheiro</t>
  </si>
  <si>
    <t>Valor recebido do pai</t>
  </si>
  <si>
    <t>Cinema</t>
  </si>
  <si>
    <t>Dinheiro recebido de aniversário</t>
  </si>
  <si>
    <t>Mercado</t>
  </si>
  <si>
    <t>Remédio</t>
  </si>
  <si>
    <t>Uber</t>
  </si>
  <si>
    <t>Crédito</t>
  </si>
  <si>
    <t>Total de Entradas</t>
  </si>
  <si>
    <t>Total de Saídas</t>
  </si>
  <si>
    <t>Saldo Final</t>
  </si>
  <si>
    <t>Maior Gasto</t>
  </si>
  <si>
    <t>Menor Gasto</t>
  </si>
  <si>
    <t>Média de Gastos</t>
  </si>
  <si>
    <t>Gastos por Categoria</t>
  </si>
  <si>
    <t>Total gasto</t>
  </si>
  <si>
    <t>Resumo Financeiro</t>
  </si>
  <si>
    <t>% de Gastos sobre Entradas</t>
  </si>
  <si>
    <t>Valor de Saída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</si>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</sst>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5"/>
      <color theme="1"/>
      <name val="Aptos Narrow"/>
      <family val="2"/>
      <scheme val="minor"/>
    </font>
    <font>
      <sz val="13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rial"/>
      <family val="2"/>
    </font>
    <font>
      <sz val="13"/>
      <color theme="1"/>
      <name val="Arial"/>
      <family val="2"/>
    </font>
    <font>
      <b/>
      <sz val="20"/>
      <color theme="0"/>
      <name val="Aptos Narrow"/>
      <family val="2"/>
      <scheme val="minor"/>
    </font>
    <font>
      <b/>
      <sz val="14"/>
      <color theme="1"/>
      <name val="Arial"/>
      <family val="2"/>
    </font>
    <font>
      <sz val="14"/>
      <color theme="1"/>
      <name val="Arial"/>
      <family val="2"/>
    </font>
    <font>
      <b/>
      <sz val="18"/>
      <color theme="0"/>
      <name val="Aptos Narrow"/>
      <family val="2"/>
      <scheme val="minor"/>
    </font>
    <font>
      <sz val="13"/>
      <color rgb="FF006100"/>
      <name val="Aptos Narrow"/>
      <family val="2"/>
      <scheme val="minor"/>
    </font>
    <font>
      <sz val="13"/>
      <color rgb="FF9C0006"/>
      <name val="Aptos Narrow"/>
      <family val="2"/>
      <scheme val="minor"/>
    </font>
    <font>
      <b/>
      <sz val="15"/>
      <color theme="1"/>
      <name val="Arial"/>
      <family val="2"/>
    </font>
    <font>
      <b/>
      <sz val="16"/>
      <color theme="0"/>
      <name val="Aptos Narrow"/>
      <family val="2"/>
      <scheme val="minor"/>
    </font>
    <font>
      <b/>
      <sz val="16"/>
      <color theme="1"/>
      <name val="Aptos Narrow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/>
        <bgColor indexed="64"/>
      </patternFill>
    </fill>
  </fills>
  <borders count="7">
    <border>
      <left/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medium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 style="thin">
        <color theme="1"/>
      </top>
      <bottom/>
      <diagonal/>
    </border>
    <border>
      <left/>
      <right/>
      <top style="thin">
        <color theme="1"/>
      </top>
      <bottom/>
      <diagonal/>
    </border>
    <border>
      <left style="thin">
        <color theme="1"/>
      </left>
      <right/>
      <top/>
      <bottom/>
      <diagonal/>
    </border>
  </borders>
  <cellStyleXfs count="6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  <xf numFmtId="0" fontId="3" fillId="3" borderId="0" applyNumberFormat="0" applyBorder="0" applyAlignment="0" applyProtection="0"/>
    <xf numFmtId="0" fontId="4" fillId="4" borderId="0" applyNumberFormat="0" applyBorder="0" applyAlignment="0" applyProtection="0"/>
  </cellStyleXfs>
  <cellXfs count="56">
    <xf numFmtId="0" fontId="0" fillId="0" borderId="0" xfId="0"/>
    <xf numFmtId="44" fontId="0" fillId="0" borderId="0" xfId="1" applyFont="1"/>
    <xf numFmtId="44" fontId="0" fillId="0" borderId="0" xfId="0" applyNumberForma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/>
    </xf>
    <xf numFmtId="44" fontId="0" fillId="0" borderId="0" xfId="0" applyNumberFormat="1" applyAlignment="1">
      <alignment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44" fontId="0" fillId="0" borderId="0" xfId="1" applyFont="1" applyAlignment="1">
      <alignment horizontal="center"/>
    </xf>
    <xf numFmtId="44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0" fontId="8" fillId="0" borderId="0" xfId="0" applyFont="1" applyAlignment="1">
      <alignment horizontal="left"/>
    </xf>
    <xf numFmtId="44" fontId="8" fillId="0" borderId="0" xfId="1" applyFont="1" applyAlignment="1">
      <alignment horizontal="left"/>
    </xf>
    <xf numFmtId="44" fontId="8" fillId="0" borderId="0" xfId="0" applyNumberFormat="1" applyFont="1" applyAlignment="1">
      <alignment horizontal="left"/>
    </xf>
    <xf numFmtId="9" fontId="0" fillId="0" borderId="0" xfId="2" applyFont="1"/>
    <xf numFmtId="0" fontId="9" fillId="0" borderId="0" xfId="0" applyFont="1"/>
    <xf numFmtId="14" fontId="13" fillId="0" borderId="0" xfId="0" applyNumberFormat="1" applyFont="1" applyAlignment="1">
      <alignment horizontal="center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horizontal="left"/>
    </xf>
    <xf numFmtId="44" fontId="13" fillId="0" borderId="0" xfId="1" applyFont="1"/>
    <xf numFmtId="0" fontId="13" fillId="0" borderId="0" xfId="0" applyFont="1"/>
    <xf numFmtId="44" fontId="13" fillId="0" borderId="0" xfId="1" applyFont="1" applyAlignment="1">
      <alignment horizontal="center"/>
    </xf>
    <xf numFmtId="44" fontId="13" fillId="0" borderId="0" xfId="1" applyFont="1" applyAlignment="1">
      <alignment horizontal="left"/>
    </xf>
    <xf numFmtId="44" fontId="13" fillId="0" borderId="0" xfId="0" applyNumberFormat="1" applyFont="1" applyAlignment="1">
      <alignment horizontal="center"/>
    </xf>
    <xf numFmtId="44" fontId="13" fillId="0" borderId="0" xfId="0" applyNumberFormat="1" applyFont="1" applyAlignment="1">
      <alignment horizontal="left"/>
    </xf>
    <xf numFmtId="44" fontId="13" fillId="0" borderId="0" xfId="0" applyNumberFormat="1" applyFont="1"/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left" vertical="center"/>
    </xf>
    <xf numFmtId="0" fontId="12" fillId="0" borderId="0" xfId="0" applyFont="1" applyAlignment="1">
      <alignment vertical="center"/>
    </xf>
    <xf numFmtId="0" fontId="8" fillId="0" borderId="0" xfId="0" applyFont="1" applyAlignment="1">
      <alignment horizontal="left" vertical="center"/>
    </xf>
    <xf numFmtId="44" fontId="10" fillId="5" borderId="1" xfId="0" applyNumberFormat="1" applyFont="1" applyFill="1" applyBorder="1" applyAlignment="1">
      <alignment horizontal="left"/>
    </xf>
    <xf numFmtId="44" fontId="10" fillId="0" borderId="1" xfId="0" applyNumberFormat="1" applyFont="1" applyBorder="1" applyAlignment="1">
      <alignment horizontal="left"/>
    </xf>
    <xf numFmtId="0" fontId="14" fillId="6" borderId="3" xfId="0" applyFont="1" applyFill="1" applyBorder="1" applyAlignment="1">
      <alignment horizontal="center" vertical="center"/>
    </xf>
    <xf numFmtId="0" fontId="7" fillId="0" borderId="0" xfId="0" applyFont="1" applyBorder="1"/>
    <xf numFmtId="0" fontId="6" fillId="0" borderId="0" xfId="0" applyFont="1"/>
    <xf numFmtId="44" fontId="17" fillId="0" borderId="2" xfId="0" applyNumberFormat="1" applyFont="1" applyBorder="1" applyAlignment="1">
      <alignment horizontal="left"/>
    </xf>
    <xf numFmtId="0" fontId="17" fillId="0" borderId="2" xfId="0" applyFont="1" applyBorder="1" applyAlignment="1">
      <alignment horizontal="center"/>
    </xf>
    <xf numFmtId="44" fontId="10" fillId="5" borderId="1" xfId="1" applyNumberFormat="1" applyFont="1" applyFill="1" applyBorder="1" applyAlignment="1">
      <alignment horizontal="right"/>
    </xf>
    <xf numFmtId="44" fontId="10" fillId="0" borderId="1" xfId="1" applyNumberFormat="1" applyFont="1" applyBorder="1" applyAlignment="1">
      <alignment horizontal="right"/>
    </xf>
    <xf numFmtId="0" fontId="12" fillId="6" borderId="0" xfId="0" applyFont="1" applyFill="1" applyAlignment="1">
      <alignment horizontal="center" vertical="center"/>
    </xf>
    <xf numFmtId="0" fontId="11" fillId="6" borderId="0" xfId="0" applyFont="1" applyFill="1" applyAlignment="1">
      <alignment horizontal="center" vertical="center"/>
    </xf>
    <xf numFmtId="0" fontId="18" fillId="6" borderId="4" xfId="0" applyFont="1" applyFill="1" applyBorder="1" applyAlignment="1">
      <alignment horizontal="center" vertical="center"/>
    </xf>
    <xf numFmtId="0" fontId="18" fillId="6" borderId="5" xfId="0" applyFont="1" applyFill="1" applyBorder="1" applyAlignment="1">
      <alignment horizontal="center" vertical="center"/>
    </xf>
    <xf numFmtId="9" fontId="19" fillId="4" borderId="6" xfId="5" applyNumberFormat="1" applyFont="1" applyFill="1" applyBorder="1" applyAlignment="1">
      <alignment horizontal="center"/>
    </xf>
    <xf numFmtId="9" fontId="19" fillId="4" borderId="0" xfId="5" applyNumberFormat="1" applyFont="1" applyFill="1" applyBorder="1" applyAlignment="1">
      <alignment horizontal="center"/>
    </xf>
    <xf numFmtId="0" fontId="14" fillId="6" borderId="0" xfId="0" applyFont="1" applyFill="1" applyBorder="1" applyAlignment="1">
      <alignment horizontal="center" vertical="center"/>
    </xf>
    <xf numFmtId="0" fontId="17" fillId="0" borderId="0" xfId="0" applyFont="1" applyBorder="1" applyAlignment="1">
      <alignment horizontal="center"/>
    </xf>
    <xf numFmtId="44" fontId="15" fillId="2" borderId="0" xfId="3" applyNumberFormat="1" applyFont="1" applyBorder="1"/>
    <xf numFmtId="44" fontId="16" fillId="3" borderId="0" xfId="4" applyNumberFormat="1" applyFont="1" applyBorder="1"/>
    <xf numFmtId="44" fontId="10" fillId="0" borderId="0" xfId="0" applyNumberFormat="1" applyFont="1" applyBorder="1"/>
    <xf numFmtId="44" fontId="17" fillId="0" borderId="0" xfId="1" applyNumberFormat="1" applyFont="1" applyBorder="1" applyAlignment="1">
      <alignment horizontal="center"/>
    </xf>
    <xf numFmtId="44" fontId="10" fillId="5" borderId="0" xfId="0" applyNumberFormat="1" applyFont="1" applyFill="1" applyBorder="1"/>
  </cellXfs>
  <cellStyles count="6">
    <cellStyle name="Bom" xfId="3" builtinId="26"/>
    <cellStyle name="Moeda" xfId="1" builtinId="4"/>
    <cellStyle name="Neutro" xfId="5" builtinId="28"/>
    <cellStyle name="Normal" xfId="0" builtinId="0"/>
    <cellStyle name="Porcentagem" xfId="2" builtinId="5"/>
    <cellStyle name="Ruim" xfId="4" builtinId="27"/>
  </cellStyles>
  <dxfs count="2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</dxf>
    <dxf>
      <font>
        <color rgb="FF006100"/>
      </font>
      <fill>
        <patternFill>
          <bgColor rgb="FFC6EFCE"/>
        </patternFill>
      </fill>
    </dxf>
    <dxf>
      <font>
        <color theme="9"/>
      </font>
    </dxf>
    <dxf>
      <font>
        <color rgb="FF9C0006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5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ill>
        <patternFill>
          <bgColor theme="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Aptos Narrow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Arial"/>
        <family val="2"/>
        <scheme val="none"/>
      </font>
      <numFmt numFmtId="19" formatCode="dd/mm/yyyy"/>
      <alignment horizontal="center" vertical="bottom" textRotation="0" wrapText="0" indent="0" justifyLastLine="0" shrinkToFit="0" readingOrder="0"/>
    </dxf>
  </dxfs>
  <tableStyles count="1" defaultTableStyle="TableStyleMedium2" defaultPivotStyle="PivotStyleLight16">
    <tableStyle name="Estilo de Tabela 1" pivot="0" count="1" xr9:uid="{025B7237-F377-471A-BFBB-BDE7EA08474C}">
      <tableStyleElement type="firstColumnStripe" dxfId="7"/>
    </tableStyle>
  </tableStyles>
  <colors>
    <mruColors>
      <color rgb="FFC95C5C"/>
      <color rgb="FF5F8D5A"/>
      <color rgb="FF0715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30480</xdr:rowOff>
    </xdr:from>
    <xdr:to>
      <xdr:col>24</xdr:col>
      <xdr:colOff>405163</xdr:colOff>
      <xdr:row>41</xdr:row>
      <xdr:rowOff>137160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324DCA7C-5966-5C9E-0684-D0711A723D2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85" b="3848"/>
        <a:stretch>
          <a:fillRect/>
        </a:stretch>
      </xdr:blipFill>
      <xdr:spPr>
        <a:xfrm>
          <a:off x="0" y="30480"/>
          <a:ext cx="15035563" cy="7604760"/>
        </a:xfrm>
        <a:prstGeom prst="rect">
          <a:avLst/>
        </a:prstGeom>
        <a:ln w="228600" cap="sq" cmpd="thickThin">
          <a:solidFill>
            <a:srgbClr val="000000"/>
          </a:solidFill>
          <a:prstDash val="solid"/>
          <a:miter lim="800000"/>
        </a:ln>
        <a:effectLst>
          <a:innerShdw blurRad="76200">
            <a:srgbClr val="000000"/>
          </a:innerShdw>
        </a:effectLst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78461E9-C14D-4F26-A07C-C39DB0CCCD56}" name="Tabela2" displayName="Tabela2" ref="A2:I12" totalsRowShown="0" headerRowDxfId="9" dataDxfId="10">
  <autoFilter ref="A2:I12" xr:uid="{978461E9-C14D-4F26-A07C-C39DB0CCCD56}"/>
  <tableColumns count="9">
    <tableColumn id="1" xr3:uid="{2C84EC12-E4E4-4F8F-8DCC-CE94C6570BE5}" name="Data" dataDxfId="19"/>
    <tableColumn id="2" xr3:uid="{73A7CA9B-883A-4EFC-845A-183A2F2DF247}" name="Tipo" dataDxfId="18"/>
    <tableColumn id="3" xr3:uid="{51F02F1F-56A4-4364-9F5E-9DC97E717D88}" name="Categoria" dataDxfId="17"/>
    <tableColumn id="4" xr3:uid="{9689CED4-8018-46A8-92E6-A7F942B37171}" name="Descrição" dataDxfId="16"/>
    <tableColumn id="5" xr3:uid="{E2C17766-39EC-4FD6-8982-C2314793A3C1}" name="Valor" dataDxfId="15" dataCellStyle="Moeda"/>
    <tableColumn id="6" xr3:uid="{16AA3F88-5AD7-4A51-89FD-520E4158AD39}" name="Forma de Pagamento" dataDxfId="14"/>
    <tableColumn id="7" xr3:uid="{450B2A37-FCBC-4535-ACB4-2DCB204B7C34}" name="Status" dataDxfId="13"/>
    <tableColumn id="8" xr3:uid="{997107B3-B662-405A-ACAA-3536ED7686CC}" name="Mês" dataDxfId="12"/>
    <tableColumn id="9" xr3:uid="{A6E2743D-13D5-437A-A665-497910D804FB}" name="Valor de Saída" dataDxfId="11" dataCellStyle="Moeda">
      <calculatedColumnFormula>IF(B3="Saída",E3," ")</calculatedColumnFormula>
    </tableColumn>
  </tableColumns>
  <tableStyleInfo name="TableStyleMedium15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28C7E8F-6C47-474E-A45E-5B57B2F13EFF}" name="Tabela3" displayName="Tabela3" ref="A2:C5" totalsRowShown="0" headerRowDxfId="6" dataDxfId="8" headerRowCellStyle="Moeda">
  <autoFilter ref="A2:C5" xr:uid="{F28C7E8F-6C47-474E-A45E-5B57B2F13EFF}">
    <filterColumn colId="0" hiddenButton="1"/>
    <filterColumn colId="1" hiddenButton="1"/>
    <filterColumn colId="2" hiddenButton="1"/>
  </autoFilter>
  <tableColumns count="3">
    <tableColumn id="3" xr3:uid="{17AEDCCA-BCD4-46DE-A286-A99456017014}" name="Total de Entradas" dataDxfId="2"/>
    <tableColumn id="4" xr3:uid="{E369F236-E420-4728-846B-BD9F570BA535}" name="Total de Saídas" dataDxfId="1"/>
    <tableColumn id="5" xr3:uid="{E20452DE-639D-42DD-8F37-628939BAF8D5}" name="Saldo Final" dataDxfId="0"/>
  </tableColumns>
  <tableStyleInfo name="TableStyleLight15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4579C7-88F0-403B-8C6E-FC03FE5E95CA}">
  <dimension ref="A1"/>
  <sheetViews>
    <sheetView showGridLines="0" showRowColHeaders="0" zoomScaleNormal="100" workbookViewId="0">
      <selection activeCell="U7" sqref="U7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sheetData/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A976C2-3319-451D-8C31-273B56C449CE}">
  <dimension ref="A1:O19"/>
  <sheetViews>
    <sheetView showGridLines="0" zoomScaleNormal="100" workbookViewId="0">
      <selection activeCell="G16" sqref="G16"/>
    </sheetView>
  </sheetViews>
  <sheetFormatPr defaultRowHeight="14.4" x14ac:dyDescent="0.3"/>
  <cols>
    <col min="1" max="1" width="16.33203125" style="11" customWidth="1"/>
    <col min="2" max="2" width="14.88671875" style="11" customWidth="1"/>
    <col min="3" max="3" width="20.77734375" style="8" customWidth="1"/>
    <col min="4" max="4" width="41.6640625" style="8" customWidth="1"/>
    <col min="5" max="5" width="16.6640625" customWidth="1"/>
    <col min="6" max="6" width="30.44140625" customWidth="1"/>
    <col min="7" max="7" width="14.77734375" style="11" customWidth="1"/>
    <col min="8" max="8" width="13.109375" style="11" customWidth="1"/>
    <col min="9" max="9" width="24.88671875" style="11" bestFit="1" customWidth="1"/>
    <col min="10" max="10" width="12.77734375" style="11" customWidth="1"/>
    <col min="12" max="12" width="35.77734375" customWidth="1"/>
    <col min="13" max="13" width="10.33203125" bestFit="1" customWidth="1"/>
    <col min="15" max="15" width="9.33203125" bestFit="1" customWidth="1"/>
  </cols>
  <sheetData>
    <row r="1" spans="1:15" ht="45" customHeight="1" x14ac:dyDescent="0.3">
      <c r="A1" s="44" t="s">
        <v>2</v>
      </c>
      <c r="B1" s="44"/>
      <c r="C1" s="44"/>
      <c r="D1" s="44"/>
      <c r="E1" s="44"/>
      <c r="F1" s="44"/>
      <c r="G1" s="44"/>
      <c r="H1" s="44"/>
      <c r="I1" s="44"/>
      <c r="J1" s="10"/>
      <c r="K1" s="3"/>
      <c r="M1" s="5"/>
    </row>
    <row r="2" spans="1:15" s="6" customFormat="1" ht="24.6" customHeight="1" x14ac:dyDescent="0.3">
      <c r="A2" s="43" t="s">
        <v>10</v>
      </c>
      <c r="B2" s="30" t="s">
        <v>11</v>
      </c>
      <c r="C2" s="31" t="s">
        <v>12</v>
      </c>
      <c r="D2" s="31" t="s">
        <v>13</v>
      </c>
      <c r="E2" s="32" t="s">
        <v>14</v>
      </c>
      <c r="F2" s="32" t="s">
        <v>15</v>
      </c>
      <c r="G2" s="30" t="s">
        <v>16</v>
      </c>
      <c r="H2" s="30" t="s">
        <v>17</v>
      </c>
      <c r="I2" s="30" t="s">
        <v>45</v>
      </c>
      <c r="J2" s="7"/>
      <c r="L2" s="33"/>
      <c r="M2" s="9"/>
    </row>
    <row r="3" spans="1:15" ht="17.399999999999999" x14ac:dyDescent="0.3">
      <c r="A3" s="20">
        <v>46143</v>
      </c>
      <c r="B3" s="21" t="s">
        <v>18</v>
      </c>
      <c r="C3" s="22" t="s">
        <v>3</v>
      </c>
      <c r="D3" s="22" t="s">
        <v>19</v>
      </c>
      <c r="E3" s="23">
        <v>80</v>
      </c>
      <c r="F3" s="24" t="s">
        <v>20</v>
      </c>
      <c r="G3" s="21" t="s">
        <v>21</v>
      </c>
      <c r="H3" s="21" t="s">
        <v>0</v>
      </c>
      <c r="I3" s="25" t="s">
        <v>46</v>
      </c>
      <c r="L3" s="15"/>
      <c r="M3" s="1"/>
    </row>
    <row r="4" spans="1:15" ht="17.399999999999999" x14ac:dyDescent="0.3">
      <c r="A4" s="20">
        <v>46144</v>
      </c>
      <c r="B4" s="21" t="s">
        <v>22</v>
      </c>
      <c r="C4" s="22" t="s">
        <v>5</v>
      </c>
      <c r="D4" s="22" t="s">
        <v>23</v>
      </c>
      <c r="E4" s="23">
        <v>18</v>
      </c>
      <c r="F4" s="24" t="s">
        <v>24</v>
      </c>
      <c r="G4" s="21" t="s">
        <v>25</v>
      </c>
      <c r="H4" s="21" t="s">
        <v>0</v>
      </c>
      <c r="I4" s="25">
        <f t="shared" ref="I4:I12" si="0">IF(B4="Saída",E4," ")</f>
        <v>18</v>
      </c>
      <c r="L4" s="15"/>
      <c r="M4" s="2"/>
    </row>
    <row r="5" spans="1:15" ht="17.399999999999999" x14ac:dyDescent="0.3">
      <c r="A5" s="20">
        <v>46145</v>
      </c>
      <c r="B5" s="21" t="s">
        <v>22</v>
      </c>
      <c r="C5" s="22" t="s">
        <v>4</v>
      </c>
      <c r="D5" s="22" t="s">
        <v>26</v>
      </c>
      <c r="E5" s="23">
        <v>8</v>
      </c>
      <c r="F5" s="24" t="s">
        <v>27</v>
      </c>
      <c r="G5" s="21" t="s">
        <v>25</v>
      </c>
      <c r="H5" s="21" t="s">
        <v>0</v>
      </c>
      <c r="I5" s="25">
        <f t="shared" si="0"/>
        <v>8</v>
      </c>
      <c r="J5" s="12"/>
      <c r="K5" s="1"/>
      <c r="L5" s="15"/>
      <c r="M5" s="1"/>
      <c r="N5" s="1"/>
      <c r="O5" s="1"/>
    </row>
    <row r="6" spans="1:15" ht="17.399999999999999" x14ac:dyDescent="0.3">
      <c r="A6" s="20">
        <v>46147</v>
      </c>
      <c r="B6" s="25" t="s">
        <v>18</v>
      </c>
      <c r="C6" s="26" t="s">
        <v>3</v>
      </c>
      <c r="D6" s="26" t="s">
        <v>28</v>
      </c>
      <c r="E6" s="23">
        <v>50</v>
      </c>
      <c r="F6" s="23" t="s">
        <v>20</v>
      </c>
      <c r="G6" s="25" t="s">
        <v>21</v>
      </c>
      <c r="H6" s="25" t="s">
        <v>0</v>
      </c>
      <c r="I6" s="25" t="str">
        <f t="shared" si="0"/>
        <v xml:space="preserve"> </v>
      </c>
      <c r="J6" s="12"/>
      <c r="K6" s="1"/>
      <c r="L6" s="16"/>
      <c r="M6" s="1"/>
      <c r="N6" s="1"/>
      <c r="O6" s="1"/>
    </row>
    <row r="7" spans="1:15" ht="17.399999999999999" x14ac:dyDescent="0.3">
      <c r="A7" s="20">
        <v>46148</v>
      </c>
      <c r="B7" s="25" t="s">
        <v>22</v>
      </c>
      <c r="C7" s="26" t="s">
        <v>6</v>
      </c>
      <c r="D7" s="26" t="s">
        <v>7</v>
      </c>
      <c r="E7" s="23">
        <v>25</v>
      </c>
      <c r="F7" s="23" t="s">
        <v>20</v>
      </c>
      <c r="G7" s="25" t="s">
        <v>25</v>
      </c>
      <c r="H7" s="25" t="s">
        <v>0</v>
      </c>
      <c r="I7" s="25">
        <f t="shared" si="0"/>
        <v>25</v>
      </c>
      <c r="J7" s="12"/>
      <c r="K7" s="1"/>
      <c r="L7" s="16"/>
      <c r="M7" s="1"/>
      <c r="N7" s="1"/>
      <c r="O7" s="1"/>
    </row>
    <row r="8" spans="1:15" ht="17.399999999999999" x14ac:dyDescent="0.3">
      <c r="A8" s="20">
        <v>46150</v>
      </c>
      <c r="B8" s="25" t="s">
        <v>22</v>
      </c>
      <c r="C8" s="26" t="s">
        <v>9</v>
      </c>
      <c r="D8" s="26" t="s">
        <v>29</v>
      </c>
      <c r="E8" s="23">
        <v>22</v>
      </c>
      <c r="F8" s="23" t="s">
        <v>24</v>
      </c>
      <c r="G8" s="25" t="s">
        <v>25</v>
      </c>
      <c r="H8" s="25" t="s">
        <v>0</v>
      </c>
      <c r="I8" s="25">
        <f t="shared" si="0"/>
        <v>22</v>
      </c>
      <c r="J8" s="13"/>
      <c r="K8" s="2"/>
      <c r="L8" s="17"/>
      <c r="M8" s="18"/>
      <c r="N8" s="2"/>
      <c r="O8" s="2"/>
    </row>
    <row r="9" spans="1:15" ht="17.399999999999999" x14ac:dyDescent="0.3">
      <c r="A9" s="20">
        <v>46152</v>
      </c>
      <c r="B9" s="27" t="s">
        <v>18</v>
      </c>
      <c r="C9" s="28" t="s">
        <v>1</v>
      </c>
      <c r="D9" s="28" t="s">
        <v>30</v>
      </c>
      <c r="E9" s="29">
        <v>100</v>
      </c>
      <c r="F9" s="29" t="s">
        <v>27</v>
      </c>
      <c r="G9" s="27" t="s">
        <v>21</v>
      </c>
      <c r="H9" s="27" t="s">
        <v>0</v>
      </c>
      <c r="I9" s="25" t="str">
        <f t="shared" si="0"/>
        <v xml:space="preserve"> </v>
      </c>
      <c r="O9" s="2"/>
    </row>
    <row r="10" spans="1:15" ht="17.399999999999999" x14ac:dyDescent="0.3">
      <c r="A10" s="20">
        <v>46154</v>
      </c>
      <c r="B10" s="21" t="s">
        <v>22</v>
      </c>
      <c r="C10" s="22" t="s">
        <v>5</v>
      </c>
      <c r="D10" s="22" t="s">
        <v>31</v>
      </c>
      <c r="E10" s="23">
        <v>45</v>
      </c>
      <c r="F10" s="24" t="s">
        <v>20</v>
      </c>
      <c r="G10" s="21" t="s">
        <v>25</v>
      </c>
      <c r="H10" s="21" t="s">
        <v>0</v>
      </c>
      <c r="I10" s="25">
        <f t="shared" si="0"/>
        <v>45</v>
      </c>
    </row>
    <row r="11" spans="1:15" ht="17.399999999999999" x14ac:dyDescent="0.3">
      <c r="A11" s="20">
        <v>46156</v>
      </c>
      <c r="B11" s="21" t="s">
        <v>22</v>
      </c>
      <c r="C11" s="22" t="s">
        <v>8</v>
      </c>
      <c r="D11" s="22" t="s">
        <v>32</v>
      </c>
      <c r="E11" s="23">
        <v>30</v>
      </c>
      <c r="F11" s="24" t="s">
        <v>24</v>
      </c>
      <c r="G11" s="21" t="s">
        <v>25</v>
      </c>
      <c r="H11" s="21" t="s">
        <v>0</v>
      </c>
      <c r="I11" s="25">
        <f t="shared" si="0"/>
        <v>30</v>
      </c>
    </row>
    <row r="12" spans="1:15" ht="17.399999999999999" x14ac:dyDescent="0.3">
      <c r="A12" s="20">
        <v>46158</v>
      </c>
      <c r="B12" s="21" t="s">
        <v>22</v>
      </c>
      <c r="C12" s="22" t="s">
        <v>4</v>
      </c>
      <c r="D12" s="22" t="s">
        <v>33</v>
      </c>
      <c r="E12" s="23">
        <v>20</v>
      </c>
      <c r="F12" s="24" t="s">
        <v>34</v>
      </c>
      <c r="G12" s="21" t="s">
        <v>25</v>
      </c>
      <c r="H12" s="21" t="s">
        <v>0</v>
      </c>
      <c r="I12" s="25">
        <f t="shared" si="0"/>
        <v>20</v>
      </c>
    </row>
    <row r="14" spans="1:15" ht="17.399999999999999" x14ac:dyDescent="0.35">
      <c r="A14" s="14"/>
    </row>
    <row r="15" spans="1:15" ht="17.399999999999999" x14ac:dyDescent="0.35">
      <c r="A15" s="14"/>
    </row>
    <row r="16" spans="1:15" ht="17.399999999999999" x14ac:dyDescent="0.35">
      <c r="A16" s="14"/>
    </row>
    <row r="17" spans="1:1" ht="17.399999999999999" x14ac:dyDescent="0.35">
      <c r="A17" s="14"/>
    </row>
    <row r="18" spans="1:1" ht="17.399999999999999" x14ac:dyDescent="0.35">
      <c r="A18" s="14"/>
    </row>
    <row r="19" spans="1:1" ht="17.399999999999999" x14ac:dyDescent="0.35">
      <c r="A19" s="14"/>
    </row>
  </sheetData>
  <mergeCells count="1">
    <mergeCell ref="A1:I1"/>
  </mergeCells>
  <pageMargins left="0.511811024" right="0.511811024" top="0.78740157499999996" bottom="0.78740157499999996" header="0.31496062000000002" footer="0.31496062000000002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17372-05CC-4C03-B28B-3FE36418DE7F}">
  <dimension ref="A1:F9"/>
  <sheetViews>
    <sheetView showGridLines="0" showRowColHeaders="0" tabSelected="1" zoomScale="78" zoomScaleNormal="78" workbookViewId="0">
      <selection activeCell="G18" sqref="G18"/>
      <extLst>
        <ext xmlns:xlsdti="http://schemas.microsoft.com/office/spreadsheetml/2023/showDataTypeIcons" uri="{77bfe23e-c014-4d31-8a63-9c772dbf06b6}">
          <xlsdti:showDataTypeIcons visible="0"/>
        </ext>
      </extLst>
    </sheetView>
  </sheetViews>
  <sheetFormatPr defaultRowHeight="14.4" x14ac:dyDescent="0.3"/>
  <cols>
    <col min="1" max="1" width="40.88671875" bestFit="1" customWidth="1"/>
    <col min="2" max="2" width="27.6640625" customWidth="1"/>
    <col min="3" max="3" width="26.44140625" bestFit="1" customWidth="1"/>
    <col min="5" max="5" width="26.33203125" customWidth="1"/>
    <col min="6" max="6" width="24.109375" customWidth="1"/>
    <col min="7" max="7" width="6" customWidth="1"/>
    <col min="8" max="8" width="37.21875" customWidth="1"/>
  </cols>
  <sheetData>
    <row r="1" spans="1:6" ht="36" customHeight="1" x14ac:dyDescent="0.3">
      <c r="A1" s="49" t="s">
        <v>43</v>
      </c>
      <c r="B1" s="49"/>
      <c r="C1" s="49"/>
      <c r="E1" s="36" t="s">
        <v>41</v>
      </c>
      <c r="F1" s="36"/>
    </row>
    <row r="2" spans="1:6" ht="28.8" customHeight="1" thickBot="1" x14ac:dyDescent="0.45">
      <c r="A2" s="50" t="s">
        <v>35</v>
      </c>
      <c r="B2" s="50" t="s">
        <v>36</v>
      </c>
      <c r="C2" s="50" t="s">
        <v>37</v>
      </c>
      <c r="D2" s="38"/>
      <c r="E2" s="39" t="s">
        <v>12</v>
      </c>
      <c r="F2" s="40" t="s">
        <v>42</v>
      </c>
    </row>
    <row r="3" spans="1:6" ht="30.6" customHeight="1" x14ac:dyDescent="0.35">
      <c r="A3" s="51">
        <f>SUMIF(Lançamentos!B:B,"Entrada",Lançamentos!E:E)</f>
        <v>230</v>
      </c>
      <c r="B3" s="52">
        <f>SUMIF(Lançamentos!B:B,"Saída",Lançamentos!E:E)</f>
        <v>168</v>
      </c>
      <c r="C3" s="53">
        <f>A3-B3</f>
        <v>62</v>
      </c>
      <c r="E3" s="34" t="s">
        <v>5</v>
      </c>
      <c r="F3" s="41">
        <f>SUMIF(Lançamentos!C:C,E3,Lançamentos!E:E)</f>
        <v>63</v>
      </c>
    </row>
    <row r="4" spans="1:6" ht="30" customHeight="1" x14ac:dyDescent="0.35">
      <c r="A4" s="50" t="s">
        <v>38</v>
      </c>
      <c r="B4" s="54" t="s">
        <v>39</v>
      </c>
      <c r="C4" s="54" t="s">
        <v>40</v>
      </c>
      <c r="E4" s="35" t="s">
        <v>4</v>
      </c>
      <c r="F4" s="42">
        <f>SUMIF(Lançamentos!C:C,E4,Lançamentos!E:E)</f>
        <v>28</v>
      </c>
    </row>
    <row r="5" spans="1:6" ht="27.6" customHeight="1" x14ac:dyDescent="0.3">
      <c r="A5" s="55">
        <f>MAX(Lançamentos!I:I)</f>
        <v>45</v>
      </c>
      <c r="B5" s="55">
        <f>MIN(Lançamentos!I:I)</f>
        <v>8</v>
      </c>
      <c r="C5" s="55">
        <f>AVERAGE(Lançamentos!I:I)</f>
        <v>24</v>
      </c>
      <c r="E5" s="34" t="s">
        <v>6</v>
      </c>
      <c r="F5" s="41">
        <f>SUMIF(Lançamentos!C:C,E5,Lançamentos!E:E)</f>
        <v>25</v>
      </c>
    </row>
    <row r="6" spans="1:6" ht="30" customHeight="1" x14ac:dyDescent="0.35">
      <c r="A6" s="4"/>
      <c r="B6" s="4"/>
      <c r="C6" s="4"/>
      <c r="E6" s="35" t="s">
        <v>9</v>
      </c>
      <c r="F6" s="42">
        <f>SUMIF(Lançamentos!C:C,E6,Lançamentos!E:E)</f>
        <v>22</v>
      </c>
    </row>
    <row r="7" spans="1:6" ht="29.4" customHeight="1" x14ac:dyDescent="0.35">
      <c r="A7" s="4"/>
      <c r="B7" s="37"/>
      <c r="C7" s="37"/>
      <c r="E7" s="34" t="s">
        <v>8</v>
      </c>
      <c r="F7" s="41">
        <f>SUMIF(Lançamentos!C:C,E7,Lançamentos!E:E)</f>
        <v>30</v>
      </c>
    </row>
    <row r="8" spans="1:6" ht="30.6" customHeight="1" x14ac:dyDescent="0.3">
      <c r="C8" s="19"/>
      <c r="E8" s="45" t="s">
        <v>44</v>
      </c>
      <c r="F8" s="46"/>
    </row>
    <row r="9" spans="1:6" ht="21" x14ac:dyDescent="0.4">
      <c r="C9" s="19"/>
      <c r="E9" s="47">
        <f>B3/A3</f>
        <v>0.73043478260869565</v>
      </c>
      <c r="F9" s="48"/>
    </row>
  </sheetData>
  <mergeCells count="4">
    <mergeCell ref="E8:F8"/>
    <mergeCell ref="E9:F9"/>
    <mergeCell ref="A1:C1"/>
    <mergeCell ref="E1:F1"/>
  </mergeCells>
  <conditionalFormatting sqref="C3">
    <cfRule type="cellIs" dxfId="3" priority="1" operator="greaterThan">
      <formula>0</formula>
    </cfRule>
  </conditionalFormatting>
  <pageMargins left="0.511811024" right="0.511811024" top="0.78740157499999996" bottom="0.78740157499999996" header="0.31496062000000002" footer="0.31496062000000002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Capa</vt:lpstr>
      <vt:lpstr>Lançamentos</vt:lpstr>
      <vt:lpstr>Resumo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Maria Barbosa</dc:creator>
  <cp:lastModifiedBy>Maria Barbosa</cp:lastModifiedBy>
  <dcterms:created xsi:type="dcterms:W3CDTF">2026-05-02T00:28:21Z</dcterms:created>
  <dcterms:modified xsi:type="dcterms:W3CDTF">2026-05-02T03:51:16Z</dcterms:modified>
</cp:coreProperties>
</file>