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cvc\Box\Catalina Valencia\Project 1 - nDEE\Code\GenIMLLP_model\Data\"/>
    </mc:Choice>
  </mc:AlternateContent>
  <xr:revisionPtr revIDLastSave="0" documentId="13_ncr:1_{AB46EA26-077E-45F1-A503-7F1BF138D51E}" xr6:coauthVersionLast="47" xr6:coauthVersionMax="47" xr10:uidLastSave="{00000000-0000-0000-0000-000000000000}"/>
  <bookViews>
    <workbookView xWindow="-120" yWindow="-120" windowWidth="29040" windowHeight="15840" firstSheet="2" activeTab="11" xr2:uid="{5588E3F1-890E-4C24-A3F1-14442F3D5341}"/>
  </bookViews>
  <sheets>
    <sheet name="Sheet1" sheetId="1" r:id="rId1"/>
    <sheet name="Sheet2" sheetId="2" r:id="rId2"/>
    <sheet name="Sheet3" sheetId="3" r:id="rId3"/>
    <sheet name="Sheet4" sheetId="4" r:id="rId4"/>
    <sheet name="MC_NYC" sheetId="5" r:id="rId5"/>
    <sheet name="MC_LA" sheetId="11" r:id="rId6"/>
    <sheet name="MC_Chicago" sheetId="12" r:id="rId7"/>
    <sheet name="MC_DC" sheetId="14" r:id="rId8"/>
    <sheet name="MC_SF" sheetId="15" r:id="rId9"/>
    <sheet name="MC_Dallas" sheetId="16" r:id="rId10"/>
    <sheet name="Electric_NYC" sheetId="17" r:id="rId11"/>
    <sheet name="Electric_LA" sheetId="18" r:id="rId12"/>
    <sheet name="Rush_NYC" sheetId="19" r:id="rId13"/>
    <sheet name="Rush_LA" sheetId="20" r:id="rId14"/>
    <sheet name="Crowd_NYC" sheetId="21" r:id="rId15"/>
    <sheet name="Crowd_LA" sheetId="22" r:id="rId16"/>
    <sheet name="CrowdE_NYC" sheetId="24" r:id="rId17"/>
    <sheet name="CrowdE_LA" sheetId="23" r:id="rId18"/>
    <sheet name="Auto_NYC" sheetId="25" r:id="rId19"/>
    <sheet name="Auto_LA" sheetId="2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5" l="1"/>
  <c r="C23" i="14"/>
  <c r="C24" i="5"/>
  <c r="C23" i="16"/>
  <c r="C26" i="12"/>
  <c r="C24" i="11"/>
  <c r="K4" i="16"/>
  <c r="K3" i="16"/>
  <c r="H95" i="21" l="1"/>
  <c r="I95" i="21"/>
  <c r="J95" i="21"/>
  <c r="I94" i="21"/>
  <c r="J94" i="21"/>
  <c r="H94" i="21"/>
  <c r="I20" i="26"/>
  <c r="H20" i="26"/>
  <c r="G20" i="26"/>
  <c r="I19" i="26"/>
  <c r="H19" i="26"/>
  <c r="G19" i="26"/>
  <c r="I18" i="26"/>
  <c r="H18" i="26"/>
  <c r="G18" i="26"/>
  <c r="I17" i="26"/>
  <c r="H17" i="26"/>
  <c r="G17" i="26"/>
  <c r="I16" i="26"/>
  <c r="H16" i="26"/>
  <c r="G16" i="26"/>
  <c r="I15" i="26"/>
  <c r="H15" i="26"/>
  <c r="G15" i="26"/>
  <c r="I14" i="26"/>
  <c r="H14" i="26"/>
  <c r="G14" i="26"/>
  <c r="I13" i="26"/>
  <c r="H13" i="26"/>
  <c r="G13" i="26"/>
  <c r="I12" i="26"/>
  <c r="H12" i="26"/>
  <c r="G12" i="26"/>
  <c r="I11" i="26"/>
  <c r="H11" i="26"/>
  <c r="G11" i="26"/>
  <c r="I10" i="26"/>
  <c r="H10" i="26"/>
  <c r="G10" i="26"/>
  <c r="I9" i="26"/>
  <c r="H9" i="26"/>
  <c r="G9" i="26"/>
  <c r="I8" i="26"/>
  <c r="H8" i="26"/>
  <c r="G8" i="26"/>
  <c r="I7" i="26"/>
  <c r="H7" i="26"/>
  <c r="G7" i="26"/>
  <c r="I6" i="26"/>
  <c r="H6" i="26"/>
  <c r="G6" i="26"/>
  <c r="I5" i="26"/>
  <c r="H5" i="26"/>
  <c r="G5" i="26"/>
  <c r="I4" i="26"/>
  <c r="H4" i="26"/>
  <c r="G4" i="26"/>
  <c r="I3" i="26"/>
  <c r="H3" i="26"/>
  <c r="G3" i="26"/>
  <c r="I2" i="26"/>
  <c r="H2" i="26"/>
  <c r="G2" i="26"/>
  <c r="I20" i="25"/>
  <c r="H20" i="25"/>
  <c r="G20" i="25"/>
  <c r="I19" i="25"/>
  <c r="H19" i="25"/>
  <c r="G19" i="25"/>
  <c r="I18" i="25"/>
  <c r="H18" i="25"/>
  <c r="G18" i="25"/>
  <c r="I17" i="25"/>
  <c r="H17" i="25"/>
  <c r="G17" i="25"/>
  <c r="I16" i="25"/>
  <c r="H16" i="25"/>
  <c r="G16" i="25"/>
  <c r="I15" i="25"/>
  <c r="H15" i="25"/>
  <c r="G15" i="25"/>
  <c r="I14" i="25"/>
  <c r="H14" i="25"/>
  <c r="G14" i="25"/>
  <c r="I13" i="25"/>
  <c r="H13" i="25"/>
  <c r="G13" i="25"/>
  <c r="I12" i="25"/>
  <c r="H12" i="25"/>
  <c r="G12" i="25"/>
  <c r="I11" i="25"/>
  <c r="H11" i="25"/>
  <c r="G11" i="25"/>
  <c r="I10" i="25"/>
  <c r="H10" i="25"/>
  <c r="G10" i="25"/>
  <c r="I9" i="25"/>
  <c r="H9" i="25"/>
  <c r="G9" i="25"/>
  <c r="I8" i="25"/>
  <c r="H8" i="25"/>
  <c r="G8" i="25"/>
  <c r="I7" i="25"/>
  <c r="H7" i="25"/>
  <c r="G7" i="25"/>
  <c r="I6" i="25"/>
  <c r="H6" i="25"/>
  <c r="G6" i="25"/>
  <c r="I5" i="25"/>
  <c r="H5" i="25"/>
  <c r="G5" i="25"/>
  <c r="I4" i="25"/>
  <c r="H4" i="25"/>
  <c r="G4" i="25"/>
  <c r="I3" i="25"/>
  <c r="H3" i="25"/>
  <c r="G3" i="25"/>
  <c r="I2" i="25"/>
  <c r="H2" i="25"/>
  <c r="G2" i="25"/>
  <c r="I65" i="24"/>
  <c r="H65" i="24"/>
  <c r="G65" i="24"/>
  <c r="I64" i="24"/>
  <c r="H64" i="24"/>
  <c r="G64" i="24"/>
  <c r="I63" i="24"/>
  <c r="H63" i="24"/>
  <c r="G63" i="24"/>
  <c r="I62" i="24"/>
  <c r="H62" i="24"/>
  <c r="G62" i="24"/>
  <c r="I61" i="24"/>
  <c r="H61" i="24"/>
  <c r="G61" i="24"/>
  <c r="I60" i="24"/>
  <c r="H60" i="24"/>
  <c r="G60" i="24"/>
  <c r="I59" i="24"/>
  <c r="H59" i="24"/>
  <c r="G59" i="24"/>
  <c r="I58" i="24"/>
  <c r="H58" i="24"/>
  <c r="G58" i="24"/>
  <c r="I57" i="24"/>
  <c r="H57" i="24"/>
  <c r="G57" i="24"/>
  <c r="I56" i="24"/>
  <c r="H56" i="24"/>
  <c r="G56" i="24"/>
  <c r="I55" i="24"/>
  <c r="H55" i="24"/>
  <c r="G55" i="24"/>
  <c r="I54" i="24"/>
  <c r="H54" i="24"/>
  <c r="G54" i="24"/>
  <c r="I53" i="24"/>
  <c r="H53" i="24"/>
  <c r="G53" i="24"/>
  <c r="I52" i="24"/>
  <c r="H52" i="24"/>
  <c r="G52" i="24"/>
  <c r="I51" i="24"/>
  <c r="H51" i="24"/>
  <c r="G51" i="24"/>
  <c r="I50" i="24"/>
  <c r="H50" i="24"/>
  <c r="G50" i="24"/>
  <c r="I49" i="24"/>
  <c r="H49" i="24"/>
  <c r="G49" i="24"/>
  <c r="I48" i="24"/>
  <c r="H48" i="24"/>
  <c r="G48" i="24"/>
  <c r="I47" i="24"/>
  <c r="H47" i="24"/>
  <c r="G47" i="24"/>
  <c r="I43" i="24"/>
  <c r="H43" i="24"/>
  <c r="G43" i="24"/>
  <c r="I42" i="24"/>
  <c r="H42" i="24"/>
  <c r="G42" i="24"/>
  <c r="I41" i="24"/>
  <c r="H41" i="24"/>
  <c r="G41" i="24"/>
  <c r="I40" i="24"/>
  <c r="H40" i="24"/>
  <c r="G40" i="24"/>
  <c r="I39" i="24"/>
  <c r="H39" i="24"/>
  <c r="G39" i="24"/>
  <c r="I38" i="24"/>
  <c r="H38" i="24"/>
  <c r="G38" i="24"/>
  <c r="I37" i="24"/>
  <c r="H37" i="24"/>
  <c r="G37" i="24"/>
  <c r="I36" i="24"/>
  <c r="H36" i="24"/>
  <c r="G36" i="24"/>
  <c r="I35" i="24"/>
  <c r="H35" i="24"/>
  <c r="G35" i="24"/>
  <c r="I34" i="24"/>
  <c r="H34" i="24"/>
  <c r="G34" i="24"/>
  <c r="I33" i="24"/>
  <c r="H33" i="24"/>
  <c r="G33" i="24"/>
  <c r="I32" i="24"/>
  <c r="H32" i="24"/>
  <c r="G32" i="24"/>
  <c r="I31" i="24"/>
  <c r="H31" i="24"/>
  <c r="G31" i="24"/>
  <c r="I30" i="24"/>
  <c r="H30" i="24"/>
  <c r="G30" i="24"/>
  <c r="I29" i="24"/>
  <c r="H29" i="24"/>
  <c r="G29" i="24"/>
  <c r="I28" i="24"/>
  <c r="H28" i="24"/>
  <c r="G28" i="24"/>
  <c r="I27" i="24"/>
  <c r="H27" i="24"/>
  <c r="G27" i="24"/>
  <c r="I26" i="24"/>
  <c r="H26" i="24"/>
  <c r="G26" i="24"/>
  <c r="I25" i="24"/>
  <c r="H25" i="24"/>
  <c r="G25" i="24"/>
  <c r="I21" i="24"/>
  <c r="H21" i="24"/>
  <c r="G21" i="24"/>
  <c r="I20" i="24"/>
  <c r="H20" i="24"/>
  <c r="G20" i="24"/>
  <c r="I19" i="24"/>
  <c r="H19" i="24"/>
  <c r="G19" i="24"/>
  <c r="I18" i="24"/>
  <c r="H18" i="24"/>
  <c r="G18" i="24"/>
  <c r="I17" i="24"/>
  <c r="H17" i="24"/>
  <c r="G17" i="24"/>
  <c r="I16" i="24"/>
  <c r="H16" i="24"/>
  <c r="G16" i="24"/>
  <c r="I15" i="24"/>
  <c r="H15" i="24"/>
  <c r="G15" i="24"/>
  <c r="I14" i="24"/>
  <c r="H14" i="24"/>
  <c r="G14" i="24"/>
  <c r="I13" i="24"/>
  <c r="H13" i="24"/>
  <c r="G13" i="24"/>
  <c r="I12" i="24"/>
  <c r="H12" i="24"/>
  <c r="G12" i="24"/>
  <c r="I11" i="24"/>
  <c r="H11" i="24"/>
  <c r="G11" i="24"/>
  <c r="I10" i="24"/>
  <c r="H10" i="24"/>
  <c r="G10" i="24"/>
  <c r="I9" i="24"/>
  <c r="H9" i="24"/>
  <c r="G9" i="24"/>
  <c r="I8" i="24"/>
  <c r="H8" i="24"/>
  <c r="G8" i="24"/>
  <c r="I7" i="24"/>
  <c r="H7" i="24"/>
  <c r="G7" i="24"/>
  <c r="I6" i="24"/>
  <c r="H6" i="24"/>
  <c r="G6" i="24"/>
  <c r="I5" i="24"/>
  <c r="H5" i="24"/>
  <c r="G5" i="24"/>
  <c r="I4" i="24"/>
  <c r="H4" i="24"/>
  <c r="G4" i="24"/>
  <c r="I3" i="24"/>
  <c r="H3" i="24"/>
  <c r="G3" i="24"/>
  <c r="I65" i="23"/>
  <c r="H65" i="23"/>
  <c r="G65" i="23"/>
  <c r="I64" i="23"/>
  <c r="H64" i="23"/>
  <c r="G64" i="23"/>
  <c r="I63" i="23"/>
  <c r="H63" i="23"/>
  <c r="G63" i="23"/>
  <c r="I62" i="23"/>
  <c r="H62" i="23"/>
  <c r="G62" i="23"/>
  <c r="I61" i="23"/>
  <c r="H61" i="23"/>
  <c r="G61" i="23"/>
  <c r="I60" i="23"/>
  <c r="H60" i="23"/>
  <c r="G60" i="23"/>
  <c r="I59" i="23"/>
  <c r="H59" i="23"/>
  <c r="G59" i="23"/>
  <c r="I58" i="23"/>
  <c r="H58" i="23"/>
  <c r="G58" i="23"/>
  <c r="I57" i="23"/>
  <c r="H57" i="23"/>
  <c r="G57" i="23"/>
  <c r="I56" i="23"/>
  <c r="H56" i="23"/>
  <c r="G56" i="23"/>
  <c r="I55" i="23"/>
  <c r="H55" i="23"/>
  <c r="G55" i="23"/>
  <c r="I54" i="23"/>
  <c r="H54" i="23"/>
  <c r="G54" i="23"/>
  <c r="I53" i="23"/>
  <c r="H53" i="23"/>
  <c r="G53" i="23"/>
  <c r="I52" i="23"/>
  <c r="H52" i="23"/>
  <c r="G52" i="23"/>
  <c r="I51" i="23"/>
  <c r="H51" i="23"/>
  <c r="G51" i="23"/>
  <c r="I50" i="23"/>
  <c r="H50" i="23"/>
  <c r="G50" i="23"/>
  <c r="I49" i="23"/>
  <c r="H49" i="23"/>
  <c r="G49" i="23"/>
  <c r="I48" i="23"/>
  <c r="H48" i="23"/>
  <c r="G48" i="23"/>
  <c r="I47" i="23"/>
  <c r="H47" i="23"/>
  <c r="G47" i="23"/>
  <c r="I43" i="23"/>
  <c r="H43" i="23"/>
  <c r="G43" i="23"/>
  <c r="I42" i="23"/>
  <c r="H42" i="23"/>
  <c r="G42" i="23"/>
  <c r="I41" i="23"/>
  <c r="H41" i="23"/>
  <c r="G41" i="23"/>
  <c r="I40" i="23"/>
  <c r="H40" i="23"/>
  <c r="G40" i="23"/>
  <c r="I39" i="23"/>
  <c r="H39" i="23"/>
  <c r="G39" i="23"/>
  <c r="I38" i="23"/>
  <c r="H38" i="23"/>
  <c r="G38" i="23"/>
  <c r="I37" i="23"/>
  <c r="H37" i="23"/>
  <c r="G37" i="23"/>
  <c r="I36" i="23"/>
  <c r="H36" i="23"/>
  <c r="G36" i="23"/>
  <c r="I35" i="23"/>
  <c r="H35" i="23"/>
  <c r="G35" i="23"/>
  <c r="I34" i="23"/>
  <c r="H34" i="23"/>
  <c r="G34" i="23"/>
  <c r="I33" i="23"/>
  <c r="H33" i="23"/>
  <c r="G33" i="23"/>
  <c r="I32" i="23"/>
  <c r="H32" i="23"/>
  <c r="G32" i="23"/>
  <c r="I31" i="23"/>
  <c r="H31" i="23"/>
  <c r="G31" i="23"/>
  <c r="I30" i="23"/>
  <c r="H30" i="23"/>
  <c r="G30" i="23"/>
  <c r="I29" i="23"/>
  <c r="H29" i="23"/>
  <c r="G29" i="23"/>
  <c r="I28" i="23"/>
  <c r="H28" i="23"/>
  <c r="G28" i="23"/>
  <c r="I27" i="23"/>
  <c r="H27" i="23"/>
  <c r="G27" i="23"/>
  <c r="I26" i="23"/>
  <c r="H26" i="23"/>
  <c r="G26" i="23"/>
  <c r="I25" i="23"/>
  <c r="H25" i="23"/>
  <c r="G25" i="23"/>
  <c r="I21" i="23"/>
  <c r="H21" i="23"/>
  <c r="G21" i="23"/>
  <c r="I20" i="23"/>
  <c r="H20" i="23"/>
  <c r="G20" i="23"/>
  <c r="I19" i="23"/>
  <c r="H19" i="23"/>
  <c r="G19" i="23"/>
  <c r="I18" i="23"/>
  <c r="H18" i="23"/>
  <c r="G18" i="23"/>
  <c r="I17" i="23"/>
  <c r="H17" i="23"/>
  <c r="G17" i="23"/>
  <c r="I16" i="23"/>
  <c r="H16" i="23"/>
  <c r="G16" i="23"/>
  <c r="I15" i="23"/>
  <c r="H15" i="23"/>
  <c r="G15" i="23"/>
  <c r="I14" i="23"/>
  <c r="H14" i="23"/>
  <c r="G14" i="23"/>
  <c r="I13" i="23"/>
  <c r="H13" i="23"/>
  <c r="G13" i="23"/>
  <c r="I12" i="23"/>
  <c r="H12" i="23"/>
  <c r="G12" i="23"/>
  <c r="I11" i="23"/>
  <c r="H11" i="23"/>
  <c r="G11" i="23"/>
  <c r="I10" i="23"/>
  <c r="H10" i="23"/>
  <c r="G10" i="23"/>
  <c r="I9" i="23"/>
  <c r="H9" i="23"/>
  <c r="G9" i="23"/>
  <c r="I8" i="23"/>
  <c r="H8" i="23"/>
  <c r="G8" i="23"/>
  <c r="I7" i="23"/>
  <c r="H7" i="23"/>
  <c r="G7" i="23"/>
  <c r="I6" i="23"/>
  <c r="H6" i="23"/>
  <c r="G6" i="23"/>
  <c r="I5" i="23"/>
  <c r="H5" i="23"/>
  <c r="G5" i="23"/>
  <c r="I4" i="23"/>
  <c r="H4" i="23"/>
  <c r="G4" i="23"/>
  <c r="I3" i="23"/>
  <c r="H3" i="23"/>
  <c r="G3" i="23"/>
  <c r="I65" i="22"/>
  <c r="H65" i="22"/>
  <c r="G65" i="22"/>
  <c r="I64" i="22"/>
  <c r="H64" i="22"/>
  <c r="G64" i="22"/>
  <c r="I63" i="22"/>
  <c r="H63" i="22"/>
  <c r="G63" i="22"/>
  <c r="I62" i="22"/>
  <c r="H62" i="22"/>
  <c r="G62" i="22"/>
  <c r="I61" i="22"/>
  <c r="H61" i="22"/>
  <c r="G61" i="22"/>
  <c r="I60" i="22"/>
  <c r="H60" i="22"/>
  <c r="G60" i="22"/>
  <c r="I59" i="22"/>
  <c r="H59" i="22"/>
  <c r="G59" i="22"/>
  <c r="I58" i="22"/>
  <c r="H58" i="22"/>
  <c r="G58" i="22"/>
  <c r="I57" i="22"/>
  <c r="H57" i="22"/>
  <c r="G57" i="22"/>
  <c r="I56" i="22"/>
  <c r="H56" i="22"/>
  <c r="G56" i="22"/>
  <c r="I55" i="22"/>
  <c r="H55" i="22"/>
  <c r="G55" i="22"/>
  <c r="I54" i="22"/>
  <c r="H54" i="22"/>
  <c r="G54" i="22"/>
  <c r="I53" i="22"/>
  <c r="H53" i="22"/>
  <c r="G53" i="22"/>
  <c r="I52" i="22"/>
  <c r="H52" i="22"/>
  <c r="G52" i="22"/>
  <c r="I51" i="22"/>
  <c r="H51" i="22"/>
  <c r="G51" i="22"/>
  <c r="I50" i="22"/>
  <c r="H50" i="22"/>
  <c r="G50" i="22"/>
  <c r="I49" i="22"/>
  <c r="H49" i="22"/>
  <c r="G49" i="22"/>
  <c r="I48" i="22"/>
  <c r="H48" i="22"/>
  <c r="G48" i="22"/>
  <c r="I47" i="22"/>
  <c r="H47" i="22"/>
  <c r="G47" i="22"/>
  <c r="I43" i="22"/>
  <c r="H43" i="22"/>
  <c r="G43" i="22"/>
  <c r="I42" i="22"/>
  <c r="H42" i="22"/>
  <c r="G42" i="22"/>
  <c r="I41" i="22"/>
  <c r="H41" i="22"/>
  <c r="G41" i="22"/>
  <c r="I40" i="22"/>
  <c r="H40" i="22"/>
  <c r="G40" i="22"/>
  <c r="I39" i="22"/>
  <c r="H39" i="22"/>
  <c r="G39" i="22"/>
  <c r="I38" i="22"/>
  <c r="H38" i="22"/>
  <c r="G38" i="22"/>
  <c r="I37" i="22"/>
  <c r="H37" i="22"/>
  <c r="G37" i="22"/>
  <c r="I36" i="22"/>
  <c r="H36" i="22"/>
  <c r="G36" i="22"/>
  <c r="I35" i="22"/>
  <c r="H35" i="22"/>
  <c r="G35" i="22"/>
  <c r="I34" i="22"/>
  <c r="H34" i="22"/>
  <c r="G34" i="22"/>
  <c r="I33" i="22"/>
  <c r="H33" i="22"/>
  <c r="G33" i="22"/>
  <c r="I32" i="22"/>
  <c r="H32" i="22"/>
  <c r="G32" i="22"/>
  <c r="I31" i="22"/>
  <c r="H31" i="22"/>
  <c r="G31" i="22"/>
  <c r="I30" i="22"/>
  <c r="H30" i="22"/>
  <c r="G30" i="22"/>
  <c r="I29" i="22"/>
  <c r="H29" i="22"/>
  <c r="G29" i="22"/>
  <c r="I28" i="22"/>
  <c r="H28" i="22"/>
  <c r="G28" i="22"/>
  <c r="I27" i="22"/>
  <c r="H27" i="22"/>
  <c r="G27" i="22"/>
  <c r="I26" i="22"/>
  <c r="H26" i="22"/>
  <c r="G26" i="22"/>
  <c r="I25" i="22"/>
  <c r="H25" i="22"/>
  <c r="G25" i="22"/>
  <c r="I21" i="22"/>
  <c r="H21" i="22"/>
  <c r="G21" i="22"/>
  <c r="I20" i="22"/>
  <c r="H20" i="22"/>
  <c r="G20" i="22"/>
  <c r="I19" i="22"/>
  <c r="H19" i="22"/>
  <c r="G19" i="22"/>
  <c r="I18" i="22"/>
  <c r="H18" i="22"/>
  <c r="G18" i="22"/>
  <c r="I17" i="22"/>
  <c r="H17" i="22"/>
  <c r="G17" i="22"/>
  <c r="I16" i="22"/>
  <c r="H16" i="22"/>
  <c r="G16" i="22"/>
  <c r="I15" i="22"/>
  <c r="H15" i="22"/>
  <c r="G15" i="22"/>
  <c r="I14" i="22"/>
  <c r="H14" i="22"/>
  <c r="G14" i="22"/>
  <c r="I13" i="22"/>
  <c r="H13" i="22"/>
  <c r="G13" i="22"/>
  <c r="I12" i="22"/>
  <c r="H12" i="22"/>
  <c r="G12" i="22"/>
  <c r="I11" i="22"/>
  <c r="H11" i="22"/>
  <c r="G11" i="22"/>
  <c r="I10" i="22"/>
  <c r="H10" i="22"/>
  <c r="G10" i="22"/>
  <c r="I9" i="22"/>
  <c r="H9" i="22"/>
  <c r="G9" i="22"/>
  <c r="I8" i="22"/>
  <c r="H8" i="22"/>
  <c r="G8" i="22"/>
  <c r="I7" i="22"/>
  <c r="H7" i="22"/>
  <c r="G7" i="22"/>
  <c r="I6" i="22"/>
  <c r="H6" i="22"/>
  <c r="G6" i="22"/>
  <c r="I5" i="22"/>
  <c r="H5" i="22"/>
  <c r="G5" i="22"/>
  <c r="I4" i="22"/>
  <c r="H4" i="22"/>
  <c r="G4" i="22"/>
  <c r="I3" i="22"/>
  <c r="H3" i="22"/>
  <c r="G3" i="22"/>
  <c r="I65" i="21"/>
  <c r="H65" i="21"/>
  <c r="G65" i="21"/>
  <c r="I64" i="21"/>
  <c r="H64" i="21"/>
  <c r="G64" i="21"/>
  <c r="I63" i="21"/>
  <c r="H63" i="21"/>
  <c r="G63" i="21"/>
  <c r="I62" i="21"/>
  <c r="H62" i="21"/>
  <c r="G62" i="21"/>
  <c r="I61" i="21"/>
  <c r="H61" i="21"/>
  <c r="G61" i="21"/>
  <c r="I60" i="21"/>
  <c r="H60" i="21"/>
  <c r="G60" i="21"/>
  <c r="I59" i="21"/>
  <c r="H59" i="21"/>
  <c r="G59" i="21"/>
  <c r="I58" i="21"/>
  <c r="H58" i="21"/>
  <c r="G58" i="21"/>
  <c r="I57" i="21"/>
  <c r="H57" i="21"/>
  <c r="G57" i="21"/>
  <c r="I56" i="21"/>
  <c r="H56" i="21"/>
  <c r="G56" i="21"/>
  <c r="I55" i="21"/>
  <c r="H55" i="21"/>
  <c r="G55" i="21"/>
  <c r="I54" i="21"/>
  <c r="H54" i="21"/>
  <c r="G54" i="21"/>
  <c r="I53" i="21"/>
  <c r="H53" i="21"/>
  <c r="G53" i="21"/>
  <c r="I52" i="21"/>
  <c r="H52" i="21"/>
  <c r="G52" i="21"/>
  <c r="I51" i="21"/>
  <c r="H51" i="21"/>
  <c r="G51" i="21"/>
  <c r="I50" i="21"/>
  <c r="H50" i="21"/>
  <c r="G50" i="21"/>
  <c r="I49" i="21"/>
  <c r="H49" i="21"/>
  <c r="G49" i="21"/>
  <c r="I48" i="21"/>
  <c r="H48" i="21"/>
  <c r="G48" i="21"/>
  <c r="I47" i="21"/>
  <c r="H47" i="21"/>
  <c r="G47" i="21"/>
  <c r="I43" i="21"/>
  <c r="H43" i="21"/>
  <c r="G43" i="21"/>
  <c r="I42" i="21"/>
  <c r="H42" i="21"/>
  <c r="G42" i="21"/>
  <c r="I41" i="21"/>
  <c r="H41" i="21"/>
  <c r="G41" i="21"/>
  <c r="I40" i="21"/>
  <c r="H40" i="21"/>
  <c r="G40" i="21"/>
  <c r="I39" i="21"/>
  <c r="H39" i="21"/>
  <c r="G39" i="21"/>
  <c r="I38" i="21"/>
  <c r="H38" i="21"/>
  <c r="G38" i="21"/>
  <c r="I37" i="21"/>
  <c r="H37" i="21"/>
  <c r="G37" i="21"/>
  <c r="I36" i="21"/>
  <c r="H36" i="21"/>
  <c r="G36" i="21"/>
  <c r="I35" i="21"/>
  <c r="H35" i="21"/>
  <c r="G35" i="21"/>
  <c r="I34" i="21"/>
  <c r="H34" i="21"/>
  <c r="G34" i="21"/>
  <c r="I33" i="21"/>
  <c r="H33" i="21"/>
  <c r="G33" i="21"/>
  <c r="I32" i="21"/>
  <c r="H32" i="21"/>
  <c r="G32" i="21"/>
  <c r="I31" i="21"/>
  <c r="H31" i="21"/>
  <c r="G31" i="21"/>
  <c r="I30" i="21"/>
  <c r="H30" i="21"/>
  <c r="G30" i="21"/>
  <c r="I29" i="21"/>
  <c r="H29" i="21"/>
  <c r="G29" i="21"/>
  <c r="I28" i="21"/>
  <c r="H28" i="21"/>
  <c r="G28" i="21"/>
  <c r="I27" i="21"/>
  <c r="H27" i="21"/>
  <c r="G27" i="21"/>
  <c r="I26" i="21"/>
  <c r="H26" i="21"/>
  <c r="G26" i="21"/>
  <c r="I25" i="21"/>
  <c r="H25" i="21"/>
  <c r="G25" i="21"/>
  <c r="I21" i="21"/>
  <c r="H21" i="21"/>
  <c r="G21" i="21"/>
  <c r="I20" i="21"/>
  <c r="H20" i="21"/>
  <c r="G20" i="21"/>
  <c r="I19" i="21"/>
  <c r="H19" i="21"/>
  <c r="G19" i="21"/>
  <c r="I18" i="21"/>
  <c r="H18" i="21"/>
  <c r="G18" i="21"/>
  <c r="I17" i="21"/>
  <c r="H17" i="21"/>
  <c r="G17" i="21"/>
  <c r="I16" i="21"/>
  <c r="H16" i="21"/>
  <c r="G16" i="21"/>
  <c r="I15" i="21"/>
  <c r="H15" i="21"/>
  <c r="G15" i="21"/>
  <c r="I14" i="21"/>
  <c r="H14" i="21"/>
  <c r="G14" i="21"/>
  <c r="I13" i="21"/>
  <c r="H13" i="21"/>
  <c r="G13" i="21"/>
  <c r="I12" i="21"/>
  <c r="H12" i="21"/>
  <c r="G12" i="21"/>
  <c r="I11" i="21"/>
  <c r="H11" i="21"/>
  <c r="G11" i="21"/>
  <c r="I10" i="21"/>
  <c r="H10" i="21"/>
  <c r="G10" i="21"/>
  <c r="I9" i="21"/>
  <c r="H9" i="21"/>
  <c r="G9" i="21"/>
  <c r="I8" i="21"/>
  <c r="H8" i="21"/>
  <c r="G8" i="21"/>
  <c r="I7" i="21"/>
  <c r="H7" i="21"/>
  <c r="G7" i="21"/>
  <c r="I6" i="21"/>
  <c r="H6" i="21"/>
  <c r="G6" i="21"/>
  <c r="I5" i="21"/>
  <c r="H5" i="21"/>
  <c r="G5" i="21"/>
  <c r="I4" i="21"/>
  <c r="H4" i="21"/>
  <c r="G4" i="21"/>
  <c r="I3" i="21"/>
  <c r="H3" i="21"/>
  <c r="G3" i="21"/>
  <c r="I43" i="20"/>
  <c r="H43" i="20"/>
  <c r="G43" i="20"/>
  <c r="I42" i="20"/>
  <c r="H42" i="20"/>
  <c r="G42" i="20"/>
  <c r="I41" i="20"/>
  <c r="H41" i="20"/>
  <c r="G41" i="20"/>
  <c r="I40" i="20"/>
  <c r="H40" i="20"/>
  <c r="G40" i="20"/>
  <c r="I39" i="20"/>
  <c r="H39" i="20"/>
  <c r="G39" i="20"/>
  <c r="I38" i="20"/>
  <c r="H38" i="20"/>
  <c r="G38" i="20"/>
  <c r="I37" i="20"/>
  <c r="H37" i="20"/>
  <c r="G37" i="20"/>
  <c r="I36" i="20"/>
  <c r="H36" i="20"/>
  <c r="G36" i="20"/>
  <c r="I35" i="20"/>
  <c r="H35" i="20"/>
  <c r="G35" i="20"/>
  <c r="I34" i="20"/>
  <c r="H34" i="20"/>
  <c r="G34" i="20"/>
  <c r="I33" i="20"/>
  <c r="H33" i="20"/>
  <c r="G33" i="20"/>
  <c r="I32" i="20"/>
  <c r="H32" i="20"/>
  <c r="G32" i="20"/>
  <c r="I31" i="20"/>
  <c r="H31" i="20"/>
  <c r="G31" i="20"/>
  <c r="I30" i="20"/>
  <c r="H30" i="20"/>
  <c r="G30" i="20"/>
  <c r="I29" i="20"/>
  <c r="H29" i="20"/>
  <c r="G29" i="20"/>
  <c r="I28" i="20"/>
  <c r="H28" i="20"/>
  <c r="G28" i="20"/>
  <c r="I27" i="20"/>
  <c r="H27" i="20"/>
  <c r="G27" i="20"/>
  <c r="I26" i="20"/>
  <c r="H26" i="20"/>
  <c r="G26" i="20"/>
  <c r="I25" i="20"/>
  <c r="H25" i="20"/>
  <c r="G25" i="20"/>
  <c r="I21" i="20"/>
  <c r="H21" i="20"/>
  <c r="G21" i="20"/>
  <c r="I20" i="20"/>
  <c r="H20" i="20"/>
  <c r="G20" i="20"/>
  <c r="I19" i="20"/>
  <c r="H19" i="20"/>
  <c r="G19" i="20"/>
  <c r="I18" i="20"/>
  <c r="H18" i="20"/>
  <c r="G18" i="20"/>
  <c r="I17" i="20"/>
  <c r="H17" i="20"/>
  <c r="G17" i="20"/>
  <c r="I16" i="20"/>
  <c r="H16" i="20"/>
  <c r="G16" i="20"/>
  <c r="I15" i="20"/>
  <c r="H15" i="20"/>
  <c r="G15" i="20"/>
  <c r="I14" i="20"/>
  <c r="H14" i="20"/>
  <c r="G14" i="20"/>
  <c r="I13" i="20"/>
  <c r="H13" i="20"/>
  <c r="G13" i="20"/>
  <c r="I12" i="20"/>
  <c r="H12" i="20"/>
  <c r="G12" i="20"/>
  <c r="I11" i="20"/>
  <c r="H11" i="20"/>
  <c r="G11" i="20"/>
  <c r="I10" i="20"/>
  <c r="H10" i="20"/>
  <c r="G10" i="20"/>
  <c r="I9" i="20"/>
  <c r="H9" i="20"/>
  <c r="G9" i="20"/>
  <c r="I8" i="20"/>
  <c r="H8" i="20"/>
  <c r="G8" i="20"/>
  <c r="I7" i="20"/>
  <c r="H7" i="20"/>
  <c r="G7" i="20"/>
  <c r="I6" i="20"/>
  <c r="H6" i="20"/>
  <c r="G6" i="20"/>
  <c r="I5" i="20"/>
  <c r="H5" i="20"/>
  <c r="G5" i="20"/>
  <c r="I4" i="20"/>
  <c r="H4" i="20"/>
  <c r="G4" i="20"/>
  <c r="I3" i="20"/>
  <c r="H3" i="20"/>
  <c r="G3" i="20"/>
  <c r="I43" i="19"/>
  <c r="H43" i="19"/>
  <c r="G43" i="19"/>
  <c r="I42" i="19"/>
  <c r="H42" i="19"/>
  <c r="G42" i="19"/>
  <c r="I41" i="19"/>
  <c r="H41" i="19"/>
  <c r="G41" i="19"/>
  <c r="I40" i="19"/>
  <c r="H40" i="19"/>
  <c r="G40" i="19"/>
  <c r="I39" i="19"/>
  <c r="H39" i="19"/>
  <c r="G39" i="19"/>
  <c r="I38" i="19"/>
  <c r="H38" i="19"/>
  <c r="G38" i="19"/>
  <c r="I37" i="19"/>
  <c r="H37" i="19"/>
  <c r="G37" i="19"/>
  <c r="I36" i="19"/>
  <c r="H36" i="19"/>
  <c r="G36" i="19"/>
  <c r="I35" i="19"/>
  <c r="H35" i="19"/>
  <c r="G35" i="19"/>
  <c r="I34" i="19"/>
  <c r="H34" i="19"/>
  <c r="G34" i="19"/>
  <c r="I33" i="19"/>
  <c r="H33" i="19"/>
  <c r="G33" i="19"/>
  <c r="I32" i="19"/>
  <c r="H32" i="19"/>
  <c r="G32" i="19"/>
  <c r="I31" i="19"/>
  <c r="H31" i="19"/>
  <c r="G31" i="19"/>
  <c r="I30" i="19"/>
  <c r="H30" i="19"/>
  <c r="G30" i="19"/>
  <c r="I29" i="19"/>
  <c r="H29" i="19"/>
  <c r="G29" i="19"/>
  <c r="I28" i="19"/>
  <c r="H28" i="19"/>
  <c r="G28" i="19"/>
  <c r="I27" i="19"/>
  <c r="H27" i="19"/>
  <c r="G27" i="19"/>
  <c r="I26" i="19"/>
  <c r="H26" i="19"/>
  <c r="G26" i="19"/>
  <c r="I25" i="19"/>
  <c r="H25" i="19"/>
  <c r="G25" i="19"/>
  <c r="I21" i="19"/>
  <c r="H21" i="19"/>
  <c r="G21" i="19"/>
  <c r="I20" i="19"/>
  <c r="H20" i="19"/>
  <c r="G20" i="19"/>
  <c r="I19" i="19"/>
  <c r="H19" i="19"/>
  <c r="G19" i="19"/>
  <c r="I18" i="19"/>
  <c r="H18" i="19"/>
  <c r="G18" i="19"/>
  <c r="I17" i="19"/>
  <c r="H17" i="19"/>
  <c r="G17" i="19"/>
  <c r="I16" i="19"/>
  <c r="H16" i="19"/>
  <c r="G16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I3" i="19"/>
  <c r="H3" i="19"/>
  <c r="G3" i="19"/>
  <c r="I20" i="18"/>
  <c r="H20" i="18"/>
  <c r="G20" i="18"/>
  <c r="I19" i="18"/>
  <c r="H19" i="18"/>
  <c r="G19" i="18"/>
  <c r="I18" i="18"/>
  <c r="H18" i="18"/>
  <c r="G18" i="18"/>
  <c r="I17" i="18"/>
  <c r="H17" i="18"/>
  <c r="G17" i="18"/>
  <c r="I16" i="18"/>
  <c r="H16" i="18"/>
  <c r="G16" i="18"/>
  <c r="I15" i="18"/>
  <c r="H15" i="18"/>
  <c r="G15" i="18"/>
  <c r="I14" i="18"/>
  <c r="H14" i="18"/>
  <c r="G14" i="18"/>
  <c r="I13" i="18"/>
  <c r="H13" i="18"/>
  <c r="G13" i="18"/>
  <c r="I12" i="18"/>
  <c r="H12" i="18"/>
  <c r="G12" i="18"/>
  <c r="I11" i="18"/>
  <c r="H11" i="18"/>
  <c r="G11" i="18"/>
  <c r="I10" i="18"/>
  <c r="H10" i="18"/>
  <c r="G10" i="18"/>
  <c r="I9" i="18"/>
  <c r="H9" i="18"/>
  <c r="G9" i="18"/>
  <c r="I8" i="18"/>
  <c r="H8" i="18"/>
  <c r="G8" i="18"/>
  <c r="I7" i="18"/>
  <c r="H7" i="18"/>
  <c r="G7" i="18"/>
  <c r="I6" i="18"/>
  <c r="H6" i="18"/>
  <c r="G6" i="18"/>
  <c r="I5" i="18"/>
  <c r="H5" i="18"/>
  <c r="G5" i="18"/>
  <c r="I4" i="18"/>
  <c r="H4" i="18"/>
  <c r="G4" i="18"/>
  <c r="I3" i="18"/>
  <c r="H3" i="18"/>
  <c r="G3" i="18"/>
  <c r="I2" i="18"/>
  <c r="H2" i="18"/>
  <c r="G2" i="18"/>
  <c r="I20" i="17"/>
  <c r="H20" i="17"/>
  <c r="G20" i="17"/>
  <c r="I19" i="17"/>
  <c r="H19" i="17"/>
  <c r="G19" i="17"/>
  <c r="I18" i="17"/>
  <c r="H18" i="17"/>
  <c r="G18" i="17"/>
  <c r="I17" i="17"/>
  <c r="H17" i="17"/>
  <c r="G17" i="17"/>
  <c r="I16" i="17"/>
  <c r="H16" i="17"/>
  <c r="G16" i="17"/>
  <c r="I15" i="17"/>
  <c r="H15" i="17"/>
  <c r="G15" i="17"/>
  <c r="I14" i="17"/>
  <c r="H14" i="17"/>
  <c r="G14" i="17"/>
  <c r="I13" i="17"/>
  <c r="H13" i="17"/>
  <c r="G13" i="17"/>
  <c r="I12" i="17"/>
  <c r="H12" i="17"/>
  <c r="G12" i="17"/>
  <c r="I11" i="17"/>
  <c r="H11" i="17"/>
  <c r="G11" i="17"/>
  <c r="I10" i="17"/>
  <c r="H10" i="17"/>
  <c r="G10" i="17"/>
  <c r="I9" i="17"/>
  <c r="H9" i="17"/>
  <c r="G9" i="17"/>
  <c r="I8" i="17"/>
  <c r="H8" i="17"/>
  <c r="G8" i="17"/>
  <c r="I7" i="17"/>
  <c r="H7" i="17"/>
  <c r="G7" i="17"/>
  <c r="I6" i="17"/>
  <c r="H6" i="17"/>
  <c r="G6" i="17"/>
  <c r="I5" i="17"/>
  <c r="H5" i="17"/>
  <c r="G5" i="17"/>
  <c r="I4" i="17"/>
  <c r="H4" i="17"/>
  <c r="G4" i="17"/>
  <c r="I3" i="17"/>
  <c r="H3" i="17"/>
  <c r="G3" i="17"/>
  <c r="I2" i="17"/>
  <c r="H2" i="17"/>
  <c r="G2" i="17"/>
  <c r="D42" i="1"/>
  <c r="E42" i="1"/>
  <c r="F42" i="1"/>
  <c r="G42" i="1"/>
  <c r="H42" i="1"/>
  <c r="C42" i="1"/>
  <c r="F20" i="12"/>
  <c r="E20" i="12"/>
  <c r="D20" i="12"/>
  <c r="C20" i="12"/>
  <c r="F17" i="12"/>
  <c r="E17" i="12"/>
  <c r="D17" i="12"/>
  <c r="C17" i="12"/>
  <c r="F14" i="12"/>
  <c r="E14" i="12"/>
  <c r="D14" i="12"/>
  <c r="C14" i="12"/>
  <c r="F11" i="12"/>
  <c r="E11" i="12"/>
  <c r="D11" i="12"/>
  <c r="C11" i="12"/>
  <c r="F8" i="12"/>
  <c r="E8" i="12"/>
  <c r="D8" i="12"/>
  <c r="C8" i="12"/>
  <c r="D5" i="12"/>
  <c r="E5" i="12"/>
  <c r="F5" i="12"/>
  <c r="C5" i="12"/>
  <c r="G3" i="11"/>
  <c r="H3" i="11"/>
  <c r="I3" i="11"/>
  <c r="G4" i="11"/>
  <c r="H4" i="11"/>
  <c r="I4" i="11"/>
  <c r="G5" i="11"/>
  <c r="H5" i="11"/>
  <c r="I5" i="11"/>
  <c r="G6" i="11"/>
  <c r="H6" i="11"/>
  <c r="I6" i="11"/>
  <c r="I20" i="16"/>
  <c r="H20" i="16"/>
  <c r="G20" i="16"/>
  <c r="I19" i="16"/>
  <c r="H19" i="16"/>
  <c r="G19" i="16"/>
  <c r="I18" i="16"/>
  <c r="H18" i="16"/>
  <c r="G18" i="16"/>
  <c r="I17" i="16"/>
  <c r="H17" i="16"/>
  <c r="G17" i="16"/>
  <c r="I16" i="16"/>
  <c r="H16" i="16"/>
  <c r="G16" i="16"/>
  <c r="I15" i="16"/>
  <c r="H15" i="16"/>
  <c r="G15" i="16"/>
  <c r="I14" i="16"/>
  <c r="H14" i="16"/>
  <c r="G14" i="16"/>
  <c r="I13" i="16"/>
  <c r="H13" i="16"/>
  <c r="G13" i="16"/>
  <c r="I12" i="16"/>
  <c r="H12" i="16"/>
  <c r="G12" i="16"/>
  <c r="I11" i="16"/>
  <c r="H11" i="16"/>
  <c r="G11" i="16"/>
  <c r="I10" i="16"/>
  <c r="H10" i="16"/>
  <c r="G10" i="16"/>
  <c r="I9" i="16"/>
  <c r="H9" i="16"/>
  <c r="G9" i="16"/>
  <c r="I8" i="16"/>
  <c r="H8" i="16"/>
  <c r="G8" i="16"/>
  <c r="I7" i="16"/>
  <c r="H7" i="16"/>
  <c r="G7" i="16"/>
  <c r="I6" i="16"/>
  <c r="H6" i="16"/>
  <c r="G6" i="16"/>
  <c r="I5" i="16"/>
  <c r="H5" i="16"/>
  <c r="G5" i="16"/>
  <c r="I4" i="16"/>
  <c r="H4" i="16"/>
  <c r="G4" i="16"/>
  <c r="I3" i="16"/>
  <c r="H3" i="16"/>
  <c r="G3" i="16"/>
  <c r="I2" i="16"/>
  <c r="H2" i="16"/>
  <c r="G2" i="16"/>
  <c r="I20" i="15"/>
  <c r="H20" i="15"/>
  <c r="G20" i="15"/>
  <c r="I19" i="15"/>
  <c r="H19" i="15"/>
  <c r="G19" i="15"/>
  <c r="I18" i="15"/>
  <c r="H18" i="15"/>
  <c r="G18" i="15"/>
  <c r="I17" i="15"/>
  <c r="H17" i="15"/>
  <c r="G17" i="15"/>
  <c r="I16" i="15"/>
  <c r="H16" i="15"/>
  <c r="G16" i="15"/>
  <c r="I15" i="15"/>
  <c r="H15" i="15"/>
  <c r="G15" i="15"/>
  <c r="I14" i="15"/>
  <c r="H14" i="15"/>
  <c r="G14" i="15"/>
  <c r="I13" i="15"/>
  <c r="H13" i="15"/>
  <c r="G13" i="15"/>
  <c r="I12" i="15"/>
  <c r="H12" i="15"/>
  <c r="G12" i="15"/>
  <c r="I11" i="15"/>
  <c r="H11" i="15"/>
  <c r="G11" i="15"/>
  <c r="I10" i="15"/>
  <c r="H10" i="15"/>
  <c r="G10" i="15"/>
  <c r="I9" i="15"/>
  <c r="H9" i="15"/>
  <c r="G9" i="15"/>
  <c r="I8" i="15"/>
  <c r="H8" i="15"/>
  <c r="G8" i="15"/>
  <c r="I7" i="15"/>
  <c r="H7" i="15"/>
  <c r="G7" i="15"/>
  <c r="I6" i="15"/>
  <c r="H6" i="15"/>
  <c r="G6" i="15"/>
  <c r="I5" i="15"/>
  <c r="H5" i="15"/>
  <c r="G5" i="15"/>
  <c r="I4" i="15"/>
  <c r="H4" i="15"/>
  <c r="G4" i="15"/>
  <c r="I3" i="15"/>
  <c r="H3" i="15"/>
  <c r="G3" i="15"/>
  <c r="I2" i="15"/>
  <c r="H2" i="15"/>
  <c r="G2" i="15"/>
  <c r="I20" i="14"/>
  <c r="H20" i="14"/>
  <c r="G20" i="14"/>
  <c r="I19" i="14"/>
  <c r="H19" i="14"/>
  <c r="G19" i="14"/>
  <c r="I18" i="14"/>
  <c r="H18" i="14"/>
  <c r="G18" i="14"/>
  <c r="I17" i="14"/>
  <c r="H17" i="14"/>
  <c r="G17" i="14"/>
  <c r="I16" i="14"/>
  <c r="H16" i="14"/>
  <c r="G16" i="14"/>
  <c r="I15" i="14"/>
  <c r="H15" i="14"/>
  <c r="G15" i="14"/>
  <c r="I14" i="14"/>
  <c r="H14" i="14"/>
  <c r="G14" i="14"/>
  <c r="I13" i="14"/>
  <c r="H13" i="14"/>
  <c r="G13" i="14"/>
  <c r="I12" i="14"/>
  <c r="H12" i="14"/>
  <c r="G12" i="14"/>
  <c r="I11" i="14"/>
  <c r="H11" i="14"/>
  <c r="G11" i="14"/>
  <c r="I10" i="14"/>
  <c r="H10" i="14"/>
  <c r="G10" i="14"/>
  <c r="I9" i="14"/>
  <c r="H9" i="14"/>
  <c r="G9" i="14"/>
  <c r="I8" i="14"/>
  <c r="H8" i="14"/>
  <c r="G8" i="14"/>
  <c r="I7" i="14"/>
  <c r="H7" i="14"/>
  <c r="G7" i="14"/>
  <c r="I6" i="14"/>
  <c r="H6" i="14"/>
  <c r="G6" i="14"/>
  <c r="I5" i="14"/>
  <c r="H5" i="14"/>
  <c r="G5" i="14"/>
  <c r="I4" i="14"/>
  <c r="H4" i="14"/>
  <c r="G4" i="14"/>
  <c r="I3" i="14"/>
  <c r="H3" i="14"/>
  <c r="G3" i="14"/>
  <c r="I2" i="14"/>
  <c r="H2" i="14"/>
  <c r="G2" i="14"/>
  <c r="I19" i="12"/>
  <c r="H19" i="12"/>
  <c r="G19" i="12"/>
  <c r="I18" i="12"/>
  <c r="H18" i="12"/>
  <c r="G18" i="12"/>
  <c r="I16" i="12"/>
  <c r="H16" i="12"/>
  <c r="G16" i="12"/>
  <c r="I15" i="12"/>
  <c r="H15" i="12"/>
  <c r="G15" i="12"/>
  <c r="I13" i="12"/>
  <c r="H13" i="12"/>
  <c r="G13" i="12"/>
  <c r="I12" i="12"/>
  <c r="H12" i="12"/>
  <c r="G12" i="12"/>
  <c r="I10" i="12"/>
  <c r="H10" i="12"/>
  <c r="G10" i="12"/>
  <c r="I9" i="12"/>
  <c r="H9" i="12"/>
  <c r="G9" i="12"/>
  <c r="I7" i="12"/>
  <c r="H7" i="12"/>
  <c r="G7" i="12"/>
  <c r="I6" i="12"/>
  <c r="H6" i="12"/>
  <c r="G6" i="12"/>
  <c r="I4" i="12"/>
  <c r="H4" i="12"/>
  <c r="G4" i="12"/>
  <c r="I3" i="12"/>
  <c r="H3" i="12"/>
  <c r="G3" i="12"/>
  <c r="I2" i="12"/>
  <c r="H2" i="12"/>
  <c r="G2" i="12"/>
  <c r="I20" i="11"/>
  <c r="H20" i="11"/>
  <c r="G20" i="11"/>
  <c r="I19" i="11"/>
  <c r="H19" i="11"/>
  <c r="G19" i="11"/>
  <c r="I18" i="11"/>
  <c r="H18" i="11"/>
  <c r="G18" i="11"/>
  <c r="I17" i="11"/>
  <c r="H17" i="11"/>
  <c r="G17" i="11"/>
  <c r="I16" i="11"/>
  <c r="H16" i="11"/>
  <c r="G16" i="11"/>
  <c r="I15" i="11"/>
  <c r="H15" i="11"/>
  <c r="G15" i="11"/>
  <c r="I14" i="11"/>
  <c r="H14" i="11"/>
  <c r="G14" i="11"/>
  <c r="I13" i="11"/>
  <c r="H13" i="11"/>
  <c r="G13" i="11"/>
  <c r="I12" i="11"/>
  <c r="H12" i="11"/>
  <c r="G12" i="11"/>
  <c r="I11" i="11"/>
  <c r="H11" i="11"/>
  <c r="G11" i="11"/>
  <c r="I10" i="11"/>
  <c r="H10" i="11"/>
  <c r="G10" i="11"/>
  <c r="I9" i="11"/>
  <c r="H9" i="11"/>
  <c r="G9" i="11"/>
  <c r="I8" i="11"/>
  <c r="H8" i="11"/>
  <c r="G8" i="11"/>
  <c r="I7" i="11"/>
  <c r="H7" i="11"/>
  <c r="G7" i="11"/>
  <c r="I2" i="11"/>
  <c r="H2" i="11"/>
  <c r="G2" i="11"/>
  <c r="G2" i="5"/>
  <c r="H2" i="5"/>
  <c r="I2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4" i="5"/>
  <c r="H4" i="5"/>
  <c r="I4" i="5"/>
  <c r="G5" i="5"/>
  <c r="H5" i="5"/>
  <c r="I5" i="5"/>
  <c r="H3" i="5"/>
  <c r="I3" i="5"/>
  <c r="G3" i="5"/>
  <c r="E10" i="1"/>
  <c r="D10" i="1"/>
  <c r="F10" i="1" s="1"/>
  <c r="F5" i="1"/>
  <c r="F6" i="1"/>
  <c r="F7" i="1"/>
  <c r="F8" i="1"/>
  <c r="F9" i="1"/>
  <c r="F4" i="1"/>
  <c r="H20" i="12" l="1"/>
  <c r="H17" i="12"/>
  <c r="G20" i="12"/>
  <c r="I20" i="12"/>
  <c r="G17" i="12"/>
  <c r="I17" i="12"/>
  <c r="H11" i="12"/>
  <c r="I8" i="12"/>
  <c r="I14" i="12"/>
  <c r="G14" i="12"/>
  <c r="H14" i="12"/>
  <c r="G8" i="12"/>
  <c r="I5" i="12"/>
  <c r="G11" i="12"/>
  <c r="I11" i="12"/>
  <c r="H8" i="12"/>
  <c r="G5" i="12"/>
  <c r="H5" i="12"/>
</calcChain>
</file>

<file path=xl/sharedStrings.xml><?xml version="1.0" encoding="utf-8"?>
<sst xmlns="http://schemas.openxmlformats.org/spreadsheetml/2006/main" count="1257" uniqueCount="350">
  <si>
    <t>MSA (CBSA code)</t>
  </si>
  <si>
    <t>NYC</t>
  </si>
  <si>
    <t>LA</t>
  </si>
  <si>
    <t>Chicago</t>
  </si>
  <si>
    <t>DC</t>
  </si>
  <si>
    <t>SF</t>
  </si>
  <si>
    <t>Dallas</t>
  </si>
  <si>
    <t>Number of trips</t>
  </si>
  <si>
    <t>Number of shopping tours</t>
  </si>
  <si>
    <t>NYC
(35620)</t>
  </si>
  <si>
    <t>LA
(31100)</t>
  </si>
  <si>
    <t>Chicago
(16980)</t>
  </si>
  <si>
    <t>DC
(47900)</t>
  </si>
  <si>
    <t>SF
(41860)</t>
  </si>
  <si>
    <t>Dallas
(19100)</t>
  </si>
  <si>
    <t>Trip-tour ratio</t>
  </si>
  <si>
    <t>Total</t>
  </si>
  <si>
    <t>1.223***</t>
  </si>
  <si>
    <t>1.693***</t>
  </si>
  <si>
    <t>-0.614***</t>
  </si>
  <si>
    <t>-0.670***</t>
  </si>
  <si>
    <t>Income: Low</t>
  </si>
  <si>
    <t>MSA Size: &gt; 1 million</t>
  </si>
  <si>
    <t>Income: Lower Middle</t>
  </si>
  <si>
    <t>Income: Median</t>
  </si>
  <si>
    <t>Income: Middle Middle</t>
  </si>
  <si>
    <t>Income: Upper Middle</t>
  </si>
  <si>
    <t>Income: High</t>
  </si>
  <si>
    <t>Age: 52-71</t>
  </si>
  <si>
    <t>Age: 37-51</t>
  </si>
  <si>
    <t>Age: 22-36</t>
  </si>
  <si>
    <t>Age: 4-22</t>
  </si>
  <si>
    <t>Female</t>
  </si>
  <si>
    <t>Education: Primary</t>
  </si>
  <si>
    <t>Education: Secondary</t>
  </si>
  <si>
    <t>Education: Graduate</t>
  </si>
  <si>
    <t>Employment: Unemployed</t>
  </si>
  <si>
    <t>Employment: Not in Labor Force</t>
  </si>
  <si>
    <t>Diff. in Mobility</t>
  </si>
  <si>
    <t>Family Structure</t>
  </si>
  <si>
    <t>(intercept)</t>
  </si>
  <si>
    <t>In-store</t>
  </si>
  <si>
    <t>Online</t>
  </si>
  <si>
    <t>Both</t>
  </si>
  <si>
    <t>32.244***</t>
  </si>
  <si>
    <t>24.993***</t>
  </si>
  <si>
    <t>0.598**</t>
  </si>
  <si>
    <t>24.748***</t>
  </si>
  <si>
    <t>24.099***</t>
  </si>
  <si>
    <t>0.844***</t>
  </si>
  <si>
    <t>14.647***</t>
  </si>
  <si>
    <t>4.352***</t>
  </si>
  <si>
    <t>-17.674***</t>
  </si>
  <si>
    <t>-42.484***</t>
  </si>
  <si>
    <t>-41.133***</t>
  </si>
  <si>
    <t>13.476***</t>
  </si>
  <si>
    <t>2.796***</t>
  </si>
  <si>
    <t>13.770***</t>
  </si>
  <si>
    <t>1.254*</t>
  </si>
  <si>
    <t>-5.177***</t>
  </si>
  <si>
    <t>-26.005***</t>
  </si>
  <si>
    <t>-1.415**</t>
  </si>
  <si>
    <t>-0.514***</t>
  </si>
  <si>
    <t>50.752***</t>
  </si>
  <si>
    <t>42.527***</t>
  </si>
  <si>
    <t>-13.805***</t>
  </si>
  <si>
    <t>-14.076***</t>
  </si>
  <si>
    <t>-15.239***</t>
  </si>
  <si>
    <t>-37.084***</t>
  </si>
  <si>
    <t>-47.087***</t>
  </si>
  <si>
    <t>Female * Unemployed</t>
  </si>
  <si>
    <t xml:space="preserve"> -0.548*</t>
  </si>
  <si>
    <t>Female * Not in Labor Force</t>
  </si>
  <si>
    <t>Female * Primary</t>
  </si>
  <si>
    <t>Female * Secondary</t>
  </si>
  <si>
    <t>Female * Graduate</t>
  </si>
  <si>
    <t>Estimate, significance and t-value (respectively)</t>
  </si>
  <si>
    <t>Variable</t>
  </si>
  <si>
    <t>Alternatives</t>
  </si>
  <si>
    <t>No shopping</t>
  </si>
  <si>
    <t>Freq.</t>
  </si>
  <si>
    <t>Adj. McFadden R2</t>
  </si>
  <si>
    <t>Equally likely based</t>
  </si>
  <si>
    <t>Market share based</t>
  </si>
  <si>
    <t>Chi-square test w.r.t. market share model</t>
  </si>
  <si>
    <t>Chi 2 value</t>
  </si>
  <si>
    <t>Weighted Count</t>
  </si>
  <si>
    <t>127.3***</t>
  </si>
  <si>
    <t>88.3*</t>
  </si>
  <si>
    <t>-1.696***</t>
  </si>
  <si>
    <t>12.882***</t>
  </si>
  <si>
    <t>-0.308**</t>
  </si>
  <si>
    <t>-0.857***</t>
  </si>
  <si>
    <t>32.536***</t>
  </si>
  <si>
    <t>-0.778***</t>
  </si>
  <si>
    <t>18.000***</t>
  </si>
  <si>
    <t>-0.516***</t>
  </si>
  <si>
    <t>32.088***</t>
  </si>
  <si>
    <t>-0.484***</t>
  </si>
  <si>
    <t>31.433***</t>
  </si>
  <si>
    <t>16.957***</t>
  </si>
  <si>
    <t>0.683***</t>
  </si>
  <si>
    <t>10.845***</t>
  </si>
  <si>
    <t>0.272**</t>
  </si>
  <si>
    <t>2.076***</t>
  </si>
  <si>
    <t>0.467***</t>
  </si>
  <si>
    <t>0.974***</t>
  </si>
  <si>
    <t>-0.706***</t>
  </si>
  <si>
    <t>-0.253***</t>
  </si>
  <si>
    <t>3.192***</t>
  </si>
  <si>
    <t>-1.499***</t>
  </si>
  <si>
    <t>-78.276***</t>
  </si>
  <si>
    <t>-78.058***</t>
  </si>
  <si>
    <t>8.792***</t>
  </si>
  <si>
    <t>-78.148***</t>
  </si>
  <si>
    <t>8.847***</t>
  </si>
  <si>
    <t>-8.753***</t>
  </si>
  <si>
    <t>-0.223*</t>
  </si>
  <si>
    <t>0.328***</t>
  </si>
  <si>
    <t>-38.219***</t>
  </si>
  <si>
    <t>-0.487***</t>
  </si>
  <si>
    <t>-0.279***</t>
  </si>
  <si>
    <t>-1.036***</t>
  </si>
  <si>
    <t>-11.897***</t>
  </si>
  <si>
    <t>1.060***</t>
  </si>
  <si>
    <t>41.145***</t>
  </si>
  <si>
    <t>-0.299***</t>
  </si>
  <si>
    <t>-4.782***</t>
  </si>
  <si>
    <t>-4.307***</t>
  </si>
  <si>
    <t>1.996***</t>
  </si>
  <si>
    <t>77.948***</t>
  </si>
  <si>
    <t>-43.305***</t>
  </si>
  <si>
    <t>-34.189***</t>
  </si>
  <si>
    <t>2.412***</t>
  </si>
  <si>
    <t>6.208***</t>
  </si>
  <si>
    <t>69.4*</t>
  </si>
  <si>
    <t>5.707***</t>
  </si>
  <si>
    <t>-30.424***</t>
  </si>
  <si>
    <t>-30.578***</t>
  </si>
  <si>
    <t>1.034***</t>
  </si>
  <si>
    <t>0.924***</t>
  </si>
  <si>
    <t>0.586***</t>
  </si>
  <si>
    <t>15.095***</t>
  </si>
  <si>
    <t>33.742***</t>
  </si>
  <si>
    <t>0.381**</t>
  </si>
  <si>
    <t>0.668***</t>
  </si>
  <si>
    <t>28.139***</t>
  </si>
  <si>
    <t>35.611***</t>
  </si>
  <si>
    <t>45.835***</t>
  </si>
  <si>
    <t>35.411***</t>
  </si>
  <si>
    <t>0.283*</t>
  </si>
  <si>
    <t>10.819***</t>
  </si>
  <si>
    <t>20.521***</t>
  </si>
  <si>
    <t>31.214***</t>
  </si>
  <si>
    <t>-12.934***</t>
  </si>
  <si>
    <t>-31.511***</t>
  </si>
  <si>
    <t>-12.574***</t>
  </si>
  <si>
    <t>-16.407***</t>
  </si>
  <si>
    <t>-9.511***</t>
  </si>
  <si>
    <t>32.885***</t>
  </si>
  <si>
    <t>0.328*</t>
  </si>
  <si>
    <t>-0.214***</t>
  </si>
  <si>
    <t>-12.909***</t>
  </si>
  <si>
    <t>-1.390***</t>
  </si>
  <si>
    <t>-9.641***</t>
  </si>
  <si>
    <t>-10.754***</t>
  </si>
  <si>
    <t>-4.287***</t>
  </si>
  <si>
    <t>104.6***</t>
  </si>
  <si>
    <t>-0.948***</t>
  </si>
  <si>
    <t>-0.863***</t>
  </si>
  <si>
    <t>-0.859***</t>
  </si>
  <si>
    <t>-0.642***</t>
  </si>
  <si>
    <t>-0.954***</t>
  </si>
  <si>
    <t>93.748***</t>
  </si>
  <si>
    <t>0.473***</t>
  </si>
  <si>
    <t>0.816***</t>
  </si>
  <si>
    <t>1.834***</t>
  </si>
  <si>
    <t>-0.745***</t>
  </si>
  <si>
    <t>67.208***</t>
  </si>
  <si>
    <t>446.156***</t>
  </si>
  <si>
    <t>55.083***</t>
  </si>
  <si>
    <t>-309.911***</t>
  </si>
  <si>
    <t>-407.935***</t>
  </si>
  <si>
    <t>-243.092***</t>
  </si>
  <si>
    <t>-8.762***</t>
  </si>
  <si>
    <t>0.784***</t>
  </si>
  <si>
    <t>453.762***</t>
  </si>
  <si>
    <t>-136.680***</t>
  </si>
  <si>
    <t>0.171***</t>
  </si>
  <si>
    <t>3.725***</t>
  </si>
  <si>
    <t>-1.252**</t>
  </si>
  <si>
    <t>-1.216***</t>
  </si>
  <si>
    <t>-819.422***</t>
  </si>
  <si>
    <t>231.428***</t>
  </si>
  <si>
    <t>67.272***</t>
  </si>
  <si>
    <t>526.572***</t>
  </si>
  <si>
    <t>437.982***</t>
  </si>
  <si>
    <t>67.928***</t>
  </si>
  <si>
    <t>206.388***</t>
  </si>
  <si>
    <t>-55.967***</t>
  </si>
  <si>
    <t>908.388***</t>
  </si>
  <si>
    <t>85.774***</t>
  </si>
  <si>
    <t>908.323***</t>
  </si>
  <si>
    <t>308.235***</t>
  </si>
  <si>
    <t>64.3*</t>
  </si>
  <si>
    <t>2.861***</t>
  </si>
  <si>
    <t>0.863***</t>
  </si>
  <si>
    <t>2.221***</t>
  </si>
  <si>
    <t>-0.740***</t>
  </si>
  <si>
    <t>55.241***</t>
  </si>
  <si>
    <t>0.997***</t>
  </si>
  <si>
    <t>75.090***</t>
  </si>
  <si>
    <t>0.416**</t>
  </si>
  <si>
    <t>0.693***</t>
  </si>
  <si>
    <t>108.032***</t>
  </si>
  <si>
    <t>21.114***</t>
  </si>
  <si>
    <t>0.490**</t>
  </si>
  <si>
    <t>159.693***</t>
  </si>
  <si>
    <t>-54.683***</t>
  </si>
  <si>
    <t>-53.073***</t>
  </si>
  <si>
    <t>-1.069***</t>
  </si>
  <si>
    <t>-0.350**</t>
  </si>
  <si>
    <t>-0.383***</t>
  </si>
  <si>
    <t>133.103***</t>
  </si>
  <si>
    <t>116.169**</t>
  </si>
  <si>
    <t>2.633***</t>
  </si>
  <si>
    <t>196.950***</t>
  </si>
  <si>
    <t>195.999***</t>
  </si>
  <si>
    <t>51.937***</t>
  </si>
  <si>
    <t>-210.377***</t>
  </si>
  <si>
    <t>-139.535***</t>
  </si>
  <si>
    <t>177.1***</t>
  </si>
  <si>
    <t>1.566***</t>
  </si>
  <si>
    <t>-162.144***</t>
  </si>
  <si>
    <t>3.662***</t>
  </si>
  <si>
    <t>1.306***</t>
  </si>
  <si>
    <t>30.510***</t>
  </si>
  <si>
    <t>0.311*</t>
  </si>
  <si>
    <t>0.979***</t>
  </si>
  <si>
    <t>46.479***</t>
  </si>
  <si>
    <t>0.257*</t>
  </si>
  <si>
    <t>-0.456**</t>
  </si>
  <si>
    <t>-210.769***</t>
  </si>
  <si>
    <t>-2.969***</t>
  </si>
  <si>
    <t>-4.501***</t>
  </si>
  <si>
    <t>-44.295***</t>
  </si>
  <si>
    <t>14.545***</t>
  </si>
  <si>
    <t>-6.564***</t>
  </si>
  <si>
    <t>-18.621***</t>
  </si>
  <si>
    <t>-5.653***</t>
  </si>
  <si>
    <t>-119.958***</t>
  </si>
  <si>
    <t>76.494***</t>
  </si>
  <si>
    <t>0.644***</t>
  </si>
  <si>
    <t>-1.736***</t>
  </si>
  <si>
    <t>0.637***</t>
  </si>
  <si>
    <t>66.011***</t>
  </si>
  <si>
    <t>-116.340***</t>
  </si>
  <si>
    <t>-0.776***</t>
  </si>
  <si>
    <t>6.450***</t>
  </si>
  <si>
    <t>92.694***</t>
  </si>
  <si>
    <t>21.325***</t>
  </si>
  <si>
    <t>2.328***</t>
  </si>
  <si>
    <t>83.826***</t>
  </si>
  <si>
    <t>2020 Actual</t>
  </si>
  <si>
    <t>2020 Synthesized</t>
  </si>
  <si>
    <t>2030 Synthesized</t>
  </si>
  <si>
    <t>2040 Synthesized</t>
  </si>
  <si>
    <t>2050 Synthesized</t>
  </si>
  <si>
    <t>Year and data type</t>
  </si>
  <si>
    <t>No Shopping</t>
  </si>
  <si>
    <t>NYC Models</t>
  </si>
  <si>
    <t>LA Models</t>
  </si>
  <si>
    <t>Chicago Models</t>
  </si>
  <si>
    <t>DC Models</t>
  </si>
  <si>
    <t>SF Models</t>
  </si>
  <si>
    <t>Dallas Models</t>
  </si>
  <si>
    <t>DV Market Shares of WMNL Models</t>
  </si>
  <si>
    <t>Year</t>
  </si>
  <si>
    <t>CO2</t>
  </si>
  <si>
    <t>NOx</t>
  </si>
  <si>
    <t>SO2</t>
  </si>
  <si>
    <t>Private vehicle</t>
  </si>
  <si>
    <t>Truck</t>
  </si>
  <si>
    <t>Transit</t>
  </si>
  <si>
    <t>Other</t>
  </si>
  <si>
    <t>Avg. Occ</t>
  </si>
  <si>
    <t>Vehicle type</t>
  </si>
  <si>
    <t>Average Emission Rates (g/mile/person)</t>
  </si>
  <si>
    <t>PM2.5</t>
  </si>
  <si>
    <t>PM10</t>
  </si>
  <si>
    <t>Variables</t>
  </si>
  <si>
    <t>VMT
(1,000 mi)</t>
  </si>
  <si>
    <t>CO2 (kg)</t>
  </si>
  <si>
    <t>Nox (kg)</t>
  </si>
  <si>
    <t>SO2 (kg)</t>
  </si>
  <si>
    <t>PM10 (kg)</t>
  </si>
  <si>
    <t>PM25 (kg)</t>
  </si>
  <si>
    <t>Projected Population (1,000)</t>
  </si>
  <si>
    <t>1-under 1M</t>
  </si>
  <si>
    <t>2-over 1M</t>
  </si>
  <si>
    <t>1-Poverty Level</t>
  </si>
  <si>
    <t>2-Low</t>
  </si>
  <si>
    <t>3-Lower Middle</t>
  </si>
  <si>
    <t>4-Median</t>
  </si>
  <si>
    <t>5-Middle Middle</t>
  </si>
  <si>
    <t>6-Upper Middle</t>
  </si>
  <si>
    <t>7-High</t>
  </si>
  <si>
    <t>1-Male</t>
  </si>
  <si>
    <t>2-Female</t>
  </si>
  <si>
    <t>1-No education</t>
  </si>
  <si>
    <t>2-Primary</t>
  </si>
  <si>
    <t>3-Secondary</t>
  </si>
  <si>
    <t>4-Graduate</t>
  </si>
  <si>
    <t>1-Employed</t>
  </si>
  <si>
    <t>2-Unemployed</t>
  </si>
  <si>
    <t>3-Not in labor force</t>
  </si>
  <si>
    <t>1-No difficulty</t>
  </si>
  <si>
    <t>2-Difficulty</t>
  </si>
  <si>
    <t>MSA Size</t>
  </si>
  <si>
    <t>Observation Counts</t>
  </si>
  <si>
    <t>Income</t>
  </si>
  <si>
    <t>Sex</t>
  </si>
  <si>
    <t>Education</t>
  </si>
  <si>
    <t>&gt;71</t>
  </si>
  <si>
    <t>52-71</t>
  </si>
  <si>
    <t>37-51</t>
  </si>
  <si>
    <t>22-36</t>
  </si>
  <si>
    <t>4-21</t>
  </si>
  <si>
    <t>Age</t>
  </si>
  <si>
    <t>Employment</t>
  </si>
  <si>
    <t>Family Structure (mean values)</t>
  </si>
  <si>
    <t>High rush</t>
  </si>
  <si>
    <t>Mid rush</t>
  </si>
  <si>
    <t>Low crowd</t>
  </si>
  <si>
    <t>Baseline Scenario</t>
  </si>
  <si>
    <t>Electrification Scenario</t>
  </si>
  <si>
    <t>value</t>
  </si>
  <si>
    <t>variable</t>
  </si>
  <si>
    <t>DEPVAR_2</t>
  </si>
  <si>
    <t>POP</t>
  </si>
  <si>
    <t>VMT</t>
  </si>
  <si>
    <t>PM25</t>
  </si>
  <si>
    <t>Medium crowd</t>
  </si>
  <si>
    <t>High crowd</t>
  </si>
  <si>
    <t>Low crowd - E</t>
  </si>
  <si>
    <t>Medium crowd - E</t>
  </si>
  <si>
    <t>High crowd - E</t>
  </si>
  <si>
    <t>Rush Deliveries Scenario (High-Rush)</t>
  </si>
  <si>
    <t>Population (1,000)</t>
  </si>
  <si>
    <t>NOx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</si>
</sst>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(&quot;0.00&quot;)&quot;;&quot;(&quot;\-0.00&quot;)&quot;"/>
    <numFmt numFmtId="165" formatCode="0.000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9" fontId="0" fillId="0" borderId="0" xfId="1" applyFont="1"/>
    <xf numFmtId="165" fontId="0" fillId="0" borderId="0" xfId="0" applyNumberFormat="1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 wrapText="1"/>
    </xf>
    <xf numFmtId="166" fontId="0" fillId="0" borderId="0" xfId="0" applyNumberFormat="1"/>
    <xf numFmtId="0" fontId="5" fillId="0" borderId="1" xfId="0" applyFont="1" applyBorder="1"/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2" fontId="7" fillId="0" borderId="3" xfId="0" applyNumberFormat="1" applyFont="1" applyBorder="1" applyAlignment="1">
      <alignment vertical="center"/>
    </xf>
    <xf numFmtId="165" fontId="8" fillId="0" borderId="0" xfId="0" applyNumberFormat="1" applyFont="1"/>
    <xf numFmtId="166" fontId="8" fillId="0" borderId="0" xfId="0" applyNumberFormat="1" applyFont="1"/>
    <xf numFmtId="2" fontId="8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2894-D4FA-403B-B7B8-3FB78DDD46BA}">
  <dimension ref="A3:H42"/>
  <sheetViews>
    <sheetView zoomScaleNormal="100" workbookViewId="0">
      <selection activeCell="C29" sqref="C29"/>
    </sheetView>
  </sheetViews>
  <sheetFormatPr defaultRowHeight="15" x14ac:dyDescent="0.25"/>
  <cols>
    <col min="1" max="1" width="15.85546875" customWidth="1"/>
    <col min="2" max="2" width="16.42578125" customWidth="1"/>
    <col min="3" max="5" width="11.7109375" customWidth="1"/>
  </cols>
  <sheetData>
    <row r="3" spans="1:8" ht="60" customHeight="1" x14ac:dyDescent="0.25">
      <c r="B3" s="3"/>
      <c r="C3" s="3"/>
      <c r="D3" s="1" t="s">
        <v>7</v>
      </c>
      <c r="E3" s="1" t="s">
        <v>8</v>
      </c>
      <c r="F3" s="1" t="s">
        <v>15</v>
      </c>
    </row>
    <row r="4" spans="1:8" ht="31.5" x14ac:dyDescent="0.25">
      <c r="B4" s="39" t="s">
        <v>0</v>
      </c>
      <c r="C4" s="2" t="s">
        <v>9</v>
      </c>
      <c r="D4" s="2">
        <v>81121</v>
      </c>
      <c r="E4" s="2">
        <v>28740</v>
      </c>
      <c r="F4">
        <f>D4/E4</f>
        <v>2.8225817675713292</v>
      </c>
    </row>
    <row r="5" spans="1:8" ht="31.5" x14ac:dyDescent="0.25">
      <c r="B5" s="39"/>
      <c r="C5" s="2" t="s">
        <v>10</v>
      </c>
      <c r="D5" s="2">
        <v>37923</v>
      </c>
      <c r="E5" s="2">
        <v>14091</v>
      </c>
      <c r="F5">
        <f t="shared" ref="F5:F8" si="0">D5/E5</f>
        <v>2.691292314243134</v>
      </c>
    </row>
    <row r="6" spans="1:8" ht="31.5" x14ac:dyDescent="0.25">
      <c r="B6" s="39"/>
      <c r="C6" s="2" t="s">
        <v>11</v>
      </c>
      <c r="D6" s="2">
        <v>14031</v>
      </c>
      <c r="E6" s="2">
        <v>5024</v>
      </c>
      <c r="F6">
        <f t="shared" si="0"/>
        <v>2.7927945859872612</v>
      </c>
    </row>
    <row r="7" spans="1:8" ht="31.5" x14ac:dyDescent="0.25">
      <c r="B7" s="39"/>
      <c r="C7" s="2" t="s">
        <v>12</v>
      </c>
      <c r="D7" s="2">
        <v>24619</v>
      </c>
      <c r="E7" s="2">
        <v>8668</v>
      </c>
      <c r="F7">
        <f t="shared" si="0"/>
        <v>2.8402168897092754</v>
      </c>
    </row>
    <row r="8" spans="1:8" ht="31.5" x14ac:dyDescent="0.25">
      <c r="B8" s="39"/>
      <c r="C8" s="2" t="s">
        <v>13</v>
      </c>
      <c r="D8" s="2">
        <v>35976</v>
      </c>
      <c r="E8" s="2">
        <v>12437</v>
      </c>
      <c r="F8">
        <f t="shared" si="0"/>
        <v>2.8926590013668889</v>
      </c>
    </row>
    <row r="9" spans="1:8" ht="31.5" x14ac:dyDescent="0.25">
      <c r="B9" s="39"/>
      <c r="C9" s="2" t="s">
        <v>14</v>
      </c>
      <c r="D9" s="2">
        <v>114866</v>
      </c>
      <c r="E9" s="2">
        <v>40177</v>
      </c>
      <c r="F9">
        <f>D9/E9</f>
        <v>2.8589989297359186</v>
      </c>
    </row>
    <row r="10" spans="1:8" ht="15.75" x14ac:dyDescent="0.25">
      <c r="C10" s="2" t="s">
        <v>16</v>
      </c>
      <c r="D10">
        <f>SUM(D4:D9)</f>
        <v>308536</v>
      </c>
      <c r="E10">
        <f>SUM(E4:E9)</f>
        <v>109137</v>
      </c>
      <c r="F10">
        <f>D10/E10</f>
        <v>2.8270522370964932</v>
      </c>
    </row>
    <row r="14" spans="1:8" x14ac:dyDescent="0.25">
      <c r="A14" s="41" t="s">
        <v>290</v>
      </c>
      <c r="B14" s="41"/>
      <c r="C14" s="41" t="s">
        <v>319</v>
      </c>
      <c r="D14" s="41"/>
      <c r="E14" s="41"/>
      <c r="F14" s="41"/>
      <c r="G14" s="41"/>
      <c r="H14" s="41"/>
    </row>
    <row r="15" spans="1:8" x14ac:dyDescent="0.25">
      <c r="A15" s="41"/>
      <c r="B15" s="41"/>
      <c r="C15" s="5" t="s">
        <v>1</v>
      </c>
      <c r="D15" s="5" t="s">
        <v>2</v>
      </c>
      <c r="E15" s="5" t="s">
        <v>3</v>
      </c>
      <c r="F15" s="5" t="s">
        <v>4</v>
      </c>
      <c r="G15" s="5" t="s">
        <v>5</v>
      </c>
      <c r="H15" s="5" t="s">
        <v>6</v>
      </c>
    </row>
    <row r="16" spans="1:8" x14ac:dyDescent="0.25">
      <c r="A16" s="40" t="s">
        <v>318</v>
      </c>
      <c r="B16" t="s">
        <v>298</v>
      </c>
      <c r="C16">
        <v>1128</v>
      </c>
      <c r="D16">
        <v>417</v>
      </c>
      <c r="E16">
        <v>252</v>
      </c>
      <c r="F16">
        <v>126</v>
      </c>
      <c r="G16">
        <v>848</v>
      </c>
      <c r="H16">
        <v>38</v>
      </c>
    </row>
    <row r="17" spans="1:8" x14ac:dyDescent="0.25">
      <c r="A17" s="40"/>
      <c r="B17" t="s">
        <v>299</v>
      </c>
      <c r="C17">
        <v>9162</v>
      </c>
      <c r="D17">
        <v>7875</v>
      </c>
      <c r="E17">
        <v>5205</v>
      </c>
      <c r="F17">
        <v>5118</v>
      </c>
      <c r="G17">
        <v>3668</v>
      </c>
      <c r="H17">
        <v>1075</v>
      </c>
    </row>
    <row r="18" spans="1:8" x14ac:dyDescent="0.25">
      <c r="A18" s="40" t="s">
        <v>320</v>
      </c>
      <c r="B18" t="s">
        <v>300</v>
      </c>
      <c r="C18">
        <v>1890</v>
      </c>
      <c r="D18">
        <v>1893</v>
      </c>
      <c r="E18">
        <v>920</v>
      </c>
      <c r="F18">
        <v>528</v>
      </c>
      <c r="G18">
        <v>578</v>
      </c>
      <c r="H18">
        <v>189</v>
      </c>
    </row>
    <row r="19" spans="1:8" x14ac:dyDescent="0.25">
      <c r="A19" s="40"/>
      <c r="B19" t="s">
        <v>301</v>
      </c>
      <c r="C19">
        <v>914</v>
      </c>
      <c r="D19">
        <v>924</v>
      </c>
      <c r="E19">
        <v>486</v>
      </c>
      <c r="F19">
        <v>367</v>
      </c>
      <c r="G19">
        <v>336</v>
      </c>
      <c r="H19">
        <v>121</v>
      </c>
    </row>
    <row r="20" spans="1:8" x14ac:dyDescent="0.25">
      <c r="A20" s="40"/>
      <c r="B20" t="s">
        <v>302</v>
      </c>
      <c r="C20">
        <v>1131</v>
      </c>
      <c r="D20">
        <v>1070</v>
      </c>
      <c r="E20">
        <v>689</v>
      </c>
      <c r="F20">
        <v>530</v>
      </c>
      <c r="G20">
        <v>427</v>
      </c>
      <c r="H20">
        <v>147</v>
      </c>
    </row>
    <row r="21" spans="1:8" x14ac:dyDescent="0.25">
      <c r="A21" s="40"/>
      <c r="B21" t="s">
        <v>303</v>
      </c>
      <c r="C21">
        <v>1522</v>
      </c>
      <c r="D21">
        <v>1379</v>
      </c>
      <c r="E21">
        <v>916</v>
      </c>
      <c r="F21">
        <v>846</v>
      </c>
      <c r="G21">
        <v>672</v>
      </c>
      <c r="H21">
        <v>193</v>
      </c>
    </row>
    <row r="22" spans="1:8" x14ac:dyDescent="0.25">
      <c r="A22" s="40"/>
      <c r="B22" t="s">
        <v>304</v>
      </c>
      <c r="C22">
        <v>1214</v>
      </c>
      <c r="D22">
        <v>923</v>
      </c>
      <c r="E22">
        <v>657</v>
      </c>
      <c r="F22">
        <v>731</v>
      </c>
      <c r="G22">
        <v>635</v>
      </c>
      <c r="H22">
        <v>140</v>
      </c>
    </row>
    <row r="23" spans="1:8" x14ac:dyDescent="0.25">
      <c r="A23" s="40"/>
      <c r="B23" t="s">
        <v>305</v>
      </c>
      <c r="C23">
        <v>1370</v>
      </c>
      <c r="D23">
        <v>890</v>
      </c>
      <c r="E23">
        <v>632</v>
      </c>
      <c r="F23">
        <v>968</v>
      </c>
      <c r="G23">
        <v>669</v>
      </c>
      <c r="H23">
        <v>144</v>
      </c>
    </row>
    <row r="24" spans="1:8" x14ac:dyDescent="0.25">
      <c r="A24" s="40"/>
      <c r="B24" t="s">
        <v>306</v>
      </c>
      <c r="C24">
        <v>1462</v>
      </c>
      <c r="D24">
        <v>872</v>
      </c>
      <c r="E24">
        <v>611</v>
      </c>
      <c r="F24">
        <v>1046</v>
      </c>
      <c r="G24">
        <v>902</v>
      </c>
      <c r="H24">
        <v>148</v>
      </c>
    </row>
    <row r="25" spans="1:8" x14ac:dyDescent="0.25">
      <c r="A25" s="40" t="s">
        <v>321</v>
      </c>
      <c r="B25" t="s">
        <v>307</v>
      </c>
      <c r="C25">
        <v>4574</v>
      </c>
      <c r="D25">
        <v>3760</v>
      </c>
      <c r="E25">
        <v>2456</v>
      </c>
      <c r="F25">
        <v>2266</v>
      </c>
      <c r="G25">
        <v>2105</v>
      </c>
      <c r="H25">
        <v>501</v>
      </c>
    </row>
    <row r="26" spans="1:8" x14ac:dyDescent="0.25">
      <c r="A26" s="40"/>
      <c r="B26" t="s">
        <v>308</v>
      </c>
      <c r="C26">
        <v>5716</v>
      </c>
      <c r="D26">
        <v>4532</v>
      </c>
      <c r="E26">
        <v>3001</v>
      </c>
      <c r="F26">
        <v>2978</v>
      </c>
      <c r="G26">
        <v>2411</v>
      </c>
      <c r="H26">
        <v>612</v>
      </c>
    </row>
    <row r="27" spans="1:8" x14ac:dyDescent="0.25">
      <c r="A27" s="40" t="s">
        <v>328</v>
      </c>
      <c r="B27" t="s">
        <v>323</v>
      </c>
      <c r="C27">
        <v>1331</v>
      </c>
      <c r="D27">
        <v>928</v>
      </c>
      <c r="E27">
        <v>657</v>
      </c>
      <c r="F27">
        <v>536</v>
      </c>
      <c r="G27">
        <v>457</v>
      </c>
      <c r="H27">
        <v>126</v>
      </c>
    </row>
    <row r="28" spans="1:8" x14ac:dyDescent="0.25">
      <c r="A28" s="40"/>
      <c r="B28" t="s">
        <v>324</v>
      </c>
      <c r="C28">
        <v>2914</v>
      </c>
      <c r="D28">
        <v>2159</v>
      </c>
      <c r="E28">
        <v>1486</v>
      </c>
      <c r="F28">
        <v>1460</v>
      </c>
      <c r="G28">
        <v>1225</v>
      </c>
      <c r="H28">
        <v>303</v>
      </c>
    </row>
    <row r="29" spans="1:8" x14ac:dyDescent="0.25">
      <c r="A29" s="40"/>
      <c r="B29" t="s">
        <v>325</v>
      </c>
      <c r="C29">
        <v>3231</v>
      </c>
      <c r="D29">
        <v>2423</v>
      </c>
      <c r="E29">
        <v>1653</v>
      </c>
      <c r="F29">
        <v>1771</v>
      </c>
      <c r="G29">
        <v>1442</v>
      </c>
      <c r="H29">
        <v>322</v>
      </c>
    </row>
    <row r="30" spans="1:8" x14ac:dyDescent="0.25">
      <c r="A30" s="40"/>
      <c r="B30" t="s">
        <v>326</v>
      </c>
      <c r="C30">
        <v>2105</v>
      </c>
      <c r="D30">
        <v>1956</v>
      </c>
      <c r="E30">
        <v>1277</v>
      </c>
      <c r="F30">
        <v>1133</v>
      </c>
      <c r="G30">
        <v>1035</v>
      </c>
      <c r="H30">
        <v>279</v>
      </c>
    </row>
    <row r="31" spans="1:8" x14ac:dyDescent="0.25">
      <c r="A31" s="40"/>
      <c r="B31" s="17" t="s">
        <v>327</v>
      </c>
      <c r="C31">
        <v>709</v>
      </c>
      <c r="D31">
        <v>826</v>
      </c>
      <c r="E31">
        <v>384</v>
      </c>
      <c r="F31">
        <v>344</v>
      </c>
      <c r="G31">
        <v>357</v>
      </c>
      <c r="H31">
        <v>83</v>
      </c>
    </row>
    <row r="32" spans="1:8" x14ac:dyDescent="0.25">
      <c r="A32" s="40" t="s">
        <v>322</v>
      </c>
      <c r="B32" t="s">
        <v>309</v>
      </c>
      <c r="C32">
        <v>18</v>
      </c>
      <c r="D32">
        <v>50</v>
      </c>
      <c r="E32">
        <v>7</v>
      </c>
      <c r="F32">
        <v>7</v>
      </c>
      <c r="G32">
        <v>13</v>
      </c>
      <c r="H32">
        <v>2</v>
      </c>
    </row>
    <row r="33" spans="1:8" x14ac:dyDescent="0.25">
      <c r="A33" s="40"/>
      <c r="B33" t="s">
        <v>310</v>
      </c>
      <c r="C33">
        <v>249</v>
      </c>
      <c r="D33">
        <v>527</v>
      </c>
      <c r="E33">
        <v>100</v>
      </c>
      <c r="F33">
        <v>62</v>
      </c>
      <c r="G33">
        <v>106</v>
      </c>
      <c r="H33">
        <v>39</v>
      </c>
    </row>
    <row r="34" spans="1:8" x14ac:dyDescent="0.25">
      <c r="A34" s="40"/>
      <c r="B34" t="s">
        <v>311</v>
      </c>
      <c r="C34">
        <v>3604</v>
      </c>
      <c r="D34">
        <v>2913</v>
      </c>
      <c r="E34">
        <v>1803</v>
      </c>
      <c r="F34">
        <v>1444</v>
      </c>
      <c r="G34">
        <v>1053</v>
      </c>
      <c r="H34">
        <v>354</v>
      </c>
    </row>
    <row r="35" spans="1:8" x14ac:dyDescent="0.25">
      <c r="A35" s="40"/>
      <c r="B35" t="s">
        <v>312</v>
      </c>
      <c r="C35">
        <v>6419</v>
      </c>
      <c r="D35">
        <v>4802</v>
      </c>
      <c r="E35">
        <v>3547</v>
      </c>
      <c r="F35">
        <v>3731</v>
      </c>
      <c r="G35">
        <v>3344</v>
      </c>
      <c r="H35">
        <v>718</v>
      </c>
    </row>
    <row r="36" spans="1:8" x14ac:dyDescent="0.25">
      <c r="A36" s="40" t="s">
        <v>329</v>
      </c>
      <c r="B36" t="s">
        <v>313</v>
      </c>
      <c r="C36">
        <v>6317</v>
      </c>
      <c r="D36">
        <v>4840</v>
      </c>
      <c r="E36">
        <v>3435</v>
      </c>
      <c r="F36">
        <v>3585</v>
      </c>
      <c r="G36">
        <v>2919</v>
      </c>
      <c r="H36">
        <v>722</v>
      </c>
    </row>
    <row r="37" spans="1:8" x14ac:dyDescent="0.25">
      <c r="A37" s="40"/>
      <c r="B37" t="s">
        <v>314</v>
      </c>
      <c r="C37">
        <v>546</v>
      </c>
      <c r="D37">
        <v>504</v>
      </c>
      <c r="E37">
        <v>299</v>
      </c>
      <c r="F37">
        <v>209</v>
      </c>
      <c r="G37">
        <v>252</v>
      </c>
      <c r="H37">
        <v>42</v>
      </c>
    </row>
    <row r="38" spans="1:8" x14ac:dyDescent="0.25">
      <c r="A38" s="40"/>
      <c r="B38" t="s">
        <v>315</v>
      </c>
      <c r="C38">
        <v>3427</v>
      </c>
      <c r="D38">
        <v>2948</v>
      </c>
      <c r="E38">
        <v>1723</v>
      </c>
      <c r="F38">
        <v>1450</v>
      </c>
      <c r="G38">
        <v>1345</v>
      </c>
      <c r="H38">
        <v>349</v>
      </c>
    </row>
    <row r="39" spans="1:8" x14ac:dyDescent="0.25">
      <c r="A39" s="40" t="s">
        <v>38</v>
      </c>
      <c r="B39" t="s">
        <v>316</v>
      </c>
      <c r="C39">
        <v>6935</v>
      </c>
      <c r="D39">
        <v>5562</v>
      </c>
      <c r="E39">
        <v>3746</v>
      </c>
      <c r="F39">
        <v>3709</v>
      </c>
      <c r="G39">
        <v>2878</v>
      </c>
      <c r="H39">
        <v>834</v>
      </c>
    </row>
    <row r="40" spans="1:8" x14ac:dyDescent="0.25">
      <c r="A40" s="40"/>
      <c r="B40" t="s">
        <v>317</v>
      </c>
      <c r="C40">
        <v>250</v>
      </c>
      <c r="D40">
        <v>215</v>
      </c>
      <c r="E40">
        <v>105</v>
      </c>
      <c r="F40">
        <v>104</v>
      </c>
      <c r="G40">
        <v>78</v>
      </c>
      <c r="H40">
        <v>26</v>
      </c>
    </row>
    <row r="41" spans="1:8" x14ac:dyDescent="0.25">
      <c r="A41" s="40" t="s">
        <v>330</v>
      </c>
      <c r="B41" s="40"/>
      <c r="C41" s="10">
        <v>0.41465026146513101</v>
      </c>
      <c r="D41" s="10">
        <v>0.45676818926638102</v>
      </c>
      <c r="E41" s="10">
        <v>0.435695233441247</v>
      </c>
      <c r="F41" s="10">
        <v>0.43400666521375802</v>
      </c>
      <c r="G41" s="10">
        <v>0.41127815386562</v>
      </c>
      <c r="H41" s="10">
        <v>0.44832285115303899</v>
      </c>
    </row>
    <row r="42" spans="1:8" x14ac:dyDescent="0.25">
      <c r="C42">
        <f>SUM(C16:C40)</f>
        <v>68138</v>
      </c>
      <c r="D42">
        <f t="shared" ref="D42:H42" si="1">SUM(D16:D40)</f>
        <v>55188</v>
      </c>
      <c r="E42">
        <f t="shared" si="1"/>
        <v>36047</v>
      </c>
      <c r="F42">
        <f t="shared" si="1"/>
        <v>35049</v>
      </c>
      <c r="G42">
        <f t="shared" si="1"/>
        <v>29755</v>
      </c>
      <c r="H42">
        <f t="shared" si="1"/>
        <v>7507</v>
      </c>
    </row>
  </sheetData>
  <mergeCells count="11">
    <mergeCell ref="A41:B41"/>
    <mergeCell ref="A18:A24"/>
    <mergeCell ref="A25:A26"/>
    <mergeCell ref="A27:A31"/>
    <mergeCell ref="A32:A35"/>
    <mergeCell ref="A36:A38"/>
    <mergeCell ref="B4:B9"/>
    <mergeCell ref="A16:A17"/>
    <mergeCell ref="C14:H14"/>
    <mergeCell ref="A14:B15"/>
    <mergeCell ref="A39:A4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E2DC5-2D1A-4EEB-9655-7BDD454029D2}">
  <dimension ref="A1:K23"/>
  <sheetViews>
    <sheetView zoomScale="160" zoomScaleNormal="160" workbookViewId="0">
      <selection activeCell="C16" sqref="C16"/>
    </sheetView>
  </sheetViews>
  <sheetFormatPr defaultColWidth="8.7109375" defaultRowHeight="15" x14ac:dyDescent="0.25"/>
  <cols>
    <col min="1" max="1" width="17" customWidth="1"/>
    <col min="2" max="2" width="10.7109375" customWidth="1"/>
    <col min="3" max="3" width="17" customWidth="1"/>
    <col min="4" max="4" width="16.42578125" customWidth="1"/>
    <col min="5" max="5" width="16" customWidth="1"/>
    <col min="6" max="6" width="15.42578125" customWidth="1"/>
  </cols>
  <sheetData>
    <row r="1" spans="1:11" x14ac:dyDescent="0.25">
      <c r="A1" s="41" t="s">
        <v>290</v>
      </c>
      <c r="B1" s="41"/>
      <c r="C1" s="7">
        <v>2020</v>
      </c>
      <c r="D1" s="7">
        <v>2030</v>
      </c>
      <c r="E1" s="7">
        <v>2040</v>
      </c>
      <c r="F1" s="7">
        <v>2050</v>
      </c>
    </row>
    <row r="2" spans="1:11" x14ac:dyDescent="0.25">
      <c r="A2" s="42" t="s">
        <v>297</v>
      </c>
      <c r="B2" s="42"/>
      <c r="C2" s="16">
        <v>7888.0230000000001</v>
      </c>
      <c r="D2" s="16">
        <v>9415.9429999999993</v>
      </c>
      <c r="E2" s="16">
        <v>10973.075000000001</v>
      </c>
      <c r="F2" s="16">
        <v>12511.4655</v>
      </c>
      <c r="G2" s="15">
        <f t="shared" ref="G2:I3" si="0">(D2-$C2)/$C2</f>
        <v>0.19370126075950833</v>
      </c>
      <c r="H2" s="15">
        <f t="shared" si="0"/>
        <v>0.39110585757673383</v>
      </c>
      <c r="I2" s="15">
        <f t="shared" si="0"/>
        <v>0.58613451051042831</v>
      </c>
    </row>
    <row r="3" spans="1:11" x14ac:dyDescent="0.25">
      <c r="A3" s="45" t="s">
        <v>291</v>
      </c>
      <c r="B3" t="s">
        <v>41</v>
      </c>
      <c r="C3" s="16">
        <v>81831.631123222105</v>
      </c>
      <c r="D3" s="16">
        <v>91624.233252759106</v>
      </c>
      <c r="E3" s="16">
        <v>108562.329498954</v>
      </c>
      <c r="F3" s="16">
        <v>118204.99171256</v>
      </c>
      <c r="G3" s="15">
        <f t="shared" si="0"/>
        <v>0.11966768833913742</v>
      </c>
      <c r="H3" s="15">
        <f t="shared" si="0"/>
        <v>0.32665484005177409</v>
      </c>
      <c r="I3" s="15">
        <f t="shared" si="0"/>
        <v>0.44449023061225407</v>
      </c>
      <c r="K3">
        <f>C3/($C$2*0.27)</f>
        <v>38.422823471888073</v>
      </c>
    </row>
    <row r="4" spans="1:11" x14ac:dyDescent="0.25">
      <c r="A4" s="40"/>
      <c r="B4" t="s">
        <v>42</v>
      </c>
      <c r="C4" s="16">
        <v>186.271673761805</v>
      </c>
      <c r="D4" s="16">
        <v>118.759307056235</v>
      </c>
      <c r="E4" s="16">
        <v>123.234828821577</v>
      </c>
      <c r="F4" s="16">
        <v>97.2954304285376</v>
      </c>
      <c r="G4" s="15">
        <f t="shared" ref="G4:I19" si="1">(D4-$C4)/$C4</f>
        <v>-0.36244032891389311</v>
      </c>
      <c r="H4" s="15">
        <f t="shared" si="1"/>
        <v>-0.33841347783687392</v>
      </c>
      <c r="I4" s="15">
        <f t="shared" si="1"/>
        <v>-0.47766921044069116</v>
      </c>
      <c r="K4">
        <f>C4/($C$2*0.044)</f>
        <v>0.53669305109152365</v>
      </c>
    </row>
    <row r="5" spans="1:11" x14ac:dyDescent="0.25">
      <c r="A5" s="40"/>
      <c r="B5" t="s">
        <v>43</v>
      </c>
      <c r="C5" s="16">
        <v>8760.3171789463595</v>
      </c>
      <c r="D5" s="16">
        <v>11022.877520353901</v>
      </c>
      <c r="E5" s="16">
        <v>12202.316434525201</v>
      </c>
      <c r="F5" s="16">
        <v>12567.070265783899</v>
      </c>
      <c r="G5" s="15">
        <f t="shared" si="1"/>
        <v>0.25827379251120552</v>
      </c>
      <c r="H5" s="15">
        <f t="shared" si="1"/>
        <v>0.39290806317503962</v>
      </c>
      <c r="I5" s="15">
        <f t="shared" si="1"/>
        <v>0.43454512080753155</v>
      </c>
    </row>
    <row r="6" spans="1:11" x14ac:dyDescent="0.25">
      <c r="A6" s="40" t="s">
        <v>292</v>
      </c>
      <c r="B6" t="s">
        <v>41</v>
      </c>
      <c r="C6" s="16">
        <v>16129989.615644099</v>
      </c>
      <c r="D6" s="16">
        <v>14378065.201851901</v>
      </c>
      <c r="E6" s="16">
        <v>15453313.821108</v>
      </c>
      <c r="F6" s="16">
        <v>16387060.636007801</v>
      </c>
      <c r="G6" s="15">
        <f t="shared" si="1"/>
        <v>-0.10861286681133682</v>
      </c>
      <c r="H6" s="15">
        <f t="shared" si="1"/>
        <v>-4.1951409186265491E-2</v>
      </c>
      <c r="I6" s="15">
        <f t="shared" si="1"/>
        <v>1.5937457276127092E-2</v>
      </c>
    </row>
    <row r="7" spans="1:11" x14ac:dyDescent="0.25">
      <c r="A7" s="40"/>
      <c r="B7" t="s">
        <v>42</v>
      </c>
      <c r="C7" s="16">
        <v>107666.424471876</v>
      </c>
      <c r="D7" s="16">
        <v>60365.878317634699</v>
      </c>
      <c r="E7" s="16">
        <v>55006.395754275298</v>
      </c>
      <c r="F7" s="16">
        <v>42820.263786010102</v>
      </c>
      <c r="G7" s="15">
        <f t="shared" si="1"/>
        <v>-0.43932494634478064</v>
      </c>
      <c r="H7" s="15">
        <f t="shared" si="1"/>
        <v>-0.48910353414175328</v>
      </c>
      <c r="I7" s="15">
        <f t="shared" si="1"/>
        <v>-0.6022876769981772</v>
      </c>
    </row>
    <row r="8" spans="1:11" x14ac:dyDescent="0.25">
      <c r="A8" s="40"/>
      <c r="B8" t="s">
        <v>43</v>
      </c>
      <c r="C8" s="16">
        <v>1816716.5706412201</v>
      </c>
      <c r="D8" s="16">
        <v>1804992.05773441</v>
      </c>
      <c r="E8" s="16">
        <v>1820920.70243729</v>
      </c>
      <c r="F8" s="16">
        <v>1831073.2963678699</v>
      </c>
      <c r="G8" s="15">
        <f t="shared" si="1"/>
        <v>-6.4536830325006636E-3</v>
      </c>
      <c r="H8" s="15">
        <f t="shared" si="1"/>
        <v>2.3141374191275404E-3</v>
      </c>
      <c r="I8" s="15">
        <f t="shared" si="1"/>
        <v>7.9025677195109084E-3</v>
      </c>
    </row>
    <row r="9" spans="1:11" x14ac:dyDescent="0.25">
      <c r="A9" s="40" t="s">
        <v>293</v>
      </c>
      <c r="B9" t="s">
        <v>41</v>
      </c>
      <c r="C9" s="16">
        <v>16856.8793463484</v>
      </c>
      <c r="D9" s="16">
        <v>5699.27082547793</v>
      </c>
      <c r="E9" s="16">
        <v>3428.49260612951</v>
      </c>
      <c r="F9" s="16">
        <v>3382.6293329875198</v>
      </c>
      <c r="G9" s="15">
        <f t="shared" si="1"/>
        <v>-0.66190237775460337</v>
      </c>
      <c r="H9" s="15">
        <f t="shared" si="1"/>
        <v>-0.7966116660334166</v>
      </c>
      <c r="I9" s="15">
        <f t="shared" si="1"/>
        <v>-0.79933241120811149</v>
      </c>
    </row>
    <row r="10" spans="1:11" x14ac:dyDescent="0.25">
      <c r="A10" s="40"/>
      <c r="B10" t="s">
        <v>42</v>
      </c>
      <c r="C10" s="16">
        <v>188.097136164673</v>
      </c>
      <c r="D10" s="16">
        <v>60.602874390796501</v>
      </c>
      <c r="E10" s="16">
        <v>51.450541033008498</v>
      </c>
      <c r="F10" s="16">
        <v>39.677076528757802</v>
      </c>
      <c r="G10" s="15">
        <f t="shared" si="1"/>
        <v>-0.67781075445114358</v>
      </c>
      <c r="H10" s="15">
        <f t="shared" si="1"/>
        <v>-0.72646823826193074</v>
      </c>
      <c r="I10" s="15">
        <f t="shared" si="1"/>
        <v>-0.78906070906884096</v>
      </c>
    </row>
    <row r="11" spans="1:11" x14ac:dyDescent="0.25">
      <c r="A11" s="40"/>
      <c r="B11" t="s">
        <v>43</v>
      </c>
      <c r="C11" s="16">
        <v>1972.9310629957899</v>
      </c>
      <c r="D11" s="16">
        <v>784.23095956219095</v>
      </c>
      <c r="E11" s="16">
        <v>495.367191891365</v>
      </c>
      <c r="F11" s="16">
        <v>464.66293758345302</v>
      </c>
      <c r="G11" s="15">
        <f t="shared" si="1"/>
        <v>-0.60250463167659885</v>
      </c>
      <c r="H11" s="15">
        <f t="shared" si="1"/>
        <v>-0.74891814459083195</v>
      </c>
      <c r="I11" s="15">
        <f t="shared" si="1"/>
        <v>-0.76448090544132485</v>
      </c>
    </row>
    <row r="12" spans="1:11" x14ac:dyDescent="0.25">
      <c r="A12" s="40" t="s">
        <v>294</v>
      </c>
      <c r="B12" t="s">
        <v>41</v>
      </c>
      <c r="C12" s="16">
        <v>92.289592311291997</v>
      </c>
      <c r="D12" s="16">
        <v>86.942786614799502</v>
      </c>
      <c r="E12" s="16">
        <v>92.772355436145006</v>
      </c>
      <c r="F12" s="16">
        <v>89.736067636681298</v>
      </c>
      <c r="G12" s="15">
        <f t="shared" si="1"/>
        <v>-5.7935088481675875E-2</v>
      </c>
      <c r="H12" s="15">
        <f t="shared" si="1"/>
        <v>5.2309595563566078E-3</v>
      </c>
      <c r="I12" s="15">
        <f t="shared" si="1"/>
        <v>-2.7668609327015797E-2</v>
      </c>
    </row>
    <row r="13" spans="1:11" x14ac:dyDescent="0.25">
      <c r="A13" s="40"/>
      <c r="B13" t="s">
        <v>42</v>
      </c>
      <c r="C13" s="16">
        <v>0.54018785390922697</v>
      </c>
      <c r="D13" s="16">
        <v>0.29689826764058003</v>
      </c>
      <c r="E13" s="16">
        <v>0.25879314052530999</v>
      </c>
      <c r="F13" s="16">
        <v>0.20432040389992601</v>
      </c>
      <c r="G13" s="15">
        <f t="shared" si="1"/>
        <v>-0.45037959389129334</v>
      </c>
      <c r="H13" s="15">
        <f t="shared" si="1"/>
        <v>-0.52092010464049132</v>
      </c>
      <c r="I13" s="15">
        <f t="shared" si="1"/>
        <v>-0.62176046273291452</v>
      </c>
    </row>
    <row r="14" spans="1:11" x14ac:dyDescent="0.25">
      <c r="A14" s="40"/>
      <c r="B14" t="s">
        <v>43</v>
      </c>
      <c r="C14" s="16">
        <v>10.3168232000254</v>
      </c>
      <c r="D14" s="16">
        <v>10.7842097448862</v>
      </c>
      <c r="E14" s="16">
        <v>10.770787683030999</v>
      </c>
      <c r="F14" s="16">
        <v>9.9408661325910899</v>
      </c>
      <c r="G14" s="15">
        <f t="shared" si="1"/>
        <v>4.5303339584189903E-2</v>
      </c>
      <c r="H14" s="15">
        <f t="shared" si="1"/>
        <v>4.4002351712732798E-2</v>
      </c>
      <c r="I14" s="15">
        <f t="shared" si="1"/>
        <v>-3.6441166059081501E-2</v>
      </c>
    </row>
    <row r="15" spans="1:11" x14ac:dyDescent="0.25">
      <c r="A15" s="40" t="s">
        <v>295</v>
      </c>
      <c r="B15" t="s">
        <v>41</v>
      </c>
      <c r="C15" s="16">
        <v>641.01686264437001</v>
      </c>
      <c r="D15" s="16">
        <v>218.292649477727</v>
      </c>
      <c r="E15" s="16">
        <v>143.87127944551401</v>
      </c>
      <c r="F15" s="16">
        <v>156.21683871367199</v>
      </c>
      <c r="G15" s="15">
        <f t="shared" si="1"/>
        <v>-0.65945880335002416</v>
      </c>
      <c r="H15" s="15">
        <f t="shared" si="1"/>
        <v>-0.77555773049088661</v>
      </c>
      <c r="I15" s="15">
        <f t="shared" si="1"/>
        <v>-0.75629839428991807</v>
      </c>
    </row>
    <row r="16" spans="1:11" x14ac:dyDescent="0.25">
      <c r="A16" s="40"/>
      <c r="B16" t="s">
        <v>42</v>
      </c>
      <c r="C16" s="16">
        <v>4.4146386681547503</v>
      </c>
      <c r="D16" s="16">
        <v>1.09258562491735</v>
      </c>
      <c r="E16" s="16">
        <v>0.57920369546141204</v>
      </c>
      <c r="F16" s="16">
        <v>0.43782943692841803</v>
      </c>
      <c r="G16" s="15">
        <f t="shared" si="1"/>
        <v>-0.75250848211003563</v>
      </c>
      <c r="H16" s="15">
        <f t="shared" si="1"/>
        <v>-0.86879929729254368</v>
      </c>
      <c r="I16" s="15">
        <f t="shared" si="1"/>
        <v>-0.90082326780519417</v>
      </c>
    </row>
    <row r="17" spans="1:9" x14ac:dyDescent="0.25">
      <c r="A17" s="40"/>
      <c r="B17" t="s">
        <v>43</v>
      </c>
      <c r="C17" s="16">
        <v>72.173068224495296</v>
      </c>
      <c r="D17" s="16">
        <v>27.7698781065973</v>
      </c>
      <c r="E17" s="16">
        <v>17.088898513282899</v>
      </c>
      <c r="F17" s="16">
        <v>17.5479233602642</v>
      </c>
      <c r="G17" s="15">
        <f t="shared" si="1"/>
        <v>-0.61523212481117295</v>
      </c>
      <c r="H17" s="15">
        <f t="shared" si="1"/>
        <v>-0.76322333338901915</v>
      </c>
      <c r="I17" s="15">
        <f t="shared" si="1"/>
        <v>-0.75686327612287252</v>
      </c>
    </row>
    <row r="18" spans="1:9" x14ac:dyDescent="0.25">
      <c r="A18" s="40" t="s">
        <v>296</v>
      </c>
      <c r="B18" t="s">
        <v>41</v>
      </c>
      <c r="C18" s="16">
        <v>586.70723378323999</v>
      </c>
      <c r="D18" s="16">
        <v>192.11874570428699</v>
      </c>
      <c r="E18" s="16">
        <v>133.40036430612801</v>
      </c>
      <c r="F18" s="16">
        <v>133.98470388585801</v>
      </c>
      <c r="G18" s="15">
        <f t="shared" si="1"/>
        <v>-0.67254750812350539</v>
      </c>
      <c r="H18" s="15">
        <f t="shared" si="1"/>
        <v>-0.77262873776768015</v>
      </c>
      <c r="I18" s="15">
        <f t="shared" si="1"/>
        <v>-0.77163277326258617</v>
      </c>
    </row>
    <row r="19" spans="1:9" x14ac:dyDescent="0.25">
      <c r="A19" s="40"/>
      <c r="B19" t="s">
        <v>42</v>
      </c>
      <c r="C19" s="16">
        <v>4.0234681532549699</v>
      </c>
      <c r="D19" s="16">
        <v>1.0213300406836201</v>
      </c>
      <c r="E19" s="16">
        <v>0.529909763932781</v>
      </c>
      <c r="F19" s="16">
        <v>0.38918172171415</v>
      </c>
      <c r="G19" s="15">
        <f t="shared" si="1"/>
        <v>-0.74615679762312326</v>
      </c>
      <c r="H19" s="15">
        <f t="shared" si="1"/>
        <v>-0.86829527568048825</v>
      </c>
      <c r="I19" s="15">
        <f t="shared" si="1"/>
        <v>-0.90327207600753501</v>
      </c>
    </row>
    <row r="20" spans="1:9" x14ac:dyDescent="0.25">
      <c r="A20" s="40"/>
      <c r="B20" t="s">
        <v>43</v>
      </c>
      <c r="C20" s="16">
        <v>66.038924481742001</v>
      </c>
      <c r="D20" s="16">
        <v>24.562052534242302</v>
      </c>
      <c r="E20" s="16">
        <v>15.8293080467593</v>
      </c>
      <c r="F20" s="16">
        <v>15.0893648291612</v>
      </c>
      <c r="G20" s="15">
        <f t="shared" ref="G20:I20" si="2">(D20-$C20)/$C20</f>
        <v>-0.6280670418696318</v>
      </c>
      <c r="H20" s="15">
        <f t="shared" si="2"/>
        <v>-0.76030336394809572</v>
      </c>
      <c r="I20" s="15">
        <f t="shared" si="2"/>
        <v>-0.77150801671016001</v>
      </c>
    </row>
    <row r="23" spans="1:9" x14ac:dyDescent="0.25">
      <c r="C23">
        <f>C3/C2</f>
        <v>10.37416233740978</v>
      </c>
    </row>
  </sheetData>
  <mergeCells count="8">
    <mergeCell ref="A15:A17"/>
    <mergeCell ref="A18:A20"/>
    <mergeCell ref="A1:B1"/>
    <mergeCell ref="A2:B2"/>
    <mergeCell ref="A3:A5"/>
    <mergeCell ref="A6:A8"/>
    <mergeCell ref="A9:A11"/>
    <mergeCell ref="A12:A1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4E0E4-A953-4904-B991-1B7C7958F713}">
  <dimension ref="A1:J45"/>
  <sheetViews>
    <sheetView zoomScale="145" zoomScaleNormal="145" workbookViewId="0">
      <selection activeCell="C3" sqref="C3:F20"/>
    </sheetView>
  </sheetViews>
  <sheetFormatPr defaultColWidth="8.7109375" defaultRowHeight="15" x14ac:dyDescent="0.25"/>
  <cols>
    <col min="1" max="1" width="17" customWidth="1"/>
    <col min="2" max="2" width="10.7109375" customWidth="1"/>
    <col min="3" max="3" width="13.28515625" customWidth="1"/>
    <col min="4" max="10" width="10.5703125" customWidth="1"/>
  </cols>
  <sheetData>
    <row r="1" spans="1:9" x14ac:dyDescent="0.25">
      <c r="A1" s="41" t="s">
        <v>290</v>
      </c>
      <c r="B1" s="41"/>
      <c r="C1" s="7">
        <v>2020</v>
      </c>
      <c r="D1" s="7">
        <v>2030</v>
      </c>
      <c r="E1" s="7">
        <v>2040</v>
      </c>
      <c r="F1" s="7">
        <v>2050</v>
      </c>
    </row>
    <row r="2" spans="1:9" x14ac:dyDescent="0.25">
      <c r="A2" s="42" t="s">
        <v>297</v>
      </c>
      <c r="B2" s="42"/>
      <c r="C2" s="10">
        <v>20845.872500000001</v>
      </c>
      <c r="D2" s="10">
        <v>21924.852999999999</v>
      </c>
      <c r="E2" s="10">
        <v>22886.235499999999</v>
      </c>
      <c r="F2" s="10">
        <v>23738.455999999998</v>
      </c>
      <c r="G2" s="15">
        <f t="shared" ref="G2:I17" si="0">(D2-$C2)/$C2</f>
        <v>5.1759910744920742E-2</v>
      </c>
      <c r="H2" s="15">
        <f t="shared" si="0"/>
        <v>9.7878512880667262E-2</v>
      </c>
      <c r="I2" s="15">
        <f t="shared" si="0"/>
        <v>0.1387604908357756</v>
      </c>
    </row>
    <row r="3" spans="1:9" x14ac:dyDescent="0.25">
      <c r="A3" s="45" t="s">
        <v>291</v>
      </c>
      <c r="B3" t="s">
        <v>41</v>
      </c>
      <c r="C3" s="10">
        <v>74987.600201740599</v>
      </c>
      <c r="D3" s="10">
        <v>95212.401719236499</v>
      </c>
      <c r="E3" s="10">
        <v>115079.292551662</v>
      </c>
      <c r="F3" s="10">
        <v>131712.02398619</v>
      </c>
      <c r="G3" s="15">
        <f t="shared" si="0"/>
        <v>0.26970861133153645</v>
      </c>
      <c r="H3" s="15">
        <f t="shared" si="0"/>
        <v>0.53464429108361844</v>
      </c>
      <c r="I3" s="15">
        <f t="shared" si="0"/>
        <v>0.75645071494277172</v>
      </c>
    </row>
    <row r="4" spans="1:9" x14ac:dyDescent="0.25">
      <c r="A4" s="40"/>
      <c r="B4" t="s">
        <v>42</v>
      </c>
      <c r="C4" s="10">
        <v>306.18305051265702</v>
      </c>
      <c r="D4" s="10">
        <v>408.51390317782301</v>
      </c>
      <c r="E4" s="10">
        <v>561.90513561358398</v>
      </c>
      <c r="F4" s="10">
        <v>735.16021606305799</v>
      </c>
      <c r="G4" s="15">
        <f t="shared" si="0"/>
        <v>0.33421462257244</v>
      </c>
      <c r="H4" s="15">
        <f t="shared" si="0"/>
        <v>0.83519347224726892</v>
      </c>
      <c r="I4" s="15">
        <f t="shared" si="0"/>
        <v>1.401048048976401</v>
      </c>
    </row>
    <row r="5" spans="1:9" x14ac:dyDescent="0.25">
      <c r="A5" s="40"/>
      <c r="B5" t="s">
        <v>43</v>
      </c>
      <c r="C5" s="10">
        <v>626.32981552022</v>
      </c>
      <c r="D5" s="10">
        <v>1082.0691981073201</v>
      </c>
      <c r="E5" s="10">
        <v>1637.67646990804</v>
      </c>
      <c r="F5" s="10">
        <v>2191.5433605107</v>
      </c>
      <c r="G5" s="15">
        <f t="shared" si="0"/>
        <v>0.72763482001662316</v>
      </c>
      <c r="H5" s="15">
        <f t="shared" si="0"/>
        <v>1.6147190015979214</v>
      </c>
      <c r="I5" s="15">
        <f t="shared" si="0"/>
        <v>2.4990244855107808</v>
      </c>
    </row>
    <row r="6" spans="1:9" x14ac:dyDescent="0.25">
      <c r="A6" s="40" t="s">
        <v>292</v>
      </c>
      <c r="B6" t="s">
        <v>41</v>
      </c>
      <c r="C6" s="20">
        <v>13174642.7156197</v>
      </c>
      <c r="D6" s="20">
        <v>20.841511275333701</v>
      </c>
      <c r="E6" s="20">
        <v>10.052715243761799</v>
      </c>
      <c r="F6" s="20">
        <v>2.5727482773429</v>
      </c>
      <c r="G6" s="15">
        <f t="shared" si="0"/>
        <v>-0.99999841805871126</v>
      </c>
      <c r="H6" s="15">
        <f t="shared" si="0"/>
        <v>-0.99999923696486803</v>
      </c>
      <c r="I6" s="15">
        <f t="shared" si="0"/>
        <v>-0.99999980471969274</v>
      </c>
    </row>
    <row r="7" spans="1:9" x14ac:dyDescent="0.25">
      <c r="A7" s="40"/>
      <c r="B7" t="s">
        <v>42</v>
      </c>
      <c r="C7" s="20">
        <v>178525.35518648199</v>
      </c>
      <c r="D7" s="20">
        <v>0.92422617821804698</v>
      </c>
      <c r="E7" s="20">
        <v>0.20156404518160501</v>
      </c>
      <c r="F7" s="20">
        <v>0</v>
      </c>
      <c r="G7" s="15">
        <f t="shared" si="0"/>
        <v>-0.99999482299767872</v>
      </c>
      <c r="H7" s="15">
        <f t="shared" si="0"/>
        <v>-0.9999988709500397</v>
      </c>
      <c r="I7" s="15">
        <f t="shared" si="0"/>
        <v>-1</v>
      </c>
    </row>
    <row r="8" spans="1:9" x14ac:dyDescent="0.25">
      <c r="A8" s="40"/>
      <c r="B8" t="s">
        <v>43</v>
      </c>
      <c r="C8" s="20">
        <v>114381.79160974501</v>
      </c>
      <c r="D8" s="20">
        <v>1.13147253819993</v>
      </c>
      <c r="E8" s="20">
        <v>0</v>
      </c>
      <c r="F8" s="20">
        <v>0</v>
      </c>
      <c r="G8" s="15">
        <f t="shared" si="0"/>
        <v>-0.99999010793132126</v>
      </c>
      <c r="H8" s="15">
        <f t="shared" si="0"/>
        <v>-1</v>
      </c>
      <c r="I8" s="15">
        <f t="shared" si="0"/>
        <v>-1</v>
      </c>
    </row>
    <row r="9" spans="1:9" x14ac:dyDescent="0.25">
      <c r="A9" s="40" t="s">
        <v>293</v>
      </c>
      <c r="B9" t="s">
        <v>41</v>
      </c>
      <c r="C9" s="10">
        <v>13921.6293443709</v>
      </c>
      <c r="D9" s="10">
        <v>2.14469320282514E-2</v>
      </c>
      <c r="E9" s="10">
        <v>5.8833349637803199E-3</v>
      </c>
      <c r="F9" s="10">
        <v>1.2376434554945399E-3</v>
      </c>
      <c r="G9" s="15">
        <f t="shared" si="0"/>
        <v>-0.99999845945244636</v>
      </c>
      <c r="H9" s="15">
        <f t="shared" si="0"/>
        <v>-0.99999957739609224</v>
      </c>
      <c r="I9" s="15">
        <f t="shared" si="0"/>
        <v>-0.99999991109923814</v>
      </c>
    </row>
    <row r="10" spans="1:9" x14ac:dyDescent="0.25">
      <c r="A10" s="40"/>
      <c r="B10" t="s">
        <v>42</v>
      </c>
      <c r="C10" s="10">
        <v>335.39291353156199</v>
      </c>
      <c r="D10" s="10">
        <v>1.0000122128372101E-3</v>
      </c>
      <c r="E10" s="10">
        <v>2.03453595848945E-4</v>
      </c>
      <c r="F10" s="10">
        <v>0</v>
      </c>
      <c r="G10" s="15">
        <f t="shared" si="0"/>
        <v>-0.9999970183859811</v>
      </c>
      <c r="H10" s="15">
        <f t="shared" si="0"/>
        <v>-0.99999939338731481</v>
      </c>
      <c r="I10" s="15">
        <f t="shared" si="0"/>
        <v>-1</v>
      </c>
    </row>
    <row r="11" spans="1:9" x14ac:dyDescent="0.25">
      <c r="A11" s="40"/>
      <c r="B11" t="s">
        <v>43</v>
      </c>
      <c r="C11" s="10">
        <v>131.78075021287401</v>
      </c>
      <c r="D11" s="10">
        <v>8.7084378169252803E-4</v>
      </c>
      <c r="E11" s="10">
        <v>0</v>
      </c>
      <c r="F11" s="10">
        <v>0</v>
      </c>
      <c r="G11" s="15">
        <f t="shared" si="0"/>
        <v>-0.99999339172238533</v>
      </c>
      <c r="H11" s="15">
        <f t="shared" si="0"/>
        <v>-1</v>
      </c>
      <c r="I11" s="15">
        <f t="shared" si="0"/>
        <v>-1</v>
      </c>
    </row>
    <row r="12" spans="1:9" x14ac:dyDescent="0.25">
      <c r="A12" s="40" t="s">
        <v>294</v>
      </c>
      <c r="B12" t="s">
        <v>41</v>
      </c>
      <c r="C12" s="10">
        <v>75.590808880811096</v>
      </c>
      <c r="D12" s="10">
        <v>1.0625184558412E-4</v>
      </c>
      <c r="E12" s="10">
        <v>5.7658706278572603E-5</v>
      </c>
      <c r="F12" s="10">
        <v>1.4229444036838E-5</v>
      </c>
      <c r="G12" s="15">
        <f t="shared" si="0"/>
        <v>-0.99999859438141814</v>
      </c>
      <c r="H12" s="15">
        <f t="shared" si="0"/>
        <v>-0.99999923722596518</v>
      </c>
      <c r="I12" s="15">
        <f t="shared" si="0"/>
        <v>-0.99999981175695507</v>
      </c>
    </row>
    <row r="13" spans="1:9" x14ac:dyDescent="0.25">
      <c r="A13" s="40"/>
      <c r="B13" t="s">
        <v>42</v>
      </c>
      <c r="C13" s="10">
        <v>0.88793084648668397</v>
      </c>
      <c r="D13" s="10">
        <v>3.78587641420245E-6</v>
      </c>
      <c r="E13" s="10">
        <v>9.841642719165999E-7</v>
      </c>
      <c r="F13" s="10">
        <v>0</v>
      </c>
      <c r="G13" s="15">
        <f t="shared" si="0"/>
        <v>-0.99999573629362104</v>
      </c>
      <c r="H13" s="15">
        <f t="shared" si="0"/>
        <v>-0.99999889162058531</v>
      </c>
      <c r="I13" s="15">
        <f t="shared" si="0"/>
        <v>-1</v>
      </c>
    </row>
    <row r="14" spans="1:9" x14ac:dyDescent="0.25">
      <c r="A14" s="40"/>
      <c r="B14" t="s">
        <v>43</v>
      </c>
      <c r="C14" s="10">
        <v>0.64418420874311799</v>
      </c>
      <c r="D14" s="10">
        <v>5.7723743653061999E-6</v>
      </c>
      <c r="E14" s="10">
        <v>0</v>
      </c>
      <c r="F14" s="10">
        <v>0</v>
      </c>
      <c r="G14" s="15">
        <f t="shared" si="0"/>
        <v>-0.99999103924888733</v>
      </c>
      <c r="H14" s="15">
        <f t="shared" si="0"/>
        <v>-1</v>
      </c>
      <c r="I14" s="15">
        <f t="shared" si="0"/>
        <v>-1</v>
      </c>
    </row>
    <row r="15" spans="1:9" x14ac:dyDescent="0.25">
      <c r="A15" s="40" t="s">
        <v>295</v>
      </c>
      <c r="B15" t="s">
        <v>41</v>
      </c>
      <c r="C15" s="10">
        <v>555.48671676873596</v>
      </c>
      <c r="D15" s="10">
        <v>3.1022363151778402E-4</v>
      </c>
      <c r="E15" s="10">
        <v>1.06725833339197E-4</v>
      </c>
      <c r="F15" s="10">
        <v>2.9550764447903701E-5</v>
      </c>
      <c r="G15" s="15">
        <f t="shared" si="0"/>
        <v>-0.99999944152826303</v>
      </c>
      <c r="H15" s="15">
        <f t="shared" si="0"/>
        <v>-0.99999980786969311</v>
      </c>
      <c r="I15" s="15">
        <f t="shared" si="0"/>
        <v>-0.99999994680203219</v>
      </c>
    </row>
    <row r="16" spans="1:9" x14ac:dyDescent="0.25">
      <c r="A16" s="40"/>
      <c r="B16" t="s">
        <v>42</v>
      </c>
      <c r="C16" s="10">
        <v>7.5933396527139401</v>
      </c>
      <c r="D16" s="10">
        <v>1.7306863607782902E-5</v>
      </c>
      <c r="E16" s="10">
        <v>2.3262064608938201E-6</v>
      </c>
      <c r="F16" s="10">
        <v>0</v>
      </c>
      <c r="G16" s="15">
        <f t="shared" si="0"/>
        <v>-0.99999772078368676</v>
      </c>
      <c r="H16" s="15">
        <f t="shared" si="0"/>
        <v>-0.99999969365173069</v>
      </c>
      <c r="I16" s="15">
        <f t="shared" si="0"/>
        <v>-1</v>
      </c>
    </row>
    <row r="17" spans="1:10" x14ac:dyDescent="0.25">
      <c r="A17" s="40"/>
      <c r="B17" t="s">
        <v>43</v>
      </c>
      <c r="C17" s="10">
        <v>4.7692544615260397</v>
      </c>
      <c r="D17" s="10">
        <v>1.7703473936919301E-5</v>
      </c>
      <c r="E17" s="10">
        <v>0</v>
      </c>
      <c r="F17" s="10">
        <v>0</v>
      </c>
      <c r="G17" s="15">
        <f t="shared" si="0"/>
        <v>-0.99999628799971163</v>
      </c>
      <c r="H17" s="15">
        <f t="shared" si="0"/>
        <v>-1</v>
      </c>
      <c r="I17" s="15">
        <f t="shared" si="0"/>
        <v>-1</v>
      </c>
    </row>
    <row r="18" spans="1:10" x14ac:dyDescent="0.25">
      <c r="A18" s="40" t="s">
        <v>296</v>
      </c>
      <c r="B18" t="s">
        <v>41</v>
      </c>
      <c r="C18" s="10">
        <v>504.94212394632399</v>
      </c>
      <c r="D18" s="10">
        <v>217.43561678453301</v>
      </c>
      <c r="E18" s="10">
        <v>164.50153842506899</v>
      </c>
      <c r="F18" s="10">
        <v>188.139316574535</v>
      </c>
      <c r="G18" s="15">
        <f t="shared" ref="G18:I20" si="1">(D18-$C18)/$C18</f>
        <v>-0.56938507113411929</v>
      </c>
      <c r="H18" s="15">
        <f t="shared" si="1"/>
        <v>-0.67421704265941629</v>
      </c>
      <c r="I18" s="15">
        <f t="shared" si="1"/>
        <v>-0.62740419614004217</v>
      </c>
    </row>
    <row r="19" spans="1:10" x14ac:dyDescent="0.25">
      <c r="A19" s="40"/>
      <c r="B19" t="s">
        <v>42</v>
      </c>
      <c r="C19" s="10">
        <v>6.9197369415859402</v>
      </c>
      <c r="D19" s="10">
        <v>3.63577373828273</v>
      </c>
      <c r="E19" s="10">
        <v>2.6409541373838099</v>
      </c>
      <c r="F19" s="10">
        <v>3.2347049506774801</v>
      </c>
      <c r="G19" s="15">
        <f t="shared" si="1"/>
        <v>-0.47457919730552012</v>
      </c>
      <c r="H19" s="15">
        <f t="shared" si="1"/>
        <v>-0.61834472037335464</v>
      </c>
      <c r="I19" s="15">
        <f t="shared" si="1"/>
        <v>-0.53253931789838882</v>
      </c>
    </row>
    <row r="20" spans="1:10" x14ac:dyDescent="0.25">
      <c r="A20" s="40"/>
      <c r="B20" t="s">
        <v>43</v>
      </c>
      <c r="C20" s="10">
        <v>4.3349166185593599</v>
      </c>
      <c r="D20" s="10">
        <v>2.6819854221524499</v>
      </c>
      <c r="E20" s="10">
        <v>2.5126967705825098</v>
      </c>
      <c r="F20" s="10">
        <v>3.3624013062723201</v>
      </c>
      <c r="G20" s="15">
        <f t="shared" si="1"/>
        <v>-0.38130634147150799</v>
      </c>
      <c r="H20" s="15">
        <f t="shared" si="1"/>
        <v>-0.42035868468040699</v>
      </c>
      <c r="I20" s="15">
        <f t="shared" si="1"/>
        <v>-0.22434464093803946</v>
      </c>
    </row>
    <row r="25" spans="1:10" x14ac:dyDescent="0.25">
      <c r="C25" s="41" t="s">
        <v>334</v>
      </c>
      <c r="D25" s="41"/>
      <c r="E25" s="41"/>
      <c r="F25" s="41"/>
      <c r="G25" s="41" t="s">
        <v>335</v>
      </c>
      <c r="H25" s="41"/>
      <c r="I25" s="41"/>
      <c r="J25" s="41"/>
    </row>
    <row r="26" spans="1:10" x14ac:dyDescent="0.25">
      <c r="A26" s="41" t="s">
        <v>290</v>
      </c>
      <c r="B26" s="41"/>
      <c r="C26" s="5">
        <v>2020</v>
      </c>
      <c r="D26" s="5">
        <v>2030</v>
      </c>
      <c r="E26" s="5">
        <v>2040</v>
      </c>
      <c r="F26" s="5">
        <v>2050</v>
      </c>
      <c r="G26" s="5">
        <v>2020</v>
      </c>
      <c r="H26" s="5">
        <v>2030</v>
      </c>
      <c r="I26" s="5">
        <v>2040</v>
      </c>
      <c r="J26" s="5">
        <v>2050</v>
      </c>
    </row>
    <row r="27" spans="1:10" x14ac:dyDescent="0.25">
      <c r="A27" s="42" t="s">
        <v>297</v>
      </c>
      <c r="B27" s="42"/>
      <c r="C27" s="10">
        <v>20845.872500000001</v>
      </c>
      <c r="D27" s="10">
        <v>21924.852999999999</v>
      </c>
      <c r="E27" s="10">
        <v>22886.235499999999</v>
      </c>
      <c r="F27" s="10">
        <v>23738.455999999998</v>
      </c>
      <c r="G27" s="10">
        <v>20845.872500000001</v>
      </c>
      <c r="H27" s="10">
        <v>21924.852999999999</v>
      </c>
      <c r="I27" s="10">
        <v>22886.235499999999</v>
      </c>
      <c r="J27" s="10">
        <v>23738.455999999998</v>
      </c>
    </row>
    <row r="28" spans="1:10" x14ac:dyDescent="0.25">
      <c r="A28" s="45" t="s">
        <v>291</v>
      </c>
      <c r="B28" t="s">
        <v>41</v>
      </c>
      <c r="C28" s="10">
        <v>74794.972250671504</v>
      </c>
      <c r="D28" s="10">
        <v>94984.929321300195</v>
      </c>
      <c r="E28" s="10">
        <v>114525.319290876</v>
      </c>
      <c r="F28" s="10">
        <v>131687.42072063699</v>
      </c>
      <c r="G28" s="10">
        <v>74987.600201740599</v>
      </c>
      <c r="H28" s="10">
        <v>95212.401719236499</v>
      </c>
      <c r="I28" s="10">
        <v>115079.292551662</v>
      </c>
      <c r="J28" s="10">
        <v>131712.02398619</v>
      </c>
    </row>
    <row r="29" spans="1:10" x14ac:dyDescent="0.25">
      <c r="A29" s="40"/>
      <c r="B29" t="s">
        <v>42</v>
      </c>
      <c r="C29" s="10">
        <v>305.81937024677802</v>
      </c>
      <c r="D29" s="10">
        <v>408.88251082883698</v>
      </c>
      <c r="E29" s="10">
        <v>562.26263386489097</v>
      </c>
      <c r="F29" s="10">
        <v>734.85471897989601</v>
      </c>
      <c r="G29" s="10">
        <v>306.18305051265702</v>
      </c>
      <c r="H29" s="10">
        <v>408.51390317782301</v>
      </c>
      <c r="I29" s="10">
        <v>561.90513561358398</v>
      </c>
      <c r="J29" s="10">
        <v>735.16021606305799</v>
      </c>
    </row>
    <row r="30" spans="1:10" x14ac:dyDescent="0.25">
      <c r="A30" s="40"/>
      <c r="B30" t="s">
        <v>43</v>
      </c>
      <c r="C30" s="10">
        <v>577.58010882302494</v>
      </c>
      <c r="D30" s="10">
        <v>1050.3728040387</v>
      </c>
      <c r="E30" s="10">
        <v>1614.05940032535</v>
      </c>
      <c r="F30" s="10">
        <v>2258.7448145019098</v>
      </c>
      <c r="G30" s="10">
        <v>626.32981552022</v>
      </c>
      <c r="H30" s="10">
        <v>1082.0691981073201</v>
      </c>
      <c r="I30" s="10">
        <v>1637.67646990804</v>
      </c>
      <c r="J30" s="10">
        <v>2191.5433605107</v>
      </c>
    </row>
    <row r="31" spans="1:10" x14ac:dyDescent="0.25">
      <c r="A31" s="40" t="s">
        <v>292</v>
      </c>
      <c r="B31" t="s">
        <v>41</v>
      </c>
      <c r="C31" s="20">
        <v>13143003.072128</v>
      </c>
      <c r="D31" s="20">
        <v>13366768.18437</v>
      </c>
      <c r="E31" s="20">
        <v>14712653.5063971</v>
      </c>
      <c r="F31" s="20">
        <v>16534353.700113099</v>
      </c>
      <c r="G31" s="20">
        <v>13174642.7156197</v>
      </c>
      <c r="H31" s="10">
        <v>20.841511275333701</v>
      </c>
      <c r="I31" s="10">
        <v>10.052715243761799</v>
      </c>
      <c r="J31" s="10">
        <v>2.5727482773429</v>
      </c>
    </row>
    <row r="32" spans="1:10" x14ac:dyDescent="0.25">
      <c r="A32" s="40"/>
      <c r="B32" t="s">
        <v>42</v>
      </c>
      <c r="C32" s="10">
        <v>178313.30507942699</v>
      </c>
      <c r="D32" s="10">
        <v>209618.52576653301</v>
      </c>
      <c r="E32" s="10">
        <v>253342.10474257701</v>
      </c>
      <c r="F32" s="10">
        <v>326476.55147817498</v>
      </c>
      <c r="G32" s="10">
        <v>178525.35518648199</v>
      </c>
      <c r="H32" s="10">
        <v>0.92422617821804698</v>
      </c>
      <c r="I32" s="10">
        <v>0.20156404518160501</v>
      </c>
      <c r="J32" s="10">
        <v>0</v>
      </c>
    </row>
    <row r="33" spans="1:10" x14ac:dyDescent="0.25">
      <c r="A33" s="40"/>
      <c r="B33" t="s">
        <v>43</v>
      </c>
      <c r="C33" s="10">
        <v>111042.516683836</v>
      </c>
      <c r="D33" s="10">
        <v>161572.992436086</v>
      </c>
      <c r="E33" s="10">
        <v>227381.45183330699</v>
      </c>
      <c r="F33" s="10">
        <v>310559.57628463203</v>
      </c>
      <c r="G33" s="10">
        <v>114381.79160974501</v>
      </c>
      <c r="H33" s="10">
        <v>1.13147253819993</v>
      </c>
      <c r="I33" s="10">
        <v>0</v>
      </c>
      <c r="J33" s="10">
        <v>0</v>
      </c>
    </row>
    <row r="34" spans="1:10" x14ac:dyDescent="0.25">
      <c r="A34" s="40" t="s">
        <v>293</v>
      </c>
      <c r="B34" t="s">
        <v>41</v>
      </c>
      <c r="C34" s="10">
        <v>13919.2684266739</v>
      </c>
      <c r="D34" s="10">
        <v>5967.6720389116799</v>
      </c>
      <c r="E34" s="10">
        <v>4174.6702733279499</v>
      </c>
      <c r="F34" s="10">
        <v>4485.0654465164698</v>
      </c>
      <c r="G34" s="10">
        <v>13921.6293443709</v>
      </c>
      <c r="H34" s="10">
        <v>2.14469320282514E-2</v>
      </c>
      <c r="I34" s="10">
        <v>5.8833349637803199E-3</v>
      </c>
      <c r="J34" s="10">
        <v>1.2376434554945399E-3</v>
      </c>
    </row>
    <row r="35" spans="1:10" x14ac:dyDescent="0.25">
      <c r="A35" s="40"/>
      <c r="B35" t="s">
        <v>42</v>
      </c>
      <c r="C35" s="10">
        <v>334.99453816832101</v>
      </c>
      <c r="D35" s="10">
        <v>226.80712875675599</v>
      </c>
      <c r="E35" s="10">
        <v>255.71704588175299</v>
      </c>
      <c r="F35" s="10">
        <v>326.49595164276099</v>
      </c>
      <c r="G35" s="10">
        <v>335.39291353156199</v>
      </c>
      <c r="H35" s="10">
        <v>1.0000122128372101E-3</v>
      </c>
      <c r="I35" s="10">
        <v>2.03453595848945E-4</v>
      </c>
      <c r="J35" s="10">
        <v>0</v>
      </c>
    </row>
    <row r="36" spans="1:10" x14ac:dyDescent="0.25">
      <c r="A36" s="40"/>
      <c r="B36" t="s">
        <v>43</v>
      </c>
      <c r="C36" s="10">
        <v>127.60587400327999</v>
      </c>
      <c r="D36" s="10">
        <v>84.704002324155397</v>
      </c>
      <c r="E36" s="10">
        <v>82.121690573494305</v>
      </c>
      <c r="F36" s="10">
        <v>108.306753661643</v>
      </c>
      <c r="G36" s="10">
        <v>131.78075021287401</v>
      </c>
      <c r="H36" s="10">
        <v>8.7084378169252803E-4</v>
      </c>
      <c r="I36" s="10">
        <v>0</v>
      </c>
      <c r="J36" s="10">
        <v>0</v>
      </c>
    </row>
    <row r="37" spans="1:10" x14ac:dyDescent="0.25">
      <c r="A37" s="40" t="s">
        <v>294</v>
      </c>
      <c r="B37" t="s">
        <v>41</v>
      </c>
      <c r="C37" s="10">
        <v>75.374861027371395</v>
      </c>
      <c r="D37" s="10">
        <v>73.399908570058301</v>
      </c>
      <c r="E37" s="10">
        <v>88.587571016652902</v>
      </c>
      <c r="F37" s="10">
        <v>91.629682203838001</v>
      </c>
      <c r="G37" s="10">
        <v>75.590808880811096</v>
      </c>
      <c r="H37" s="10">
        <v>1.0625184558412E-4</v>
      </c>
      <c r="I37" s="10">
        <v>5.7658706278572603E-5</v>
      </c>
      <c r="J37" s="10">
        <v>1.4229444036838E-5</v>
      </c>
    </row>
    <row r="38" spans="1:10" x14ac:dyDescent="0.25">
      <c r="A38" s="40"/>
      <c r="B38" t="s">
        <v>42</v>
      </c>
      <c r="C38" s="10">
        <v>0.88687617371566096</v>
      </c>
      <c r="D38" s="10">
        <v>0.85865327274054104</v>
      </c>
      <c r="E38" s="10">
        <v>1.23697779450273</v>
      </c>
      <c r="F38" s="10">
        <v>1.54319490985776</v>
      </c>
      <c r="G38" s="10">
        <v>0.88793084648668397</v>
      </c>
      <c r="H38" s="10">
        <v>3.78587641420245E-6</v>
      </c>
      <c r="I38" s="10">
        <v>9.841642719165999E-7</v>
      </c>
      <c r="J38" s="10">
        <v>0</v>
      </c>
    </row>
    <row r="39" spans="1:10" x14ac:dyDescent="0.25">
      <c r="A39" s="40"/>
      <c r="B39" t="s">
        <v>43</v>
      </c>
      <c r="C39" s="10">
        <v>0.62743075266443205</v>
      </c>
      <c r="D39" s="10">
        <v>0.86016768615163997</v>
      </c>
      <c r="E39" s="10">
        <v>1.34105971517537</v>
      </c>
      <c r="F39" s="10">
        <v>1.69265153305288</v>
      </c>
      <c r="G39" s="10">
        <v>0.64418420874311799</v>
      </c>
      <c r="H39" s="10">
        <v>5.7723743653061999E-6</v>
      </c>
      <c r="I39" s="10">
        <v>0</v>
      </c>
      <c r="J39" s="10">
        <v>0</v>
      </c>
    </row>
    <row r="40" spans="1:10" x14ac:dyDescent="0.25">
      <c r="A40" s="40" t="s">
        <v>295</v>
      </c>
      <c r="B40" t="s">
        <v>41</v>
      </c>
      <c r="C40" s="10">
        <v>554.260187823813</v>
      </c>
      <c r="D40" s="10">
        <v>239.97638961876899</v>
      </c>
      <c r="E40" s="10">
        <v>182.99923247212701</v>
      </c>
      <c r="F40" s="10">
        <v>210.494079450432</v>
      </c>
      <c r="G40" s="10">
        <v>555.48671676873596</v>
      </c>
      <c r="H40" s="10">
        <v>3.1022363151778402E-4</v>
      </c>
      <c r="I40" s="10">
        <v>1.06725833339197E-4</v>
      </c>
      <c r="J40" s="10">
        <v>2.9550764447903701E-5</v>
      </c>
    </row>
    <row r="41" spans="1:10" x14ac:dyDescent="0.25">
      <c r="A41" s="40"/>
      <c r="B41" t="s">
        <v>42</v>
      </c>
      <c r="C41" s="10">
        <v>7.5843203821201</v>
      </c>
      <c r="D41" s="10">
        <v>3.92527210395675</v>
      </c>
      <c r="E41" s="10">
        <v>2.9237656960974201</v>
      </c>
      <c r="F41" s="10">
        <v>3.6007881230013901</v>
      </c>
      <c r="G41" s="10">
        <v>7.5933396527139401</v>
      </c>
      <c r="H41" s="10">
        <v>1.7306863607782902E-5</v>
      </c>
      <c r="I41" s="10">
        <v>2.3262064608938201E-6</v>
      </c>
      <c r="J41" s="10">
        <v>0</v>
      </c>
    </row>
    <row r="42" spans="1:10" x14ac:dyDescent="0.25">
      <c r="A42" s="40"/>
      <c r="B42" t="s">
        <v>43</v>
      </c>
      <c r="C42" s="10">
        <v>4.6820486375400403</v>
      </c>
      <c r="D42" s="10">
        <v>2.9076164887601998</v>
      </c>
      <c r="E42" s="10">
        <v>2.8095561295573201</v>
      </c>
      <c r="F42" s="10">
        <v>3.90299261646157</v>
      </c>
      <c r="G42" s="10">
        <v>4.7692544615260397</v>
      </c>
      <c r="H42" s="10">
        <v>1.7703473936919301E-5</v>
      </c>
      <c r="I42" s="10">
        <v>0</v>
      </c>
      <c r="J42" s="10">
        <v>0</v>
      </c>
    </row>
    <row r="43" spans="1:10" x14ac:dyDescent="0.25">
      <c r="A43" s="40" t="s">
        <v>296</v>
      </c>
      <c r="B43" t="s">
        <v>41</v>
      </c>
      <c r="C43" s="10">
        <v>503.81460814770298</v>
      </c>
      <c r="D43" s="10">
        <v>216.198615195233</v>
      </c>
      <c r="E43" s="10">
        <v>163.56821409710599</v>
      </c>
      <c r="F43" s="10">
        <v>188.13962190643599</v>
      </c>
      <c r="G43" s="10">
        <v>504.94212394632399</v>
      </c>
      <c r="H43" s="10">
        <v>217.43561678453301</v>
      </c>
      <c r="I43" s="10">
        <v>164.50153842506899</v>
      </c>
      <c r="J43" s="10">
        <v>188.139316574535</v>
      </c>
    </row>
    <row r="44" spans="1:10" x14ac:dyDescent="0.25">
      <c r="A44" s="40"/>
      <c r="B44" t="s">
        <v>42</v>
      </c>
      <c r="C44" s="10">
        <v>6.9115177675772701</v>
      </c>
      <c r="D44" s="10">
        <v>3.6390543463766098</v>
      </c>
      <c r="E44" s="10">
        <v>2.64263437916496</v>
      </c>
      <c r="F44" s="10">
        <v>3.2333607635114001</v>
      </c>
      <c r="G44" s="10">
        <v>6.9197369415859402</v>
      </c>
      <c r="H44" s="10">
        <v>3.63577373828273</v>
      </c>
      <c r="I44" s="10">
        <v>2.6409541373838099</v>
      </c>
      <c r="J44" s="10">
        <v>3.2347049506774801</v>
      </c>
    </row>
    <row r="45" spans="1:10" x14ac:dyDescent="0.25">
      <c r="A45" s="40"/>
      <c r="B45" t="s">
        <v>43</v>
      </c>
      <c r="C45" s="10">
        <v>4.2571179312924698</v>
      </c>
      <c r="D45" s="10">
        <v>2.62909649051088</v>
      </c>
      <c r="E45" s="10">
        <v>2.5140607557188601</v>
      </c>
      <c r="F45" s="10">
        <v>3.4903645153259402</v>
      </c>
      <c r="G45" s="10">
        <v>4.3349166185593599</v>
      </c>
      <c r="H45" s="10">
        <v>2.6819854221524499</v>
      </c>
      <c r="I45" s="10">
        <v>2.5126967705825098</v>
      </c>
      <c r="J45" s="10">
        <v>3.3624013062723201</v>
      </c>
    </row>
  </sheetData>
  <mergeCells count="18">
    <mergeCell ref="A15:A17"/>
    <mergeCell ref="A18:A20"/>
    <mergeCell ref="A1:B1"/>
    <mergeCell ref="A2:B2"/>
    <mergeCell ref="A3:A5"/>
    <mergeCell ref="A6:A8"/>
    <mergeCell ref="A9:A11"/>
    <mergeCell ref="A12:A14"/>
    <mergeCell ref="A37:A39"/>
    <mergeCell ref="A40:A42"/>
    <mergeCell ref="A43:A45"/>
    <mergeCell ref="C25:F25"/>
    <mergeCell ref="G25:J25"/>
    <mergeCell ref="A26:B26"/>
    <mergeCell ref="A27:B27"/>
    <mergeCell ref="A28:A30"/>
    <mergeCell ref="A31:A33"/>
    <mergeCell ref="A34:A3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9095-D2B7-46AA-8B8B-5046BEEC0248}">
  <dimension ref="A1:I44"/>
  <sheetViews>
    <sheetView tabSelected="1" zoomScale="145" zoomScaleNormal="145" workbookViewId="0">
      <selection activeCell="L3" sqref="L3"/>
    </sheetView>
  </sheetViews>
  <sheetFormatPr defaultColWidth="8.7109375" defaultRowHeight="15" x14ac:dyDescent="0.25"/>
  <cols>
    <col min="1" max="1" width="17" customWidth="1"/>
    <col min="2" max="2" width="10.7109375" customWidth="1"/>
    <col min="3" max="3" width="13.85546875" bestFit="1" customWidth="1"/>
    <col min="4" max="6" width="12.7109375" bestFit="1" customWidth="1"/>
  </cols>
  <sheetData>
    <row r="1" spans="1:9" x14ac:dyDescent="0.25">
      <c r="A1" s="41" t="s">
        <v>290</v>
      </c>
      <c r="B1" s="41"/>
      <c r="C1" s="7">
        <v>2020</v>
      </c>
      <c r="D1" s="7">
        <v>2030</v>
      </c>
      <c r="E1" s="7">
        <v>2040</v>
      </c>
      <c r="F1" s="7">
        <v>2050</v>
      </c>
    </row>
    <row r="2" spans="1:9" x14ac:dyDescent="0.25">
      <c r="A2" s="42" t="s">
        <v>297</v>
      </c>
      <c r="B2" s="42"/>
      <c r="C2" s="10">
        <v>13913.467500000001</v>
      </c>
      <c r="D2" s="10">
        <v>14871.8195</v>
      </c>
      <c r="E2" s="10">
        <v>15588.933999999999</v>
      </c>
      <c r="F2" s="10">
        <v>16020.883</v>
      </c>
      <c r="G2" s="15">
        <f t="shared" ref="G2:I17" si="0">(D2-$C2)/$C2</f>
        <v>6.887945079111292E-2</v>
      </c>
      <c r="H2" s="15">
        <f t="shared" si="0"/>
        <v>0.1204204846850721</v>
      </c>
      <c r="I2" s="15">
        <f t="shared" si="0"/>
        <v>0.15146587290335778</v>
      </c>
    </row>
    <row r="3" spans="1:9" x14ac:dyDescent="0.25">
      <c r="A3" s="45" t="s">
        <v>291</v>
      </c>
      <c r="B3" t="s">
        <v>41</v>
      </c>
      <c r="C3" s="10">
        <v>81518.451891734003</v>
      </c>
      <c r="D3" s="10">
        <v>83275.702887833395</v>
      </c>
      <c r="E3" s="10">
        <v>87738.495048216995</v>
      </c>
      <c r="F3" s="10">
        <v>86847.101295530607</v>
      </c>
      <c r="G3" s="15">
        <f t="shared" si="0"/>
        <v>2.1556481450766829E-2</v>
      </c>
      <c r="H3" s="15">
        <f t="shared" si="0"/>
        <v>7.6302272824610731E-2</v>
      </c>
      <c r="I3" s="15">
        <f t="shared" si="0"/>
        <v>6.5367401859810478E-2</v>
      </c>
    </row>
    <row r="4" spans="1:9" x14ac:dyDescent="0.25">
      <c r="A4" s="40"/>
      <c r="B4" t="s">
        <v>42</v>
      </c>
      <c r="C4" s="10">
        <v>328.38395550049199</v>
      </c>
      <c r="D4" s="10">
        <v>201.49051012082299</v>
      </c>
      <c r="E4" s="10">
        <v>194.980440684538</v>
      </c>
      <c r="F4" s="10">
        <v>145.86515519160201</v>
      </c>
      <c r="G4" s="15">
        <f t="shared" si="0"/>
        <v>-0.38641792101648187</v>
      </c>
      <c r="H4" s="15">
        <f t="shared" si="0"/>
        <v>-0.40624248712953376</v>
      </c>
      <c r="I4" s="15">
        <f t="shared" si="0"/>
        <v>-0.55580912907487201</v>
      </c>
    </row>
    <row r="5" spans="1:9" x14ac:dyDescent="0.25">
      <c r="A5" s="40"/>
      <c r="B5" t="s">
        <v>43</v>
      </c>
      <c r="C5" s="10">
        <v>9070.6806471104301</v>
      </c>
      <c r="D5" s="10">
        <v>8765.6046656997205</v>
      </c>
      <c r="E5" s="10">
        <v>9080.4556726006595</v>
      </c>
      <c r="F5" s="10">
        <v>8572.8079519153198</v>
      </c>
      <c r="G5" s="15">
        <f t="shared" si="0"/>
        <v>-3.3633196149166052E-2</v>
      </c>
      <c r="H5" s="15">
        <f t="shared" si="0"/>
        <v>1.0776507155880665E-3</v>
      </c>
      <c r="I5" s="15">
        <f t="shared" si="0"/>
        <v>-5.4888129630460906E-2</v>
      </c>
    </row>
    <row r="6" spans="1:9" x14ac:dyDescent="0.25">
      <c r="A6" s="40" t="s">
        <v>292</v>
      </c>
      <c r="B6" t="s">
        <v>41</v>
      </c>
      <c r="C6" s="20">
        <v>16222375.077370999</v>
      </c>
      <c r="D6" s="20">
        <v>8.7801737988931308</v>
      </c>
      <c r="E6" s="20">
        <v>4.5807433364522296</v>
      </c>
      <c r="F6" s="20">
        <v>1.28422512128172</v>
      </c>
      <c r="G6" s="15">
        <f t="shared" si="0"/>
        <v>-0.99999945876150953</v>
      </c>
      <c r="H6" s="15">
        <f t="shared" si="0"/>
        <v>-0.99999971762807138</v>
      </c>
      <c r="I6" s="15">
        <f t="shared" si="0"/>
        <v>-0.99999992083618372</v>
      </c>
    </row>
    <row r="7" spans="1:9" x14ac:dyDescent="0.25">
      <c r="A7" s="40"/>
      <c r="B7" t="s">
        <v>42</v>
      </c>
      <c r="C7" s="20">
        <v>190032.70823895201</v>
      </c>
      <c r="D7" s="20">
        <v>0</v>
      </c>
      <c r="E7" s="20">
        <v>0</v>
      </c>
      <c r="F7" s="20">
        <v>0</v>
      </c>
      <c r="G7" s="15">
        <f t="shared" si="0"/>
        <v>-1</v>
      </c>
      <c r="H7" s="15">
        <f t="shared" si="0"/>
        <v>-1</v>
      </c>
      <c r="I7" s="15">
        <f t="shared" si="0"/>
        <v>-1</v>
      </c>
    </row>
    <row r="8" spans="1:9" x14ac:dyDescent="0.25">
      <c r="A8" s="40"/>
      <c r="B8" t="s">
        <v>43</v>
      </c>
      <c r="C8" s="20">
        <v>1939011.17829682</v>
      </c>
      <c r="D8" s="20">
        <v>0.76847306451809305</v>
      </c>
      <c r="E8" s="20">
        <v>0.67546559411159002</v>
      </c>
      <c r="F8" s="20">
        <v>1.30771309105649</v>
      </c>
      <c r="G8" s="15">
        <f t="shared" si="0"/>
        <v>-0.99999960367785745</v>
      </c>
      <c r="H8" s="15">
        <f t="shared" si="0"/>
        <v>-0.99999965164430116</v>
      </c>
      <c r="I8" s="15">
        <f t="shared" si="0"/>
        <v>-0.99999932557733251</v>
      </c>
    </row>
    <row r="9" spans="1:9" x14ac:dyDescent="0.25">
      <c r="A9" s="40" t="s">
        <v>293</v>
      </c>
      <c r="B9" t="s">
        <v>41</v>
      </c>
      <c r="C9" s="10">
        <v>16880.326241589599</v>
      </c>
      <c r="D9" s="10">
        <v>1.0160487468053699E-2</v>
      </c>
      <c r="E9" s="10">
        <v>3.0934631130255701E-3</v>
      </c>
      <c r="F9" s="10">
        <v>9.4095561706860102E-4</v>
      </c>
      <c r="G9" s="15">
        <f t="shared" si="0"/>
        <v>-0.9999993980870201</v>
      </c>
      <c r="H9" s="15">
        <f t="shared" si="0"/>
        <v>-0.99999981674150906</v>
      </c>
      <c r="I9" s="15">
        <f t="shared" si="0"/>
        <v>-0.99999994425726102</v>
      </c>
    </row>
    <row r="10" spans="1:9" x14ac:dyDescent="0.25">
      <c r="A10" s="40"/>
      <c r="B10" t="s">
        <v>42</v>
      </c>
      <c r="C10" s="10">
        <v>341.61782890716302</v>
      </c>
      <c r="D10" s="10">
        <v>0</v>
      </c>
      <c r="E10" s="10">
        <v>0</v>
      </c>
      <c r="F10" s="10">
        <v>0</v>
      </c>
      <c r="G10" s="15">
        <f t="shared" si="0"/>
        <v>-1</v>
      </c>
      <c r="H10" s="15">
        <f t="shared" si="0"/>
        <v>-1</v>
      </c>
      <c r="I10" s="15">
        <f t="shared" si="0"/>
        <v>-1</v>
      </c>
    </row>
    <row r="11" spans="1:9" x14ac:dyDescent="0.25">
      <c r="A11" s="40"/>
      <c r="B11" t="s">
        <v>43</v>
      </c>
      <c r="C11" s="10">
        <v>2172.0619725442498</v>
      </c>
      <c r="D11" s="10">
        <v>4.8823100774855797E-4</v>
      </c>
      <c r="E11" s="10">
        <v>6.1341057810015195E-4</v>
      </c>
      <c r="F11" s="10">
        <v>1.29529688741936E-3</v>
      </c>
      <c r="G11" s="15">
        <f t="shared" si="0"/>
        <v>-0.99999977522233996</v>
      </c>
      <c r="H11" s="15">
        <f t="shared" si="0"/>
        <v>-0.99999971759066475</v>
      </c>
      <c r="I11" s="15">
        <f t="shared" si="0"/>
        <v>-0.99999940365564899</v>
      </c>
    </row>
    <row r="12" spans="1:9" x14ac:dyDescent="0.25">
      <c r="A12" s="40" t="s">
        <v>294</v>
      </c>
      <c r="B12" t="s">
        <v>41</v>
      </c>
      <c r="C12" s="10">
        <v>71.049674156650596</v>
      </c>
      <c r="D12" s="10">
        <v>3.4158454762823597E-5</v>
      </c>
      <c r="E12" s="10">
        <v>1.6066560008690799E-5</v>
      </c>
      <c r="F12" s="10">
        <v>4.7504537098035998E-6</v>
      </c>
      <c r="G12" s="15">
        <f t="shared" si="0"/>
        <v>-0.99999951923136632</v>
      </c>
      <c r="H12" s="15">
        <f t="shared" si="0"/>
        <v>-0.99999977386863204</v>
      </c>
      <c r="I12" s="15">
        <f t="shared" si="0"/>
        <v>-0.99999993313897961</v>
      </c>
    </row>
    <row r="13" spans="1:9" x14ac:dyDescent="0.25">
      <c r="A13" s="40"/>
      <c r="B13" t="s">
        <v>42</v>
      </c>
      <c r="C13" s="10">
        <v>0.72244470210107503</v>
      </c>
      <c r="D13" s="10">
        <v>0</v>
      </c>
      <c r="E13" s="10">
        <v>0</v>
      </c>
      <c r="F13" s="10">
        <v>0</v>
      </c>
      <c r="G13" s="15">
        <f t="shared" si="0"/>
        <v>-1</v>
      </c>
      <c r="H13" s="15">
        <f t="shared" si="0"/>
        <v>-1</v>
      </c>
      <c r="I13" s="15">
        <f t="shared" si="0"/>
        <v>-1</v>
      </c>
    </row>
    <row r="14" spans="1:9" x14ac:dyDescent="0.25">
      <c r="A14" s="40"/>
      <c r="B14" t="s">
        <v>43</v>
      </c>
      <c r="C14" s="10">
        <v>8.3742906766155905</v>
      </c>
      <c r="D14" s="10">
        <v>3.0924752586092999E-6</v>
      </c>
      <c r="E14" s="10">
        <v>2.2861197301520498E-6</v>
      </c>
      <c r="F14" s="10">
        <v>4.52584516918014E-6</v>
      </c>
      <c r="G14" s="15">
        <f t="shared" si="0"/>
        <v>-0.9999996307179464</v>
      </c>
      <c r="H14" s="15">
        <f t="shared" si="0"/>
        <v>-0.99999972700735873</v>
      </c>
      <c r="I14" s="15">
        <f t="shared" si="0"/>
        <v>-0.99999945955480363</v>
      </c>
    </row>
    <row r="15" spans="1:9" x14ac:dyDescent="0.25">
      <c r="A15" s="40" t="s">
        <v>295</v>
      </c>
      <c r="B15" t="s">
        <v>41</v>
      </c>
      <c r="C15" s="10">
        <v>657.60910063382096</v>
      </c>
      <c r="D15" s="10">
        <v>1.42411156825364E-4</v>
      </c>
      <c r="E15" s="10">
        <v>3.7239677507327903E-5</v>
      </c>
      <c r="F15" s="10">
        <v>1.068273037008E-5</v>
      </c>
      <c r="G15" s="15">
        <f t="shared" si="0"/>
        <v>-0.99999978344101881</v>
      </c>
      <c r="H15" s="15">
        <f t="shared" si="0"/>
        <v>-0.99999994337110387</v>
      </c>
      <c r="I15" s="15">
        <f t="shared" si="0"/>
        <v>-0.99999998375519694</v>
      </c>
    </row>
    <row r="16" spans="1:9" x14ac:dyDescent="0.25">
      <c r="A16" s="40"/>
      <c r="B16" t="s">
        <v>42</v>
      </c>
      <c r="C16" s="10">
        <v>7.7826997453616098</v>
      </c>
      <c r="D16" s="10">
        <v>0</v>
      </c>
      <c r="E16" s="10">
        <v>0</v>
      </c>
      <c r="F16" s="10">
        <v>0</v>
      </c>
      <c r="G16" s="15">
        <f t="shared" si="0"/>
        <v>-1</v>
      </c>
      <c r="H16" s="15">
        <f t="shared" si="0"/>
        <v>-1</v>
      </c>
      <c r="I16" s="15">
        <f t="shared" si="0"/>
        <v>-1</v>
      </c>
    </row>
    <row r="17" spans="1:9" x14ac:dyDescent="0.25">
      <c r="A17" s="40"/>
      <c r="B17" t="s">
        <v>43</v>
      </c>
      <c r="C17" s="10">
        <v>78.673910019174201</v>
      </c>
      <c r="D17" s="10">
        <v>1.17294212007007E-5</v>
      </c>
      <c r="E17" s="10">
        <v>5.6775959346845698E-6</v>
      </c>
      <c r="F17" s="10">
        <v>9.9568593721963693E-6</v>
      </c>
      <c r="G17" s="15">
        <f t="shared" si="0"/>
        <v>-0.9999998509109157</v>
      </c>
      <c r="H17" s="15">
        <f t="shared" si="0"/>
        <v>-0.99999992783381508</v>
      </c>
      <c r="I17" s="15">
        <f t="shared" si="0"/>
        <v>-0.99999987344140684</v>
      </c>
    </row>
    <row r="18" spans="1:9" x14ac:dyDescent="0.25">
      <c r="A18" s="40" t="s">
        <v>296</v>
      </c>
      <c r="B18" t="s">
        <v>41</v>
      </c>
      <c r="C18" s="10">
        <v>601.78912441544105</v>
      </c>
      <c r="D18" s="10">
        <v>178.997250434699</v>
      </c>
      <c r="E18" s="10">
        <v>102.475295781477</v>
      </c>
      <c r="F18" s="10">
        <v>101.33259888961101</v>
      </c>
      <c r="G18" s="15">
        <f t="shared" ref="G18:I20" si="1">(D18-$C18)/$C18</f>
        <v>-0.70255818330287823</v>
      </c>
      <c r="H18" s="15">
        <f t="shared" si="1"/>
        <v>-0.82971560697276092</v>
      </c>
      <c r="I18" s="15">
        <f t="shared" si="1"/>
        <v>-0.83161443971251181</v>
      </c>
    </row>
    <row r="19" spans="1:9" x14ac:dyDescent="0.25">
      <c r="A19" s="40"/>
      <c r="B19" t="s">
        <v>42</v>
      </c>
      <c r="C19" s="10">
        <v>7.1259318343606504</v>
      </c>
      <c r="D19" s="10">
        <v>1.6925202850148899</v>
      </c>
      <c r="E19" s="10">
        <v>0.83841589494350199</v>
      </c>
      <c r="F19" s="10">
        <v>0.58346062076641203</v>
      </c>
      <c r="G19" s="15">
        <f t="shared" si="1"/>
        <v>-0.76248435652251145</v>
      </c>
      <c r="H19" s="15">
        <f t="shared" si="1"/>
        <v>-0.88234298132060007</v>
      </c>
      <c r="I19" s="15">
        <f t="shared" si="1"/>
        <v>-0.9181214984469801</v>
      </c>
    </row>
    <row r="20" spans="1:9" x14ac:dyDescent="0.25">
      <c r="A20" s="40"/>
      <c r="B20" t="s">
        <v>43</v>
      </c>
      <c r="C20" s="10">
        <v>71.9997319796678</v>
      </c>
      <c r="D20" s="10">
        <v>21.012868469980599</v>
      </c>
      <c r="E20" s="10">
        <v>11.732232876909899</v>
      </c>
      <c r="F20" s="10">
        <v>10.951865935333499</v>
      </c>
      <c r="G20" s="15">
        <f t="shared" si="1"/>
        <v>-0.70815351818372763</v>
      </c>
      <c r="H20" s="15">
        <f t="shared" si="1"/>
        <v>-0.83705171457828487</v>
      </c>
      <c r="I20" s="15">
        <f t="shared" si="1"/>
        <v>-0.8478901846686564</v>
      </c>
    </row>
    <row r="38" spans="4:6" x14ac:dyDescent="0.25">
      <c r="D38" s="18"/>
      <c r="E38" s="18"/>
      <c r="F38" s="18"/>
    </row>
    <row r="39" spans="4:6" x14ac:dyDescent="0.25">
      <c r="D39" s="18"/>
      <c r="E39" s="18"/>
      <c r="F39" s="18"/>
    </row>
    <row r="40" spans="4:6" x14ac:dyDescent="0.25">
      <c r="D40" s="18"/>
      <c r="E40" s="18"/>
      <c r="F40" s="18"/>
    </row>
    <row r="41" spans="4:6" x14ac:dyDescent="0.25">
      <c r="D41" s="18"/>
      <c r="E41" s="18"/>
      <c r="F41" s="18"/>
    </row>
    <row r="42" spans="4:6" x14ac:dyDescent="0.25">
      <c r="E42" s="18"/>
      <c r="F42" s="18"/>
    </row>
    <row r="43" spans="4:6" x14ac:dyDescent="0.25">
      <c r="D43" s="18"/>
      <c r="E43" s="18"/>
      <c r="F43" s="18"/>
    </row>
    <row r="44" spans="4:6" x14ac:dyDescent="0.25">
      <c r="D44" s="18"/>
    </row>
  </sheetData>
  <mergeCells count="8">
    <mergeCell ref="A15:A17"/>
    <mergeCell ref="A18:A20"/>
    <mergeCell ref="A1:B1"/>
    <mergeCell ref="A2:B2"/>
    <mergeCell ref="A3:A5"/>
    <mergeCell ref="A6:A8"/>
    <mergeCell ref="A9:A11"/>
    <mergeCell ref="A12:A1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DC37-51F8-4DBE-88A7-8C33EF877D00}">
  <dimension ref="A1:I45"/>
  <sheetViews>
    <sheetView zoomScale="145" zoomScaleNormal="145" workbookViewId="0">
      <selection activeCell="J23" sqref="J23"/>
    </sheetView>
  </sheetViews>
  <sheetFormatPr defaultColWidth="8.7109375" defaultRowHeight="15" x14ac:dyDescent="0.25"/>
  <cols>
    <col min="1" max="1" width="17" customWidth="1"/>
    <col min="2" max="2" width="10.7109375" customWidth="1"/>
    <col min="3" max="6" width="12.5703125" bestFit="1" customWidth="1"/>
  </cols>
  <sheetData>
    <row r="1" spans="1:9" x14ac:dyDescent="0.25">
      <c r="A1" t="s">
        <v>331</v>
      </c>
    </row>
    <row r="2" spans="1:9" x14ac:dyDescent="0.25">
      <c r="A2" s="41" t="s">
        <v>290</v>
      </c>
      <c r="B2" s="41"/>
      <c r="C2" s="7">
        <v>2020</v>
      </c>
      <c r="D2" s="7">
        <v>2030</v>
      </c>
      <c r="E2" s="7">
        <v>2040</v>
      </c>
      <c r="F2" s="7">
        <v>2050</v>
      </c>
    </row>
    <row r="3" spans="1:9" x14ac:dyDescent="0.25">
      <c r="A3" s="42" t="s">
        <v>297</v>
      </c>
      <c r="B3" s="42"/>
      <c r="C3" s="16">
        <v>20845.872500000001</v>
      </c>
      <c r="D3" s="16">
        <v>21924.852999999999</v>
      </c>
      <c r="E3" s="16">
        <v>22886.235499999999</v>
      </c>
      <c r="F3" s="16">
        <v>23738.455999999998</v>
      </c>
      <c r="G3" s="15">
        <f t="shared" ref="G3:I18" si="0">(D3-$C3)/$C3</f>
        <v>5.1759910744920742E-2</v>
      </c>
      <c r="H3" s="15">
        <f t="shared" si="0"/>
        <v>9.7878512880667262E-2</v>
      </c>
      <c r="I3" s="15">
        <f t="shared" si="0"/>
        <v>0.1387604908357756</v>
      </c>
    </row>
    <row r="4" spans="1:9" x14ac:dyDescent="0.25">
      <c r="A4" s="45" t="s">
        <v>291</v>
      </c>
      <c r="B4" t="s">
        <v>41</v>
      </c>
      <c r="C4" s="10">
        <v>75758.794875695006</v>
      </c>
      <c r="D4" s="10">
        <v>95607.420099107403</v>
      </c>
      <c r="E4" s="10">
        <v>114873.78680699199</v>
      </c>
      <c r="F4" s="10">
        <v>131857.45351781999</v>
      </c>
      <c r="G4" s="15">
        <f t="shared" si="0"/>
        <v>0.26199763678896965</v>
      </c>
      <c r="H4" s="15">
        <f t="shared" si="0"/>
        <v>0.51630958485383571</v>
      </c>
      <c r="I4" s="15">
        <f t="shared" si="0"/>
        <v>0.74049037783892457</v>
      </c>
    </row>
    <row r="5" spans="1:9" x14ac:dyDescent="0.25">
      <c r="A5" s="40"/>
      <c r="B5" t="s">
        <v>42</v>
      </c>
      <c r="C5" s="10">
        <v>1223.5860555440099</v>
      </c>
      <c r="D5" s="10">
        <v>1632.94975023953</v>
      </c>
      <c r="E5" s="10">
        <v>2249.9127068141602</v>
      </c>
      <c r="F5" s="10">
        <v>2939.0781504735801</v>
      </c>
      <c r="G5" s="15">
        <f t="shared" si="0"/>
        <v>0.33456060801012949</v>
      </c>
      <c r="H5" s="15">
        <f t="shared" si="0"/>
        <v>0.83878583498064008</v>
      </c>
      <c r="I5" s="15">
        <f t="shared" si="0"/>
        <v>1.4020199782081182</v>
      </c>
    </row>
    <row r="6" spans="1:9" x14ac:dyDescent="0.25">
      <c r="A6" s="40"/>
      <c r="B6" t="s">
        <v>43</v>
      </c>
      <c r="C6" s="10">
        <v>669.32500877996097</v>
      </c>
      <c r="D6" s="10">
        <v>1190.1187353469199</v>
      </c>
      <c r="E6" s="10">
        <v>1793.7264184784599</v>
      </c>
      <c r="F6" s="10">
        <v>2534.5975893804298</v>
      </c>
      <c r="G6" s="15">
        <f t="shared" si="0"/>
        <v>0.77808795388694152</v>
      </c>
      <c r="H6" s="15">
        <f t="shared" si="0"/>
        <v>1.679903477307753</v>
      </c>
      <c r="I6" s="15">
        <f t="shared" si="0"/>
        <v>2.786796483221909</v>
      </c>
    </row>
    <row r="7" spans="1:9" x14ac:dyDescent="0.25">
      <c r="A7" s="40" t="s">
        <v>292</v>
      </c>
      <c r="B7" t="s">
        <v>41</v>
      </c>
      <c r="C7" s="20">
        <v>13324895.1866033</v>
      </c>
      <c r="D7" s="20">
        <v>13473671.0638406</v>
      </c>
      <c r="E7" s="20">
        <v>14792238.584324</v>
      </c>
      <c r="F7" s="20">
        <v>16550147.519625399</v>
      </c>
      <c r="G7" s="15">
        <f t="shared" si="0"/>
        <v>1.1165256848464897E-2</v>
      </c>
      <c r="H7" s="15">
        <f t="shared" si="0"/>
        <v>0.11012044576500314</v>
      </c>
      <c r="I7" s="15">
        <f t="shared" si="0"/>
        <v>0.24204710715208713</v>
      </c>
    </row>
    <row r="8" spans="1:9" x14ac:dyDescent="0.25">
      <c r="A8" s="40"/>
      <c r="B8" t="s">
        <v>42</v>
      </c>
      <c r="C8" s="20">
        <v>713433.140082294</v>
      </c>
      <c r="D8" s="20">
        <v>837151.28485728498</v>
      </c>
      <c r="E8" s="20">
        <v>1013756.89277676</v>
      </c>
      <c r="F8" s="20">
        <v>1305754.83059229</v>
      </c>
      <c r="G8" s="15">
        <f t="shared" si="0"/>
        <v>0.17341238838543466</v>
      </c>
      <c r="H8" s="15">
        <f t="shared" si="0"/>
        <v>0.42095570814081318</v>
      </c>
      <c r="I8" s="15">
        <f t="shared" si="0"/>
        <v>0.83024134600990385</v>
      </c>
    </row>
    <row r="9" spans="1:9" x14ac:dyDescent="0.25">
      <c r="A9" s="40"/>
      <c r="B9" t="s">
        <v>43</v>
      </c>
      <c r="C9" s="20">
        <v>152243.812047546</v>
      </c>
      <c r="D9" s="20">
        <v>222992.82923155601</v>
      </c>
      <c r="E9" s="20">
        <v>302468.71367288899</v>
      </c>
      <c r="F9" s="20">
        <v>420080.70357678097</v>
      </c>
      <c r="G9" s="15">
        <f t="shared" si="0"/>
        <v>0.46470865536337835</v>
      </c>
      <c r="H9" s="15">
        <f t="shared" si="0"/>
        <v>0.9867389656430009</v>
      </c>
      <c r="I9" s="15">
        <f t="shared" si="0"/>
        <v>1.7592629081409825</v>
      </c>
    </row>
    <row r="10" spans="1:9" x14ac:dyDescent="0.25">
      <c r="A10" s="40" t="s">
        <v>293</v>
      </c>
      <c r="B10" t="s">
        <v>41</v>
      </c>
      <c r="C10" s="10">
        <v>14085.045120004799</v>
      </c>
      <c r="D10" s="10">
        <v>6009.5395970078298</v>
      </c>
      <c r="E10" s="10">
        <v>4209.7433919801397</v>
      </c>
      <c r="F10" s="10">
        <v>4484.6898252487999</v>
      </c>
      <c r="G10" s="15">
        <f t="shared" si="0"/>
        <v>-0.57333898856507304</v>
      </c>
      <c r="H10" s="15">
        <f t="shared" si="0"/>
        <v>-0.70111963745142025</v>
      </c>
      <c r="I10" s="15">
        <f t="shared" si="0"/>
        <v>-0.68159918643929251</v>
      </c>
    </row>
    <row r="11" spans="1:9" x14ac:dyDescent="0.25">
      <c r="A11" s="40"/>
      <c r="B11" t="s">
        <v>42</v>
      </c>
      <c r="C11" s="10">
        <v>1340.3161652429001</v>
      </c>
      <c r="D11" s="10">
        <v>905.79722645786001</v>
      </c>
      <c r="E11" s="10">
        <v>1023.26029905908</v>
      </c>
      <c r="F11" s="10">
        <v>1305.83242225544</v>
      </c>
      <c r="G11" s="15">
        <f t="shared" si="0"/>
        <v>-0.32419137368703893</v>
      </c>
      <c r="H11" s="15">
        <f t="shared" si="0"/>
        <v>-0.23655304204016767</v>
      </c>
      <c r="I11" s="15">
        <f t="shared" si="0"/>
        <v>-2.5728066169530061E-2</v>
      </c>
    </row>
    <row r="12" spans="1:9" x14ac:dyDescent="0.25">
      <c r="A12" s="40"/>
      <c r="B12" t="s">
        <v>43</v>
      </c>
      <c r="C12" s="10">
        <v>201.31032741582899</v>
      </c>
      <c r="D12" s="10">
        <v>146.963585737665</v>
      </c>
      <c r="E12" s="10">
        <v>158.48884173343899</v>
      </c>
      <c r="F12" s="10">
        <v>216.31220329483401</v>
      </c>
      <c r="G12" s="15">
        <f t="shared" si="0"/>
        <v>-0.26996499571482352</v>
      </c>
      <c r="H12" s="15">
        <f t="shared" si="0"/>
        <v>-0.21271380476142904</v>
      </c>
      <c r="I12" s="15">
        <f t="shared" si="0"/>
        <v>7.452114390543392E-2</v>
      </c>
    </row>
    <row r="13" spans="1:9" x14ac:dyDescent="0.25">
      <c r="A13" s="40" t="s">
        <v>294</v>
      </c>
      <c r="B13" t="s">
        <v>41</v>
      </c>
      <c r="C13" s="10">
        <v>76.464909854143599</v>
      </c>
      <c r="D13" s="10">
        <v>73.986498866701297</v>
      </c>
      <c r="E13" s="10">
        <v>89.052704069491696</v>
      </c>
      <c r="F13" s="10">
        <v>91.717175665245605</v>
      </c>
      <c r="G13" s="15">
        <f t="shared" si="0"/>
        <v>-3.2412396642719617E-2</v>
      </c>
      <c r="H13" s="15">
        <f t="shared" si="0"/>
        <v>0.16462184078107522</v>
      </c>
      <c r="I13" s="15">
        <f t="shared" si="0"/>
        <v>0.1994675183714415</v>
      </c>
    </row>
    <row r="14" spans="1:9" x14ac:dyDescent="0.25">
      <c r="A14" s="40"/>
      <c r="B14" t="s">
        <v>42</v>
      </c>
      <c r="C14" s="10">
        <v>3.5483995610775998</v>
      </c>
      <c r="D14" s="10">
        <v>3.4291944755030102</v>
      </c>
      <c r="E14" s="10">
        <v>4.9498079549910603</v>
      </c>
      <c r="F14" s="10">
        <v>6.1720641159946901</v>
      </c>
      <c r="G14" s="15">
        <f t="shared" si="0"/>
        <v>-3.3594042475416357E-2</v>
      </c>
      <c r="H14" s="15">
        <f t="shared" si="0"/>
        <v>0.3949409782611607</v>
      </c>
      <c r="I14" s="15">
        <f t="shared" si="0"/>
        <v>0.73939377732318279</v>
      </c>
    </row>
    <row r="15" spans="1:9" x14ac:dyDescent="0.25">
      <c r="A15" s="40"/>
      <c r="B15" t="s">
        <v>43</v>
      </c>
      <c r="C15" s="10">
        <v>0.83650911369983505</v>
      </c>
      <c r="D15" s="10">
        <v>1.11879122033177</v>
      </c>
      <c r="E15" s="10">
        <v>1.7070156286462701</v>
      </c>
      <c r="F15" s="10">
        <v>2.2137529824296398</v>
      </c>
      <c r="G15" s="15">
        <f t="shared" si="0"/>
        <v>0.33745251786130137</v>
      </c>
      <c r="H15" s="15">
        <f t="shared" si="0"/>
        <v>1.0406419974269394</v>
      </c>
      <c r="I15" s="15">
        <f t="shared" si="0"/>
        <v>1.6464182471824231</v>
      </c>
    </row>
    <row r="16" spans="1:9" x14ac:dyDescent="0.25">
      <c r="A16" s="40" t="s">
        <v>295</v>
      </c>
      <c r="B16" t="s">
        <v>41</v>
      </c>
      <c r="C16" s="10">
        <v>562.40611642116596</v>
      </c>
      <c r="D16" s="10">
        <v>241.79074540771401</v>
      </c>
      <c r="E16" s="10">
        <v>183.91107539956201</v>
      </c>
      <c r="F16" s="10">
        <v>210.72214920248001</v>
      </c>
      <c r="G16" s="15">
        <f t="shared" si="0"/>
        <v>-0.57007803018513847</v>
      </c>
      <c r="H16" s="15">
        <f t="shared" si="0"/>
        <v>-0.67299239814483536</v>
      </c>
      <c r="I16" s="15">
        <f t="shared" si="0"/>
        <v>-0.62532031027081203</v>
      </c>
    </row>
    <row r="17" spans="1:9" x14ac:dyDescent="0.25">
      <c r="A17" s="40"/>
      <c r="B17" t="s">
        <v>42</v>
      </c>
      <c r="C17" s="10">
        <v>30.344934177491499</v>
      </c>
      <c r="D17" s="10">
        <v>15.676317602299299</v>
      </c>
      <c r="E17" s="10">
        <v>11.699546075433901</v>
      </c>
      <c r="F17" s="10">
        <v>14.401482937320999</v>
      </c>
      <c r="G17" s="15">
        <f t="shared" si="0"/>
        <v>-0.48339589367350538</v>
      </c>
      <c r="H17" s="15">
        <f t="shared" si="0"/>
        <v>-0.61444813137501897</v>
      </c>
      <c r="I17" s="15">
        <f t="shared" si="0"/>
        <v>-0.52540734301531722</v>
      </c>
    </row>
    <row r="18" spans="1:9" x14ac:dyDescent="0.25">
      <c r="A18" s="40"/>
      <c r="B18" t="s">
        <v>43</v>
      </c>
      <c r="C18" s="10">
        <v>6.4516162866875497</v>
      </c>
      <c r="D18" s="10">
        <v>4.0633218978543004</v>
      </c>
      <c r="E18" s="10">
        <v>3.6745426432978099</v>
      </c>
      <c r="F18" s="10">
        <v>5.1081599520285099</v>
      </c>
      <c r="G18" s="15">
        <f t="shared" si="0"/>
        <v>-0.37018543613037319</v>
      </c>
      <c r="H18" s="15">
        <f t="shared" si="0"/>
        <v>-0.43044618898368664</v>
      </c>
      <c r="I18" s="15">
        <f t="shared" si="0"/>
        <v>-0.20823562266577542</v>
      </c>
    </row>
    <row r="19" spans="1:9" x14ac:dyDescent="0.25">
      <c r="A19" s="40" t="s">
        <v>296</v>
      </c>
      <c r="B19" t="s">
        <v>41</v>
      </c>
      <c r="C19" s="10">
        <v>511.24224979552099</v>
      </c>
      <c r="D19" s="10">
        <v>217.83612717748201</v>
      </c>
      <c r="E19" s="10">
        <v>164.37996799720801</v>
      </c>
      <c r="F19" s="10">
        <v>188.341760363471</v>
      </c>
      <c r="G19" s="15">
        <f t="shared" ref="G19:I21" si="1">(D19-$C19)/$C19</f>
        <v>-0.57390820640389395</v>
      </c>
      <c r="H19" s="15">
        <f t="shared" si="1"/>
        <v>-0.67846951604067496</v>
      </c>
      <c r="I19" s="15">
        <f t="shared" si="1"/>
        <v>-0.63159977400380918</v>
      </c>
    </row>
    <row r="20" spans="1:9" x14ac:dyDescent="0.25">
      <c r="A20" s="40"/>
      <c r="B20" t="s">
        <v>42</v>
      </c>
      <c r="C20" s="10">
        <v>27.653044855294802</v>
      </c>
      <c r="D20" s="10">
        <v>14.533252777131599</v>
      </c>
      <c r="E20" s="10">
        <v>10.5745897220265</v>
      </c>
      <c r="F20" s="10">
        <v>12.931943862084299</v>
      </c>
      <c r="G20" s="15">
        <f t="shared" si="1"/>
        <v>-0.47444294640310186</v>
      </c>
      <c r="H20" s="15">
        <f t="shared" si="1"/>
        <v>-0.61759763608810125</v>
      </c>
      <c r="I20" s="15">
        <f t="shared" si="1"/>
        <v>-0.53235009273822564</v>
      </c>
    </row>
    <row r="21" spans="1:9" x14ac:dyDescent="0.25">
      <c r="A21" s="40"/>
      <c r="B21" t="s">
        <v>43</v>
      </c>
      <c r="C21" s="10">
        <v>5.8699634344420399</v>
      </c>
      <c r="D21" s="10">
        <v>3.6979801551004798</v>
      </c>
      <c r="E21" s="10">
        <v>3.2961658396179798</v>
      </c>
      <c r="F21" s="10">
        <v>4.5720939110203904</v>
      </c>
      <c r="G21" s="15">
        <f t="shared" si="1"/>
        <v>-0.37001649219779414</v>
      </c>
      <c r="H21" s="15">
        <f t="shared" si="1"/>
        <v>-0.43846910182136567</v>
      </c>
      <c r="I21" s="15">
        <f t="shared" si="1"/>
        <v>-0.22110351076573895</v>
      </c>
    </row>
    <row r="23" spans="1:9" x14ac:dyDescent="0.25">
      <c r="A23" t="s">
        <v>332</v>
      </c>
    </row>
    <row r="24" spans="1:9" x14ac:dyDescent="0.25">
      <c r="A24" s="41" t="s">
        <v>290</v>
      </c>
      <c r="B24" s="41"/>
      <c r="C24" s="7">
        <v>2020</v>
      </c>
      <c r="D24" s="7">
        <v>2030</v>
      </c>
      <c r="E24" s="7">
        <v>2040</v>
      </c>
      <c r="F24" s="7">
        <v>2050</v>
      </c>
    </row>
    <row r="25" spans="1:9" ht="14.45" customHeight="1" x14ac:dyDescent="0.25">
      <c r="A25" s="42" t="s">
        <v>297</v>
      </c>
      <c r="B25" s="42"/>
      <c r="C25" s="16">
        <v>20845.872500000001</v>
      </c>
      <c r="D25" s="16">
        <v>21924.852999999999</v>
      </c>
      <c r="E25" s="16">
        <v>22886.235499999999</v>
      </c>
      <c r="F25" s="16">
        <v>23738.455999999998</v>
      </c>
      <c r="G25" s="15">
        <f t="shared" ref="G25:G43" si="2">(D25-$C25)/$C25</f>
        <v>5.1759910744920742E-2</v>
      </c>
      <c r="H25" s="15">
        <f t="shared" ref="H25:H43" si="3">(E25-$C25)/$C25</f>
        <v>9.7878512880667262E-2</v>
      </c>
      <c r="I25" s="15">
        <f t="shared" ref="I25:I43" si="4">(F25-$C25)/$C25</f>
        <v>0.1387604908357756</v>
      </c>
    </row>
    <row r="26" spans="1:9" x14ac:dyDescent="0.25">
      <c r="A26" s="45" t="s">
        <v>291</v>
      </c>
      <c r="B26" t="s">
        <v>41</v>
      </c>
      <c r="C26" s="10">
        <v>75213.167282400696</v>
      </c>
      <c r="D26" s="10">
        <v>95894.291680189301</v>
      </c>
      <c r="E26" s="10">
        <v>114813.402946093</v>
      </c>
      <c r="F26" s="10">
        <v>132318.584911774</v>
      </c>
      <c r="G26" s="15">
        <f t="shared" si="2"/>
        <v>0.2749668062792488</v>
      </c>
      <c r="H26" s="15">
        <f t="shared" si="3"/>
        <v>0.52650668884886143</v>
      </c>
      <c r="I26" s="15">
        <f t="shared" si="4"/>
        <v>0.75924761172417121</v>
      </c>
    </row>
    <row r="27" spans="1:9" x14ac:dyDescent="0.25">
      <c r="A27" s="40"/>
      <c r="B27" t="s">
        <v>42</v>
      </c>
      <c r="C27" s="10">
        <v>612.02767999605101</v>
      </c>
      <c r="D27" s="10">
        <v>817.63294097563505</v>
      </c>
      <c r="E27" s="10">
        <v>1124.7540713088199</v>
      </c>
      <c r="F27" s="10">
        <v>1469.5164763463899</v>
      </c>
      <c r="G27" s="15">
        <f t="shared" si="2"/>
        <v>0.33594111459290643</v>
      </c>
      <c r="H27" s="15">
        <f t="shared" si="3"/>
        <v>0.83775033069758731</v>
      </c>
      <c r="I27" s="15">
        <f t="shared" si="4"/>
        <v>1.4010621159419974</v>
      </c>
    </row>
    <row r="28" spans="1:9" x14ac:dyDescent="0.25">
      <c r="A28" s="40"/>
      <c r="B28" t="s">
        <v>43</v>
      </c>
      <c r="C28" s="10">
        <v>648.61504252220698</v>
      </c>
      <c r="D28" s="10">
        <v>1065.0051508163499</v>
      </c>
      <c r="E28" s="10">
        <v>1767.0460621892801</v>
      </c>
      <c r="F28" s="10">
        <v>2343.56691208743</v>
      </c>
      <c r="G28" s="15">
        <f t="shared" si="2"/>
        <v>0.64196801029308037</v>
      </c>
      <c r="H28" s="15">
        <f t="shared" si="3"/>
        <v>1.724337158937816</v>
      </c>
      <c r="I28" s="15">
        <f t="shared" si="4"/>
        <v>2.6131861866388828</v>
      </c>
    </row>
    <row r="29" spans="1:9" x14ac:dyDescent="0.25">
      <c r="A29" s="40" t="s">
        <v>292</v>
      </c>
      <c r="B29" t="s">
        <v>41</v>
      </c>
      <c r="C29" s="20">
        <v>13207863.225739401</v>
      </c>
      <c r="D29" s="20">
        <v>13525007.572311999</v>
      </c>
      <c r="E29" s="20">
        <v>14746685.948642001</v>
      </c>
      <c r="F29" s="20">
        <v>16597626.2818854</v>
      </c>
      <c r="G29" s="15">
        <f t="shared" si="2"/>
        <v>2.4011783068327776E-2</v>
      </c>
      <c r="H29" s="15">
        <f t="shared" si="3"/>
        <v>0.11650807527320177</v>
      </c>
      <c r="I29" s="15">
        <f t="shared" si="4"/>
        <v>0.2566473469788853</v>
      </c>
    </row>
    <row r="30" spans="1:9" x14ac:dyDescent="0.25">
      <c r="A30" s="40"/>
      <c r="B30" t="s">
        <v>42</v>
      </c>
      <c r="C30" s="20">
        <v>356853.38810333301</v>
      </c>
      <c r="D30" s="20">
        <v>419169.33878644498</v>
      </c>
      <c r="E30" s="20">
        <v>506787.30290945299</v>
      </c>
      <c r="F30" s="20">
        <v>652867.37520574196</v>
      </c>
      <c r="G30" s="15">
        <f t="shared" si="2"/>
        <v>0.17462619877120886</v>
      </c>
      <c r="H30" s="15">
        <f t="shared" si="3"/>
        <v>0.42015550308493654</v>
      </c>
      <c r="I30" s="15">
        <f t="shared" si="4"/>
        <v>0.82951149399397894</v>
      </c>
    </row>
    <row r="31" spans="1:9" x14ac:dyDescent="0.25">
      <c r="A31" s="40"/>
      <c r="B31" t="s">
        <v>43</v>
      </c>
      <c r="C31" s="20">
        <v>130326.29638677499</v>
      </c>
      <c r="D31" s="20">
        <v>177760.22870944999</v>
      </c>
      <c r="E31" s="20">
        <v>265719.671740797</v>
      </c>
      <c r="F31" s="20">
        <v>343108.46163466299</v>
      </c>
      <c r="G31" s="15">
        <f t="shared" si="2"/>
        <v>0.36396286580494286</v>
      </c>
      <c r="H31" s="15">
        <f t="shared" si="3"/>
        <v>1.0388799429411333</v>
      </c>
      <c r="I31" s="15">
        <f t="shared" si="4"/>
        <v>1.6326878853090796</v>
      </c>
    </row>
    <row r="32" spans="1:9" x14ac:dyDescent="0.25">
      <c r="A32" s="40" t="s">
        <v>293</v>
      </c>
      <c r="B32" t="s">
        <v>41</v>
      </c>
      <c r="C32" s="10">
        <v>13957.894454811199</v>
      </c>
      <c r="D32" s="10">
        <v>6019.71417010612</v>
      </c>
      <c r="E32" s="10">
        <v>4223.7317621474103</v>
      </c>
      <c r="F32" s="10">
        <v>4503.3031932778304</v>
      </c>
      <c r="G32" s="15">
        <f t="shared" si="2"/>
        <v>-0.56872333505637296</v>
      </c>
      <c r="H32" s="15">
        <f t="shared" si="3"/>
        <v>-0.69739477714050802</v>
      </c>
      <c r="I32" s="15">
        <f t="shared" si="4"/>
        <v>-0.67736514931694658</v>
      </c>
    </row>
    <row r="33" spans="1:9" x14ac:dyDescent="0.25">
      <c r="A33" s="40"/>
      <c r="B33" t="s">
        <v>42</v>
      </c>
      <c r="C33" s="10">
        <v>670.41512066768405</v>
      </c>
      <c r="D33" s="10">
        <v>453.54099235918</v>
      </c>
      <c r="E33" s="10">
        <v>511.53815163125302</v>
      </c>
      <c r="F33" s="10">
        <v>652.90617044071905</v>
      </c>
      <c r="G33" s="15">
        <f t="shared" si="2"/>
        <v>-0.32349229846205352</v>
      </c>
      <c r="H33" s="15">
        <f t="shared" si="3"/>
        <v>-0.23698297388967193</v>
      </c>
      <c r="I33" s="15">
        <f t="shared" si="4"/>
        <v>-2.611658014146127E-2</v>
      </c>
    </row>
    <row r="34" spans="1:9" x14ac:dyDescent="0.25">
      <c r="A34" s="40"/>
      <c r="B34" t="s">
        <v>43</v>
      </c>
      <c r="C34" s="10">
        <v>157.59174708423899</v>
      </c>
      <c r="D34" s="10">
        <v>103.688288945938</v>
      </c>
      <c r="E34" s="10">
        <v>113.59062035116899</v>
      </c>
      <c r="F34" s="10">
        <v>145.432520529448</v>
      </c>
      <c r="G34" s="15">
        <f t="shared" si="2"/>
        <v>-0.34204493024299981</v>
      </c>
      <c r="H34" s="15">
        <f t="shared" si="3"/>
        <v>-0.27920958773018528</v>
      </c>
      <c r="I34" s="15">
        <f t="shared" si="4"/>
        <v>-7.7156493152470765E-2</v>
      </c>
    </row>
    <row r="35" spans="1:9" x14ac:dyDescent="0.25">
      <c r="A35" s="40" t="s">
        <v>294</v>
      </c>
      <c r="B35" t="s">
        <v>41</v>
      </c>
      <c r="C35" s="10">
        <v>75.7724500141654</v>
      </c>
      <c r="D35" s="10">
        <v>74.277942670285697</v>
      </c>
      <c r="E35" s="10">
        <v>88.749743047523793</v>
      </c>
      <c r="F35" s="10">
        <v>91.979983024534505</v>
      </c>
      <c r="G35" s="15">
        <f t="shared" si="2"/>
        <v>-1.9723624399109581E-2</v>
      </c>
      <c r="H35" s="15">
        <f t="shared" si="3"/>
        <v>0.17126664151591156</v>
      </c>
      <c r="I35" s="15">
        <f t="shared" si="4"/>
        <v>0.21389743907368922</v>
      </c>
    </row>
    <row r="36" spans="1:9" x14ac:dyDescent="0.25">
      <c r="A36" s="40"/>
      <c r="B36" t="s">
        <v>42</v>
      </c>
      <c r="C36" s="10">
        <v>1.7748802719885499</v>
      </c>
      <c r="D36" s="10">
        <v>1.7170291760487899</v>
      </c>
      <c r="E36" s="10">
        <v>2.47445895687942</v>
      </c>
      <c r="F36" s="10">
        <v>3.0859846003274498</v>
      </c>
      <c r="G36" s="15">
        <f t="shared" si="2"/>
        <v>-3.2594365294817601E-2</v>
      </c>
      <c r="H36" s="15">
        <f t="shared" si="3"/>
        <v>0.39415542328783243</v>
      </c>
      <c r="I36" s="15">
        <f t="shared" si="4"/>
        <v>0.73870015292353086</v>
      </c>
    </row>
    <row r="37" spans="1:9" x14ac:dyDescent="0.25">
      <c r="A37" s="40"/>
      <c r="B37" t="s">
        <v>43</v>
      </c>
      <c r="C37" s="10">
        <v>0.72923757659157795</v>
      </c>
      <c r="D37" s="10">
        <v>0.92295849813449604</v>
      </c>
      <c r="E37" s="10">
        <v>1.54090013559812</v>
      </c>
      <c r="F37" s="10">
        <v>1.8441338997016601</v>
      </c>
      <c r="G37" s="15">
        <f t="shared" si="2"/>
        <v>0.26564857292236715</v>
      </c>
      <c r="H37" s="15">
        <f t="shared" si="3"/>
        <v>1.1130289840523777</v>
      </c>
      <c r="I37" s="15">
        <f t="shared" si="4"/>
        <v>1.5288519940525487</v>
      </c>
    </row>
    <row r="38" spans="1:9" x14ac:dyDescent="0.25">
      <c r="A38" s="40" t="s">
        <v>295</v>
      </c>
      <c r="B38" t="s">
        <v>41</v>
      </c>
      <c r="C38" s="10">
        <v>556.63710005207099</v>
      </c>
      <c r="D38" s="10">
        <v>242.80868261622601</v>
      </c>
      <c r="E38" s="10">
        <v>183.178180516303</v>
      </c>
      <c r="F38" s="10">
        <v>211.29254458450799</v>
      </c>
      <c r="G38" s="15">
        <f t="shared" si="2"/>
        <v>-0.56379356928686153</v>
      </c>
      <c r="H38" s="15">
        <f t="shared" si="3"/>
        <v>-0.67091992161649405</v>
      </c>
      <c r="I38" s="15">
        <f t="shared" si="4"/>
        <v>-0.62041239334434861</v>
      </c>
    </row>
    <row r="39" spans="1:9" x14ac:dyDescent="0.25">
      <c r="A39" s="40"/>
      <c r="B39" t="s">
        <v>42</v>
      </c>
      <c r="C39" s="10">
        <v>15.1782864639019</v>
      </c>
      <c r="D39" s="10">
        <v>7.8492762333659396</v>
      </c>
      <c r="E39" s="10">
        <v>5.8487211708059403</v>
      </c>
      <c r="F39" s="10">
        <v>7.2006307340974498</v>
      </c>
      <c r="G39" s="15">
        <f t="shared" si="2"/>
        <v>-0.48286150402855704</v>
      </c>
      <c r="H39" s="15">
        <f t="shared" si="3"/>
        <v>-0.61466525324081922</v>
      </c>
      <c r="I39" s="15">
        <f t="shared" si="4"/>
        <v>-0.52559659805983294</v>
      </c>
    </row>
    <row r="40" spans="1:9" x14ac:dyDescent="0.25">
      <c r="A40" s="40"/>
      <c r="B40" t="s">
        <v>43</v>
      </c>
      <c r="C40" s="10">
        <v>5.4973754816340801</v>
      </c>
      <c r="D40" s="10">
        <v>3.2215535341355199</v>
      </c>
      <c r="E40" s="10">
        <v>3.2494548639078502</v>
      </c>
      <c r="F40" s="10">
        <v>4.2411836512541203</v>
      </c>
      <c r="G40" s="15">
        <f t="shared" si="2"/>
        <v>-0.41398335534870145</v>
      </c>
      <c r="H40" s="15">
        <f t="shared" si="3"/>
        <v>-0.40890796439795696</v>
      </c>
      <c r="I40" s="15">
        <f t="shared" si="4"/>
        <v>-0.22850755502816048</v>
      </c>
    </row>
    <row r="41" spans="1:9" x14ac:dyDescent="0.25">
      <c r="A41" s="40" t="s">
        <v>296</v>
      </c>
      <c r="B41" t="s">
        <v>41</v>
      </c>
      <c r="C41" s="10">
        <v>505.98189427215902</v>
      </c>
      <c r="D41" s="10">
        <v>218.750078018393</v>
      </c>
      <c r="E41" s="10">
        <v>163.72087656092199</v>
      </c>
      <c r="F41" s="10">
        <v>188.852084850734</v>
      </c>
      <c r="G41" s="15">
        <f t="shared" si="2"/>
        <v>-0.56767212326231764</v>
      </c>
      <c r="H41" s="15">
        <f t="shared" si="3"/>
        <v>-0.67642937738626019</v>
      </c>
      <c r="I41" s="15">
        <f t="shared" si="4"/>
        <v>-0.626761180610242</v>
      </c>
    </row>
    <row r="42" spans="1:9" x14ac:dyDescent="0.25">
      <c r="A42" s="40"/>
      <c r="B42" t="s">
        <v>42</v>
      </c>
      <c r="C42" s="10">
        <v>13.8318255679108</v>
      </c>
      <c r="D42" s="10">
        <v>7.2769331746830197</v>
      </c>
      <c r="E42" s="10">
        <v>5.2863441351514799</v>
      </c>
      <c r="F42" s="10">
        <v>6.4658724959240397</v>
      </c>
      <c r="G42" s="15">
        <f t="shared" si="2"/>
        <v>-0.47389929558068095</v>
      </c>
      <c r="H42" s="15">
        <f t="shared" si="3"/>
        <v>-0.61781298432395249</v>
      </c>
      <c r="I42" s="15">
        <f t="shared" si="4"/>
        <v>-0.53253657919714037</v>
      </c>
    </row>
    <row r="43" spans="1:9" x14ac:dyDescent="0.25">
      <c r="A43" s="40"/>
      <c r="B43" t="s">
        <v>43</v>
      </c>
      <c r="C43" s="10">
        <v>4.9996890535401199</v>
      </c>
      <c r="D43" s="10">
        <v>2.92099156368567</v>
      </c>
      <c r="E43" s="10">
        <v>2.9100344554911599</v>
      </c>
      <c r="F43" s="10">
        <v>3.7938267429611998</v>
      </c>
      <c r="G43" s="15">
        <f t="shared" si="2"/>
        <v>-0.4157653541238911</v>
      </c>
      <c r="H43" s="15">
        <f t="shared" si="3"/>
        <v>-0.41795691205422913</v>
      </c>
      <c r="I43" s="15">
        <f t="shared" si="4"/>
        <v>-0.24118746139324157</v>
      </c>
    </row>
    <row r="44" spans="1:9" x14ac:dyDescent="0.25">
      <c r="D44" s="18"/>
      <c r="E44" s="18"/>
    </row>
    <row r="45" spans="1:9" x14ac:dyDescent="0.25">
      <c r="D45" s="18"/>
    </row>
  </sheetData>
  <mergeCells count="16">
    <mergeCell ref="A41:A43"/>
    <mergeCell ref="A25:B25"/>
    <mergeCell ref="A26:A28"/>
    <mergeCell ref="A29:A31"/>
    <mergeCell ref="A32:A34"/>
    <mergeCell ref="A35:A37"/>
    <mergeCell ref="A38:A40"/>
    <mergeCell ref="A16:A18"/>
    <mergeCell ref="A19:A21"/>
    <mergeCell ref="A24:B24"/>
    <mergeCell ref="A2:B2"/>
    <mergeCell ref="A3:B3"/>
    <mergeCell ref="A4:A6"/>
    <mergeCell ref="A7:A9"/>
    <mergeCell ref="A10:A12"/>
    <mergeCell ref="A13:A1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44AD-2183-4FA4-82D6-C5F838667E0C}">
  <dimension ref="A1:J66"/>
  <sheetViews>
    <sheetView zoomScale="145" zoomScaleNormal="145" workbookViewId="0">
      <selection activeCell="D54" sqref="D54"/>
    </sheetView>
  </sheetViews>
  <sheetFormatPr defaultColWidth="8.7109375" defaultRowHeight="15" x14ac:dyDescent="0.25"/>
  <cols>
    <col min="1" max="1" width="17" customWidth="1"/>
    <col min="2" max="2" width="10.7109375" customWidth="1"/>
    <col min="3" max="10" width="12.5703125" customWidth="1"/>
  </cols>
  <sheetData>
    <row r="1" spans="1:9" x14ac:dyDescent="0.25">
      <c r="A1" t="s">
        <v>331</v>
      </c>
    </row>
    <row r="2" spans="1:9" x14ac:dyDescent="0.25">
      <c r="A2" s="41" t="s">
        <v>290</v>
      </c>
      <c r="B2" s="41"/>
      <c r="C2" s="7">
        <v>2020</v>
      </c>
      <c r="D2" s="7">
        <v>2030</v>
      </c>
      <c r="E2" s="7">
        <v>2040</v>
      </c>
      <c r="F2" s="7">
        <v>2050</v>
      </c>
    </row>
    <row r="3" spans="1:9" x14ac:dyDescent="0.25">
      <c r="A3" s="42" t="s">
        <v>297</v>
      </c>
      <c r="B3" s="42"/>
      <c r="C3" s="16">
        <v>13913.467500000001</v>
      </c>
      <c r="D3" s="16">
        <v>14871.8195</v>
      </c>
      <c r="E3" s="16">
        <v>15588.933999999999</v>
      </c>
      <c r="F3" s="16">
        <v>16020.883</v>
      </c>
      <c r="G3" s="15">
        <f t="shared" ref="G3:I18" si="0">(D3-$C3)/$C3</f>
        <v>6.887945079111292E-2</v>
      </c>
      <c r="H3" s="15">
        <f t="shared" si="0"/>
        <v>0.1204204846850721</v>
      </c>
      <c r="I3" s="15">
        <f t="shared" si="0"/>
        <v>0.15146587290335778</v>
      </c>
    </row>
    <row r="4" spans="1:9" x14ac:dyDescent="0.25">
      <c r="A4" s="45" t="s">
        <v>291</v>
      </c>
      <c r="B4" t="s">
        <v>41</v>
      </c>
      <c r="C4" s="10">
        <v>81201.831446753495</v>
      </c>
      <c r="D4" s="10">
        <v>83131.450749620097</v>
      </c>
      <c r="E4" s="10">
        <v>88116.468712059504</v>
      </c>
      <c r="F4" s="10">
        <v>87136.517279601496</v>
      </c>
      <c r="G4" s="15">
        <f t="shared" si="0"/>
        <v>2.3763248543623206E-2</v>
      </c>
      <c r="H4" s="15">
        <f t="shared" si="0"/>
        <v>8.5153710724371376E-2</v>
      </c>
      <c r="I4" s="15">
        <f t="shared" si="0"/>
        <v>7.308561552259514E-2</v>
      </c>
    </row>
    <row r="5" spans="1:9" x14ac:dyDescent="0.25">
      <c r="A5" s="40"/>
      <c r="B5" t="s">
        <v>42</v>
      </c>
      <c r="C5" s="10">
        <v>1313.3489382750299</v>
      </c>
      <c r="D5" s="10">
        <v>805.35298096579504</v>
      </c>
      <c r="E5" s="10">
        <v>779.90951073122699</v>
      </c>
      <c r="F5" s="10">
        <v>584.37248912581197</v>
      </c>
      <c r="G5" s="15">
        <f t="shared" si="0"/>
        <v>-0.38679435640039694</v>
      </c>
      <c r="H5" s="15">
        <f t="shared" si="0"/>
        <v>-0.40616732689823426</v>
      </c>
      <c r="I5" s="15">
        <f t="shared" si="0"/>
        <v>-0.55505161492471711</v>
      </c>
    </row>
    <row r="6" spans="1:9" x14ac:dyDescent="0.25">
      <c r="A6" s="40"/>
      <c r="B6" t="s">
        <v>43</v>
      </c>
      <c r="C6" s="10">
        <v>10151.615876555699</v>
      </c>
      <c r="D6" s="10">
        <v>9856.2741769253007</v>
      </c>
      <c r="E6" s="10">
        <v>10193.423870639201</v>
      </c>
      <c r="F6" s="10">
        <v>9634.5813261526691</v>
      </c>
      <c r="G6" s="15">
        <f t="shared" si="0"/>
        <v>-2.9093072789767915E-2</v>
      </c>
      <c r="H6" s="15">
        <f t="shared" si="0"/>
        <v>4.1183585541345628E-3</v>
      </c>
      <c r="I6" s="15">
        <f t="shared" si="0"/>
        <v>-5.0931256333001905E-2</v>
      </c>
    </row>
    <row r="7" spans="1:9" x14ac:dyDescent="0.25">
      <c r="A7" s="40" t="s">
        <v>292</v>
      </c>
      <c r="B7" t="s">
        <v>41</v>
      </c>
      <c r="C7" s="20">
        <v>16141090.9794739</v>
      </c>
      <c r="D7" s="20">
        <v>13136480.1051204</v>
      </c>
      <c r="E7" s="20">
        <v>12680932.0454084</v>
      </c>
      <c r="F7" s="20">
        <v>12239036.1134183</v>
      </c>
      <c r="G7" s="15">
        <f t="shared" si="0"/>
        <v>-0.18614670335322228</v>
      </c>
      <c r="H7" s="15">
        <f t="shared" si="0"/>
        <v>-0.21436958248148602</v>
      </c>
      <c r="I7" s="15">
        <f t="shared" si="0"/>
        <v>-0.24174666204519363</v>
      </c>
    </row>
    <row r="8" spans="1:9" x14ac:dyDescent="0.25">
      <c r="A8" s="40"/>
      <c r="B8" t="s">
        <v>42</v>
      </c>
      <c r="C8" s="20">
        <v>760022.68509974901</v>
      </c>
      <c r="D8" s="20">
        <v>409915.08361111401</v>
      </c>
      <c r="E8" s="20">
        <v>348663.92814801697</v>
      </c>
      <c r="F8" s="20">
        <v>257611.554057534</v>
      </c>
      <c r="G8" s="15">
        <f t="shared" si="0"/>
        <v>-0.46065414671495652</v>
      </c>
      <c r="H8" s="15">
        <f t="shared" si="0"/>
        <v>-0.54124536677183965</v>
      </c>
      <c r="I8" s="15">
        <f t="shared" si="0"/>
        <v>-0.66104754620090878</v>
      </c>
    </row>
    <row r="9" spans="1:9" x14ac:dyDescent="0.25">
      <c r="A9" s="40"/>
      <c r="B9" t="s">
        <v>43</v>
      </c>
      <c r="C9" s="20">
        <v>2555765.52065191</v>
      </c>
      <c r="D9" s="20">
        <v>2041311.71102813</v>
      </c>
      <c r="E9" s="20">
        <v>1898212.87488413</v>
      </c>
      <c r="F9" s="20">
        <v>1753829.0761396301</v>
      </c>
      <c r="G9" s="15">
        <f t="shared" si="0"/>
        <v>-0.20129147430260191</v>
      </c>
      <c r="H9" s="15">
        <f t="shared" si="0"/>
        <v>-0.25728207085290644</v>
      </c>
      <c r="I9" s="15">
        <f t="shared" si="0"/>
        <v>-0.31377543754785714</v>
      </c>
    </row>
    <row r="10" spans="1:9" x14ac:dyDescent="0.25">
      <c r="A10" s="40" t="s">
        <v>293</v>
      </c>
      <c r="B10" t="s">
        <v>41</v>
      </c>
      <c r="C10" s="10">
        <v>16816.786371823699</v>
      </c>
      <c r="D10" s="10">
        <v>5332.2003681462102</v>
      </c>
      <c r="E10" s="10">
        <v>3049.7484941541702</v>
      </c>
      <c r="F10" s="10">
        <v>2775.1813166330899</v>
      </c>
      <c r="G10" s="15">
        <f t="shared" si="0"/>
        <v>-0.68292393979147881</v>
      </c>
      <c r="H10" s="15">
        <f t="shared" si="0"/>
        <v>-0.81864855587010477</v>
      </c>
      <c r="I10" s="15">
        <f t="shared" si="0"/>
        <v>-0.83497552652016382</v>
      </c>
    </row>
    <row r="11" spans="1:9" x14ac:dyDescent="0.25">
      <c r="A11" s="40"/>
      <c r="B11" t="s">
        <v>42</v>
      </c>
      <c r="C11" s="10">
        <v>1366.2769004875099</v>
      </c>
      <c r="D11" s="10">
        <v>410.488414398261</v>
      </c>
      <c r="E11" s="10">
        <v>340.82045618954402</v>
      </c>
      <c r="F11" s="10">
        <v>249.527052856724</v>
      </c>
      <c r="G11" s="15">
        <f t="shared" si="0"/>
        <v>-0.69955693882272907</v>
      </c>
      <c r="H11" s="15">
        <f t="shared" si="0"/>
        <v>-0.75054803600358477</v>
      </c>
      <c r="I11" s="15">
        <f t="shared" si="0"/>
        <v>-0.81736714368244934</v>
      </c>
    </row>
    <row r="12" spans="1:9" x14ac:dyDescent="0.25">
      <c r="A12" s="40"/>
      <c r="B12" t="s">
        <v>43</v>
      </c>
      <c r="C12" s="10">
        <v>3276.9441889019599</v>
      </c>
      <c r="D12" s="10">
        <v>1246.1588632985799</v>
      </c>
      <c r="E12" s="10">
        <v>927.92386218545801</v>
      </c>
      <c r="F12" s="10">
        <v>834.14422821463404</v>
      </c>
      <c r="G12" s="15">
        <f t="shared" si="0"/>
        <v>-0.61971922881111274</v>
      </c>
      <c r="H12" s="15">
        <f t="shared" si="0"/>
        <v>-0.71683257062233119</v>
      </c>
      <c r="I12" s="15">
        <f t="shared" si="0"/>
        <v>-0.74545058440737755</v>
      </c>
    </row>
    <row r="13" spans="1:9" x14ac:dyDescent="0.25">
      <c r="A13" s="40" t="s">
        <v>294</v>
      </c>
      <c r="B13" t="s">
        <v>41</v>
      </c>
      <c r="C13" s="10">
        <v>70.673658849226001</v>
      </c>
      <c r="D13" s="10">
        <v>56.876614381791001</v>
      </c>
      <c r="E13" s="10">
        <v>51.504200638992998</v>
      </c>
      <c r="F13" s="10">
        <v>50.892500651486799</v>
      </c>
      <c r="G13" s="15">
        <f t="shared" si="0"/>
        <v>-0.1952218788738444</v>
      </c>
      <c r="H13" s="15">
        <f t="shared" si="0"/>
        <v>-0.27123908005284975</v>
      </c>
      <c r="I13" s="15">
        <f t="shared" si="0"/>
        <v>-0.2798943555468098</v>
      </c>
    </row>
    <row r="14" spans="1:9" x14ac:dyDescent="0.25">
      <c r="A14" s="40"/>
      <c r="B14" t="s">
        <v>42</v>
      </c>
      <c r="C14" s="10">
        <v>2.8893676642050399</v>
      </c>
      <c r="D14" s="10">
        <v>1.3691000676418399</v>
      </c>
      <c r="E14" s="10">
        <v>1.32584616824307</v>
      </c>
      <c r="F14" s="10">
        <v>0.99343323151387897</v>
      </c>
      <c r="G14" s="15">
        <f t="shared" si="0"/>
        <v>-0.52615927540030649</v>
      </c>
      <c r="H14" s="15">
        <f t="shared" si="0"/>
        <v>-0.5411292980577278</v>
      </c>
      <c r="I14" s="15">
        <f t="shared" si="0"/>
        <v>-0.65617624789636975</v>
      </c>
    </row>
    <row r="15" spans="1:9" x14ac:dyDescent="0.25">
      <c r="A15" s="40"/>
      <c r="B15" t="s">
        <v>43</v>
      </c>
      <c r="C15" s="10">
        <v>10.7216609291473</v>
      </c>
      <c r="D15" s="10">
        <v>8.1437869503159597</v>
      </c>
      <c r="E15" s="10">
        <v>7.5425908270363502</v>
      </c>
      <c r="F15" s="10">
        <v>7.1150442058397099</v>
      </c>
      <c r="G15" s="15">
        <f t="shared" si="0"/>
        <v>-0.24043606637692466</v>
      </c>
      <c r="H15" s="15">
        <f t="shared" si="0"/>
        <v>-0.29650910648260753</v>
      </c>
      <c r="I15" s="15">
        <f t="shared" si="0"/>
        <v>-0.33638600839379706</v>
      </c>
    </row>
    <row r="16" spans="1:9" x14ac:dyDescent="0.25">
      <c r="A16" s="40" t="s">
        <v>295</v>
      </c>
      <c r="B16" t="s">
        <v>41</v>
      </c>
      <c r="C16" s="10">
        <v>654.23478952643995</v>
      </c>
      <c r="D16" s="10">
        <v>195.03598419535399</v>
      </c>
      <c r="E16" s="10">
        <v>120.077981218283</v>
      </c>
      <c r="F16" s="10">
        <v>118.643356455175</v>
      </c>
      <c r="G16" s="15">
        <f t="shared" si="0"/>
        <v>-0.70188686490284558</v>
      </c>
      <c r="H16" s="15">
        <f t="shared" si="0"/>
        <v>-0.81646041583144791</v>
      </c>
      <c r="I16" s="15">
        <f t="shared" si="0"/>
        <v>-0.81865324443988441</v>
      </c>
    </row>
    <row r="17" spans="1:9" x14ac:dyDescent="0.25">
      <c r="A17" s="40"/>
      <c r="B17" t="s">
        <v>42</v>
      </c>
      <c r="C17" s="10">
        <v>31.126369837118201</v>
      </c>
      <c r="D17" s="10">
        <v>7.4897827229817899</v>
      </c>
      <c r="E17" s="10">
        <v>3.6655747004367698</v>
      </c>
      <c r="F17" s="10">
        <v>2.6296762010661698</v>
      </c>
      <c r="G17" s="15">
        <f t="shared" si="0"/>
        <v>-0.75937500061281726</v>
      </c>
      <c r="H17" s="15">
        <f t="shared" si="0"/>
        <v>-0.88223571461694927</v>
      </c>
      <c r="I17" s="15">
        <f t="shared" si="0"/>
        <v>-0.91551612941608496</v>
      </c>
    </row>
    <row r="18" spans="1:9" x14ac:dyDescent="0.25">
      <c r="A18" s="40"/>
      <c r="B18" t="s">
        <v>43</v>
      </c>
      <c r="C18" s="10">
        <v>103.90927545894699</v>
      </c>
      <c r="D18" s="10">
        <v>32.707551144638103</v>
      </c>
      <c r="E18" s="10">
        <v>18.633576631102201</v>
      </c>
      <c r="F18" s="10">
        <v>17.3040994156779</v>
      </c>
      <c r="G18" s="15">
        <f t="shared" si="0"/>
        <v>-0.68522972564118811</v>
      </c>
      <c r="H18" s="15">
        <f t="shared" si="0"/>
        <v>-0.82067455914016019</v>
      </c>
      <c r="I18" s="15">
        <f t="shared" si="0"/>
        <v>-0.83346915528715737</v>
      </c>
    </row>
    <row r="19" spans="1:9" x14ac:dyDescent="0.25">
      <c r="A19" s="40" t="s">
        <v>296</v>
      </c>
      <c r="B19" t="s">
        <v>41</v>
      </c>
      <c r="C19" s="10">
        <v>598.68528690739402</v>
      </c>
      <c r="D19" s="10">
        <v>178.65286925151401</v>
      </c>
      <c r="E19" s="10">
        <v>103.008401277986</v>
      </c>
      <c r="F19" s="10">
        <v>101.626283704812</v>
      </c>
      <c r="G19" s="15">
        <f t="shared" ref="G19:I21" si="1">(D19-$C19)/$C19</f>
        <v>-0.70159134831194137</v>
      </c>
      <c r="H19" s="15">
        <f t="shared" si="1"/>
        <v>-0.82794232039659343</v>
      </c>
      <c r="I19" s="15">
        <f t="shared" si="1"/>
        <v>-0.83025090823631387</v>
      </c>
    </row>
    <row r="20" spans="1:9" x14ac:dyDescent="0.25">
      <c r="A20" s="40"/>
      <c r="B20" t="s">
        <v>42</v>
      </c>
      <c r="C20" s="10">
        <v>28.499671960568101</v>
      </c>
      <c r="D20" s="10">
        <v>6.7649650401126298</v>
      </c>
      <c r="E20" s="10">
        <v>3.3536108961442199</v>
      </c>
      <c r="F20" s="10">
        <v>2.3374899565032399</v>
      </c>
      <c r="G20" s="15">
        <f t="shared" si="1"/>
        <v>-0.7626300734453163</v>
      </c>
      <c r="H20" s="15">
        <f t="shared" si="1"/>
        <v>-0.88232808781854599</v>
      </c>
      <c r="I20" s="15">
        <f t="shared" si="1"/>
        <v>-0.91798186450225217</v>
      </c>
    </row>
    <row r="21" spans="1:9" x14ac:dyDescent="0.25">
      <c r="A21" s="40"/>
      <c r="B21" t="s">
        <v>43</v>
      </c>
      <c r="C21" s="10">
        <v>95.105138706255602</v>
      </c>
      <c r="D21" s="10">
        <v>29.796554671166401</v>
      </c>
      <c r="E21" s="10">
        <v>16.367349716912599</v>
      </c>
      <c r="F21" s="10">
        <v>15.0165780772306</v>
      </c>
      <c r="G21" s="15">
        <f t="shared" si="1"/>
        <v>-0.68669879381389809</v>
      </c>
      <c r="H21" s="15">
        <f t="shared" si="1"/>
        <v>-0.82790257246282717</v>
      </c>
      <c r="I21" s="15">
        <f t="shared" si="1"/>
        <v>-0.8421055025889691</v>
      </c>
    </row>
    <row r="23" spans="1:9" x14ac:dyDescent="0.25">
      <c r="A23" t="s">
        <v>332</v>
      </c>
    </row>
    <row r="24" spans="1:9" x14ac:dyDescent="0.25">
      <c r="A24" s="41" t="s">
        <v>290</v>
      </c>
      <c r="B24" s="41"/>
      <c r="C24" s="7">
        <v>2020</v>
      </c>
      <c r="D24" s="7">
        <v>2030</v>
      </c>
      <c r="E24" s="7">
        <v>2040</v>
      </c>
      <c r="F24" s="7">
        <v>2050</v>
      </c>
    </row>
    <row r="25" spans="1:9" ht="14.45" customHeight="1" x14ac:dyDescent="0.25">
      <c r="A25" s="42" t="s">
        <v>297</v>
      </c>
      <c r="B25" s="42"/>
      <c r="C25" s="10">
        <v>13913.467500000001</v>
      </c>
      <c r="D25" s="10">
        <v>14871.8195</v>
      </c>
      <c r="E25" s="10">
        <v>15588.933999999999</v>
      </c>
      <c r="F25" s="10">
        <v>16020.883</v>
      </c>
      <c r="G25" s="15">
        <f t="shared" ref="G25:I43" si="2">(D25-$C25)/$C25</f>
        <v>6.887945079111292E-2</v>
      </c>
      <c r="H25" s="15">
        <f t="shared" si="2"/>
        <v>0.1204204846850721</v>
      </c>
      <c r="I25" s="15">
        <f t="shared" si="2"/>
        <v>0.15146587290335778</v>
      </c>
    </row>
    <row r="26" spans="1:9" x14ac:dyDescent="0.25">
      <c r="A26" s="45" t="s">
        <v>291</v>
      </c>
      <c r="B26" t="s">
        <v>41</v>
      </c>
      <c r="C26" s="10">
        <v>81445.602478514003</v>
      </c>
      <c r="D26" s="10">
        <v>83471.606493568703</v>
      </c>
      <c r="E26" s="10">
        <v>87582.996063313607</v>
      </c>
      <c r="F26" s="10">
        <v>87191.3495108106</v>
      </c>
      <c r="G26" s="15">
        <f t="shared" si="2"/>
        <v>2.4875548260437697E-2</v>
      </c>
      <c r="H26" s="15">
        <f t="shared" si="2"/>
        <v>7.5355739266815505E-2</v>
      </c>
      <c r="I26" s="15">
        <f t="shared" si="2"/>
        <v>7.0547050515248746E-2</v>
      </c>
    </row>
    <row r="27" spans="1:9" x14ac:dyDescent="0.25">
      <c r="A27" s="40"/>
      <c r="B27" t="s">
        <v>42</v>
      </c>
      <c r="C27" s="10">
        <v>656.61754137083301</v>
      </c>
      <c r="D27" s="10">
        <v>402.88562966320097</v>
      </c>
      <c r="E27" s="10">
        <v>390.29248746140001</v>
      </c>
      <c r="F27" s="10">
        <v>291.96344884913998</v>
      </c>
      <c r="G27" s="15">
        <f t="shared" si="2"/>
        <v>-0.38642268249171513</v>
      </c>
      <c r="H27" s="15">
        <f t="shared" si="2"/>
        <v>-0.40560149117158989</v>
      </c>
      <c r="I27" s="15">
        <f t="shared" si="2"/>
        <v>-0.55535234675637468</v>
      </c>
    </row>
    <row r="28" spans="1:9" x14ac:dyDescent="0.25">
      <c r="A28" s="40"/>
      <c r="B28" t="s">
        <v>43</v>
      </c>
      <c r="C28" s="10">
        <v>9336.4829729183693</v>
      </c>
      <c r="D28" s="10">
        <v>9116.2746458445999</v>
      </c>
      <c r="E28" s="10">
        <v>9463.8602188852601</v>
      </c>
      <c r="F28" s="10">
        <v>8882.1551690020297</v>
      </c>
      <c r="G28" s="15">
        <f t="shared" si="2"/>
        <v>-2.3585790035981543E-2</v>
      </c>
      <c r="H28" s="15">
        <f t="shared" si="2"/>
        <v>1.3642958096358588E-2</v>
      </c>
      <c r="I28" s="15">
        <f t="shared" si="2"/>
        <v>-4.8661557594457575E-2</v>
      </c>
    </row>
    <row r="29" spans="1:9" x14ac:dyDescent="0.25">
      <c r="A29" s="40" t="s">
        <v>292</v>
      </c>
      <c r="B29" t="s">
        <v>41</v>
      </c>
      <c r="C29" s="20">
        <v>16198853.4650237</v>
      </c>
      <c r="D29" s="20">
        <v>13188779.442226199</v>
      </c>
      <c r="E29" s="20">
        <v>12597863.6201568</v>
      </c>
      <c r="F29" s="20">
        <v>12247934.9822565</v>
      </c>
      <c r="G29" s="15">
        <f t="shared" si="2"/>
        <v>-0.18582018963853233</v>
      </c>
      <c r="H29" s="15">
        <f t="shared" si="2"/>
        <v>-0.22229905669818537</v>
      </c>
      <c r="I29" s="15">
        <f t="shared" si="2"/>
        <v>-0.24390111876114928</v>
      </c>
    </row>
    <row r="30" spans="1:9" x14ac:dyDescent="0.25">
      <c r="A30" s="40"/>
      <c r="B30" t="s">
        <v>42</v>
      </c>
      <c r="C30" s="20">
        <v>379978.39898641402</v>
      </c>
      <c r="D30" s="20">
        <v>205063.991159575</v>
      </c>
      <c r="E30" s="20">
        <v>174482.94953778101</v>
      </c>
      <c r="F30" s="20">
        <v>128707.560991686</v>
      </c>
      <c r="G30" s="15">
        <f t="shared" si="2"/>
        <v>-0.46032724042582485</v>
      </c>
      <c r="H30" s="15">
        <f t="shared" si="2"/>
        <v>-0.54080824067049249</v>
      </c>
      <c r="I30" s="15">
        <f t="shared" si="2"/>
        <v>-0.66127663747462684</v>
      </c>
    </row>
    <row r="31" spans="1:9" x14ac:dyDescent="0.25">
      <c r="A31" s="40"/>
      <c r="B31" t="s">
        <v>43</v>
      </c>
      <c r="C31" s="20">
        <v>2127131.5227699899</v>
      </c>
      <c r="D31" s="20">
        <v>1682387.8993510699</v>
      </c>
      <c r="E31" s="20">
        <v>1577157.4865646099</v>
      </c>
      <c r="F31" s="20">
        <v>1448203.51355889</v>
      </c>
      <c r="G31" s="15">
        <f t="shared" si="2"/>
        <v>-0.209081393725841</v>
      </c>
      <c r="H31" s="15">
        <f t="shared" si="2"/>
        <v>-0.2585519655546234</v>
      </c>
      <c r="I31" s="15">
        <f t="shared" si="2"/>
        <v>-0.31917537864653867</v>
      </c>
    </row>
    <row r="32" spans="1:9" x14ac:dyDescent="0.25">
      <c r="A32" s="40" t="s">
        <v>293</v>
      </c>
      <c r="B32" t="s">
        <v>41</v>
      </c>
      <c r="C32" s="10">
        <v>16873.537056425899</v>
      </c>
      <c r="D32" s="10">
        <v>5357.5556310688698</v>
      </c>
      <c r="E32" s="10">
        <v>3042.9111149324399</v>
      </c>
      <c r="F32" s="10">
        <v>2769.7095916130902</v>
      </c>
      <c r="G32" s="15">
        <f t="shared" si="2"/>
        <v>-0.68248769578346535</v>
      </c>
      <c r="H32" s="15">
        <f t="shared" si="2"/>
        <v>-0.81966370745168593</v>
      </c>
      <c r="I32" s="15">
        <f t="shared" si="2"/>
        <v>-0.83585483100839786</v>
      </c>
    </row>
    <row r="33" spans="1:9" x14ac:dyDescent="0.25">
      <c r="A33" s="40"/>
      <c r="B33" t="s">
        <v>42</v>
      </c>
      <c r="C33" s="10">
        <v>683.07922828808501</v>
      </c>
      <c r="D33" s="10">
        <v>205.35080543933299</v>
      </c>
      <c r="E33" s="10">
        <v>170.557817020632</v>
      </c>
      <c r="F33" s="10">
        <v>124.668392658583</v>
      </c>
      <c r="G33" s="15">
        <f t="shared" si="2"/>
        <v>-0.69937483539943424</v>
      </c>
      <c r="H33" s="15">
        <f t="shared" si="2"/>
        <v>-0.75031034474861802</v>
      </c>
      <c r="I33" s="15">
        <f t="shared" si="2"/>
        <v>-0.81749058162546739</v>
      </c>
    </row>
    <row r="34" spans="1:9" x14ac:dyDescent="0.25">
      <c r="A34" s="40"/>
      <c r="B34" t="s">
        <v>43</v>
      </c>
      <c r="C34" s="10">
        <v>2525.6672492963298</v>
      </c>
      <c r="D34" s="10">
        <v>891.27613839642095</v>
      </c>
      <c r="E34" s="10">
        <v>615.52455846914495</v>
      </c>
      <c r="F34" s="10">
        <v>546.30295100984199</v>
      </c>
      <c r="G34" s="15">
        <f t="shared" si="2"/>
        <v>-0.64711260414659244</v>
      </c>
      <c r="H34" s="15">
        <f t="shared" si="2"/>
        <v>-0.75629229913772889</v>
      </c>
      <c r="I34" s="15">
        <f t="shared" si="2"/>
        <v>-0.78369955457828178</v>
      </c>
    </row>
    <row r="35" spans="1:9" x14ac:dyDescent="0.25">
      <c r="A35" s="40" t="s">
        <v>294</v>
      </c>
      <c r="B35" t="s">
        <v>41</v>
      </c>
      <c r="C35" s="10">
        <v>70.932928216810893</v>
      </c>
      <c r="D35" s="10">
        <v>57.100675652322501</v>
      </c>
      <c r="E35" s="10">
        <v>51.151297660947399</v>
      </c>
      <c r="F35" s="10">
        <v>50.937052774109198</v>
      </c>
      <c r="G35" s="15">
        <f t="shared" si="2"/>
        <v>-0.19500467430597612</v>
      </c>
      <c r="H35" s="15">
        <f t="shared" si="2"/>
        <v>-0.2788779633543354</v>
      </c>
      <c r="I35" s="15">
        <f t="shared" si="2"/>
        <v>-0.28189835024973259</v>
      </c>
    </row>
    <row r="36" spans="1:9" x14ac:dyDescent="0.25">
      <c r="A36" s="40"/>
      <c r="B36" t="s">
        <v>42</v>
      </c>
      <c r="C36" s="10">
        <v>1.4445585910158301</v>
      </c>
      <c r="D36" s="10">
        <v>0.68490557042743105</v>
      </c>
      <c r="E36" s="10">
        <v>0.66349722868437799</v>
      </c>
      <c r="F36" s="10">
        <v>0.49633786304354299</v>
      </c>
      <c r="G36" s="15">
        <f t="shared" si="2"/>
        <v>-0.52587207283451365</v>
      </c>
      <c r="H36" s="15">
        <f t="shared" si="2"/>
        <v>-0.54069206135986547</v>
      </c>
      <c r="I36" s="15">
        <f t="shared" si="2"/>
        <v>-0.65640863158446727</v>
      </c>
    </row>
    <row r="37" spans="1:9" x14ac:dyDescent="0.25">
      <c r="A37" s="40"/>
      <c r="B37" t="s">
        <v>43</v>
      </c>
      <c r="C37" s="10">
        <v>9.0790673106279698</v>
      </c>
      <c r="D37" s="10">
        <v>6.9372861680039604</v>
      </c>
      <c r="E37" s="10">
        <v>6.3214346339573098</v>
      </c>
      <c r="F37" s="10">
        <v>5.9335107207487896</v>
      </c>
      <c r="G37" s="15">
        <f t="shared" si="2"/>
        <v>-0.23590321222939245</v>
      </c>
      <c r="H37" s="15">
        <f t="shared" si="2"/>
        <v>-0.30373523868939389</v>
      </c>
      <c r="I37" s="15">
        <f t="shared" si="2"/>
        <v>-0.3464625255280338</v>
      </c>
    </row>
    <row r="38" spans="1:9" x14ac:dyDescent="0.25">
      <c r="A38" s="40" t="s">
        <v>295</v>
      </c>
      <c r="B38" t="s">
        <v>41</v>
      </c>
      <c r="C38" s="10">
        <v>656.779867649979</v>
      </c>
      <c r="D38" s="10">
        <v>195.813711304197</v>
      </c>
      <c r="E38" s="10">
        <v>119.25203704907101</v>
      </c>
      <c r="F38" s="10">
        <v>118.750626278521</v>
      </c>
      <c r="G38" s="15">
        <f t="shared" si="2"/>
        <v>-0.70185792691113214</v>
      </c>
      <c r="H38" s="15">
        <f t="shared" si="2"/>
        <v>-0.81842921361800247</v>
      </c>
      <c r="I38" s="15">
        <f t="shared" si="2"/>
        <v>-0.81919265171232791</v>
      </c>
    </row>
    <row r="39" spans="1:9" x14ac:dyDescent="0.25">
      <c r="A39" s="40"/>
      <c r="B39" t="s">
        <v>42</v>
      </c>
      <c r="C39" s="10">
        <v>15.5618357304888</v>
      </c>
      <c r="D39" s="10">
        <v>3.7468363558677602</v>
      </c>
      <c r="E39" s="10">
        <v>1.8343746910685801</v>
      </c>
      <c r="F39" s="10">
        <v>1.31383551982113</v>
      </c>
      <c r="G39" s="15">
        <f t="shared" si="2"/>
        <v>-0.75922915388915546</v>
      </c>
      <c r="H39" s="15">
        <f t="shared" si="2"/>
        <v>-0.88212350246862792</v>
      </c>
      <c r="I39" s="15">
        <f t="shared" si="2"/>
        <v>-0.9155732303967804</v>
      </c>
    </row>
    <row r="40" spans="1:9" x14ac:dyDescent="0.25">
      <c r="A40" s="40"/>
      <c r="B40" t="s">
        <v>43</v>
      </c>
      <c r="C40" s="10">
        <v>86.495484456833395</v>
      </c>
      <c r="D40" s="10">
        <v>26.176633153016098</v>
      </c>
      <c r="E40" s="10">
        <v>15.261762963293499</v>
      </c>
      <c r="F40" s="10">
        <v>14.1908151357342</v>
      </c>
      <c r="G40" s="15">
        <f t="shared" si="2"/>
        <v>-0.69736416510760324</v>
      </c>
      <c r="H40" s="15">
        <f t="shared" si="2"/>
        <v>-0.82355422298478398</v>
      </c>
      <c r="I40" s="15">
        <f t="shared" si="2"/>
        <v>-0.83593576907686673</v>
      </c>
    </row>
    <row r="41" spans="1:9" x14ac:dyDescent="0.25">
      <c r="A41" s="40" t="s">
        <v>296</v>
      </c>
      <c r="B41" t="s">
        <v>41</v>
      </c>
      <c r="C41" s="10">
        <v>601.02323722405299</v>
      </c>
      <c r="D41" s="10">
        <v>179.36369148975399</v>
      </c>
      <c r="E41" s="10">
        <v>102.302595321894</v>
      </c>
      <c r="F41" s="10">
        <v>101.720360255912</v>
      </c>
      <c r="G41" s="15">
        <f t="shared" si="2"/>
        <v>-0.70156945625233835</v>
      </c>
      <c r="H41" s="15">
        <f t="shared" si="2"/>
        <v>-0.82978595670543598</v>
      </c>
      <c r="I41" s="15">
        <f t="shared" si="2"/>
        <v>-0.83075469639788302</v>
      </c>
    </row>
    <row r="42" spans="1:9" x14ac:dyDescent="0.25">
      <c r="A42" s="40"/>
      <c r="B42" t="s">
        <v>42</v>
      </c>
      <c r="C42" s="10">
        <v>14.2486006477471</v>
      </c>
      <c r="D42" s="10">
        <v>3.3842392891708499</v>
      </c>
      <c r="E42" s="10">
        <v>1.6782576960840301</v>
      </c>
      <c r="F42" s="10">
        <v>1.16785379539655</v>
      </c>
      <c r="G42" s="15">
        <f t="shared" si="2"/>
        <v>-0.76248619967421538</v>
      </c>
      <c r="H42" s="15">
        <f t="shared" si="2"/>
        <v>-0.88221596368837907</v>
      </c>
      <c r="I42" s="15">
        <f t="shared" si="2"/>
        <v>-0.91803729894126807</v>
      </c>
    </row>
    <row r="43" spans="1:9" x14ac:dyDescent="0.25">
      <c r="A43" s="40"/>
      <c r="B43" t="s">
        <v>43</v>
      </c>
      <c r="C43" s="10">
        <v>79.163151144318405</v>
      </c>
      <c r="D43" s="10">
        <v>23.896216266031502</v>
      </c>
      <c r="E43" s="10">
        <v>13.283577097229299</v>
      </c>
      <c r="F43" s="10">
        <v>12.252496326063399</v>
      </c>
      <c r="G43" s="15">
        <f t="shared" si="2"/>
        <v>-0.69813965310113169</v>
      </c>
      <c r="H43" s="15">
        <f t="shared" si="2"/>
        <v>-0.83219999576554671</v>
      </c>
      <c r="I43" s="15">
        <f t="shared" si="2"/>
        <v>-0.84522475231277139</v>
      </c>
    </row>
    <row r="44" spans="1:9" x14ac:dyDescent="0.25">
      <c r="D44" s="18"/>
      <c r="E44" s="18"/>
    </row>
    <row r="45" spans="1:9" x14ac:dyDescent="0.25">
      <c r="D45" s="18"/>
    </row>
    <row r="48" spans="1:9" ht="15.75" thickBot="1" x14ac:dyDescent="0.3"/>
    <row r="49" spans="1:10" ht="15.75" thickBot="1" x14ac:dyDescent="0.3">
      <c r="A49" s="21"/>
      <c r="B49" s="21"/>
      <c r="C49" s="48" t="s">
        <v>334</v>
      </c>
      <c r="D49" s="48"/>
      <c r="E49" s="48"/>
      <c r="F49" s="48"/>
      <c r="G49" s="48" t="s">
        <v>347</v>
      </c>
      <c r="H49" s="48"/>
      <c r="I49" s="48"/>
      <c r="J49" s="48"/>
    </row>
    <row r="50" spans="1:10" ht="15.75" thickBot="1" x14ac:dyDescent="0.3">
      <c r="A50" s="49" t="s">
        <v>290</v>
      </c>
      <c r="B50" s="49"/>
      <c r="C50" s="22">
        <v>2020</v>
      </c>
      <c r="D50" s="23">
        <v>2030</v>
      </c>
      <c r="E50" s="23">
        <v>2040</v>
      </c>
      <c r="F50" s="22">
        <v>2050</v>
      </c>
      <c r="G50" s="22">
        <v>2020</v>
      </c>
      <c r="H50" s="22">
        <v>2030</v>
      </c>
      <c r="I50" s="22">
        <v>2040</v>
      </c>
      <c r="J50" s="22">
        <v>2050</v>
      </c>
    </row>
    <row r="51" spans="1:10" x14ac:dyDescent="0.25">
      <c r="A51" s="50" t="s">
        <v>348</v>
      </c>
      <c r="B51" s="50"/>
      <c r="C51" s="36">
        <v>13913.467500000001</v>
      </c>
      <c r="D51" s="36">
        <v>14871.8195</v>
      </c>
      <c r="E51" s="36">
        <v>15588.933999999999</v>
      </c>
      <c r="F51" s="36">
        <v>16020.883</v>
      </c>
      <c r="G51" s="36">
        <v>13913.467500000001</v>
      </c>
      <c r="H51" s="36">
        <v>14871.8195</v>
      </c>
      <c r="I51" s="36">
        <v>15588.933999999999</v>
      </c>
      <c r="J51" s="36">
        <v>16020.883</v>
      </c>
    </row>
    <row r="52" spans="1:10" x14ac:dyDescent="0.25">
      <c r="A52" s="46" t="s">
        <v>292</v>
      </c>
      <c r="B52" s="28" t="s">
        <v>41</v>
      </c>
      <c r="C52" s="37">
        <v>16072982.8872455</v>
      </c>
      <c r="D52" s="37">
        <v>13135967.969983701</v>
      </c>
      <c r="E52" s="37">
        <v>12709371.609859901</v>
      </c>
      <c r="F52" s="37">
        <v>12221976.610468799</v>
      </c>
      <c r="G52" s="37">
        <v>16198853.4650237</v>
      </c>
      <c r="H52" s="37">
        <v>13188779.442226199</v>
      </c>
      <c r="I52" s="37">
        <v>12597863.6201568</v>
      </c>
      <c r="J52" s="37">
        <v>12247934.9822565</v>
      </c>
    </row>
    <row r="53" spans="1:10" x14ac:dyDescent="0.25">
      <c r="A53" s="46"/>
      <c r="B53" s="28" t="s">
        <v>42</v>
      </c>
      <c r="C53" s="37">
        <v>190149.31255673201</v>
      </c>
      <c r="D53" s="37">
        <v>102545.992082704</v>
      </c>
      <c r="E53" s="37">
        <v>87221.182740427495</v>
      </c>
      <c r="F53" s="37">
        <v>64352.631845547301</v>
      </c>
      <c r="G53" s="37">
        <v>379978.39898641402</v>
      </c>
      <c r="H53" s="37">
        <v>205063.991159575</v>
      </c>
      <c r="I53" s="37">
        <v>174482.94953778101</v>
      </c>
      <c r="J53" s="37">
        <v>128707.560991686</v>
      </c>
    </row>
    <row r="54" spans="1:10" x14ac:dyDescent="0.25">
      <c r="A54" s="46"/>
      <c r="B54" s="28" t="s">
        <v>43</v>
      </c>
      <c r="C54" s="37">
        <v>1927847.9091204701</v>
      </c>
      <c r="D54" s="37">
        <v>1524704.8700001801</v>
      </c>
      <c r="E54" s="37">
        <v>1415428.7443955799</v>
      </c>
      <c r="F54" s="37">
        <v>1296100.83640383</v>
      </c>
      <c r="G54" s="37">
        <v>2127131.5227699899</v>
      </c>
      <c r="H54" s="37">
        <v>1682387.8993510699</v>
      </c>
      <c r="I54" s="37">
        <v>1577157.4865646099</v>
      </c>
      <c r="J54" s="37">
        <v>1448203.51355889</v>
      </c>
    </row>
    <row r="55" spans="1:10" x14ac:dyDescent="0.25">
      <c r="A55" s="46" t="s">
        <v>349</v>
      </c>
      <c r="B55" s="28" t="s">
        <v>41</v>
      </c>
      <c r="C55" s="38">
        <v>16740.7268110515</v>
      </c>
      <c r="D55" s="38">
        <v>5339.0541717282304</v>
      </c>
      <c r="E55" s="38">
        <v>3065.7906522405401</v>
      </c>
      <c r="F55" s="38">
        <v>2767.0604146498399</v>
      </c>
      <c r="G55" s="38">
        <v>16873.537056425899</v>
      </c>
      <c r="H55" s="38">
        <v>5357.5556310688698</v>
      </c>
      <c r="I55" s="38">
        <v>3042.9111149324399</v>
      </c>
      <c r="J55" s="38">
        <v>2769.7095916130902</v>
      </c>
    </row>
    <row r="56" spans="1:10" x14ac:dyDescent="0.25">
      <c r="A56" s="46"/>
      <c r="B56" s="28" t="s">
        <v>42</v>
      </c>
      <c r="C56" s="38">
        <v>341.827446052808</v>
      </c>
      <c r="D56" s="38">
        <v>102.68941879889699</v>
      </c>
      <c r="E56" s="38">
        <v>85.259072967147603</v>
      </c>
      <c r="F56" s="38">
        <v>62.333083726543798</v>
      </c>
      <c r="G56" s="38">
        <v>683.07922828808501</v>
      </c>
      <c r="H56" s="38">
        <v>205.35080543933299</v>
      </c>
      <c r="I56" s="38">
        <v>170.557817020632</v>
      </c>
      <c r="J56" s="38">
        <v>124.668392658583</v>
      </c>
    </row>
    <row r="57" spans="1:10" x14ac:dyDescent="0.25">
      <c r="A57" s="46"/>
      <c r="B57" s="28" t="s">
        <v>43</v>
      </c>
      <c r="C57" s="38">
        <v>2162.6560297228398</v>
      </c>
      <c r="D57" s="38">
        <v>726.44412891401896</v>
      </c>
      <c r="E57" s="38">
        <v>458.00511370870498</v>
      </c>
      <c r="F57" s="38">
        <v>403.00292059432201</v>
      </c>
      <c r="G57" s="38">
        <v>2525.6672492963298</v>
      </c>
      <c r="H57" s="38">
        <v>891.27613839642095</v>
      </c>
      <c r="I57" s="38">
        <v>615.52455846914495</v>
      </c>
      <c r="J57" s="38">
        <v>546.30295100984199</v>
      </c>
    </row>
    <row r="58" spans="1:10" x14ac:dyDescent="0.25">
      <c r="A58" s="46" t="s">
        <v>294</v>
      </c>
      <c r="B58" s="28" t="s">
        <v>41</v>
      </c>
      <c r="C58" s="38">
        <v>70.384263330642199</v>
      </c>
      <c r="D58" s="38">
        <v>56.870647498880501</v>
      </c>
      <c r="E58" s="38">
        <v>51.608193711575701</v>
      </c>
      <c r="F58" s="38">
        <v>50.825347306725199</v>
      </c>
      <c r="G58" s="38">
        <v>70.932928216810893</v>
      </c>
      <c r="H58" s="38">
        <v>57.100675652322501</v>
      </c>
      <c r="I58" s="38">
        <v>51.151297660947399</v>
      </c>
      <c r="J58" s="38">
        <v>50.937052774109198</v>
      </c>
    </row>
    <row r="59" spans="1:10" x14ac:dyDescent="0.25">
      <c r="A59" s="46"/>
      <c r="B59" s="28" t="s">
        <v>42</v>
      </c>
      <c r="C59" s="38">
        <v>0.72288799511311097</v>
      </c>
      <c r="D59" s="38">
        <v>0.34249953297649399</v>
      </c>
      <c r="E59" s="38">
        <v>0.33167145090194</v>
      </c>
      <c r="F59" s="38">
        <v>0.24816450195578699</v>
      </c>
      <c r="G59" s="38">
        <v>1.4445585910158301</v>
      </c>
      <c r="H59" s="38">
        <v>0.68490557042743105</v>
      </c>
      <c r="I59" s="38">
        <v>0.66349722868437799</v>
      </c>
      <c r="J59" s="38">
        <v>0.49633786304354299</v>
      </c>
    </row>
    <row r="60" spans="1:10" x14ac:dyDescent="0.25">
      <c r="A60" s="46"/>
      <c r="B60" s="28" t="s">
        <v>43</v>
      </c>
      <c r="C60" s="38">
        <v>8.3239258768005406</v>
      </c>
      <c r="D60" s="38">
        <v>6.4260660414442201</v>
      </c>
      <c r="E60" s="38">
        <v>5.7079134984071498</v>
      </c>
      <c r="F60" s="38">
        <v>5.3451929002728598</v>
      </c>
      <c r="G60" s="38">
        <v>9.0790673106279698</v>
      </c>
      <c r="H60" s="38">
        <v>6.9372861680039604</v>
      </c>
      <c r="I60" s="38">
        <v>6.3214346339573098</v>
      </c>
      <c r="J60" s="38">
        <v>5.9335107207487896</v>
      </c>
    </row>
    <row r="61" spans="1:10" x14ac:dyDescent="0.25">
      <c r="A61" s="46" t="s">
        <v>295</v>
      </c>
      <c r="B61" s="28" t="s">
        <v>41</v>
      </c>
      <c r="C61" s="38">
        <v>651.73800155584604</v>
      </c>
      <c r="D61" s="38">
        <v>194.97326762858401</v>
      </c>
      <c r="E61" s="38">
        <v>120.31912463933401</v>
      </c>
      <c r="F61" s="38">
        <v>118.48948031506001</v>
      </c>
      <c r="G61" s="38">
        <v>656.779867649979</v>
      </c>
      <c r="H61" s="38">
        <v>195.813711304197</v>
      </c>
      <c r="I61" s="38">
        <v>119.25203704907101</v>
      </c>
      <c r="J61" s="38">
        <v>118.750626278521</v>
      </c>
    </row>
    <row r="62" spans="1:10" x14ac:dyDescent="0.25">
      <c r="A62" s="46"/>
      <c r="B62" s="28" t="s">
        <v>42</v>
      </c>
      <c r="C62" s="38">
        <v>7.7874752200822499</v>
      </c>
      <c r="D62" s="38">
        <v>1.873673915695</v>
      </c>
      <c r="E62" s="38">
        <v>0.91697401131713296</v>
      </c>
      <c r="F62" s="38">
        <v>0.65690603458885599</v>
      </c>
      <c r="G62" s="38">
        <v>15.5618357304888</v>
      </c>
      <c r="H62" s="38">
        <v>3.7468363558677602</v>
      </c>
      <c r="I62" s="38">
        <v>1.8343746910685801</v>
      </c>
      <c r="J62" s="38">
        <v>1.31383551982113</v>
      </c>
    </row>
    <row r="63" spans="1:10" x14ac:dyDescent="0.25">
      <c r="A63" s="46"/>
      <c r="B63" s="28" t="s">
        <v>43</v>
      </c>
      <c r="C63" s="38">
        <v>78.252434369213105</v>
      </c>
      <c r="D63" s="38">
        <v>23.237265675927201</v>
      </c>
      <c r="E63" s="38">
        <v>13.5691988327291</v>
      </c>
      <c r="F63" s="38">
        <v>12.639882505914599</v>
      </c>
      <c r="G63" s="38">
        <v>86.495484456833395</v>
      </c>
      <c r="H63" s="38">
        <v>26.176633153016098</v>
      </c>
      <c r="I63" s="38">
        <v>15.261762963293499</v>
      </c>
      <c r="J63" s="38">
        <v>14.1908151357342</v>
      </c>
    </row>
    <row r="64" spans="1:10" x14ac:dyDescent="0.25">
      <c r="A64" s="46" t="s">
        <v>296</v>
      </c>
      <c r="B64" s="28" t="s">
        <v>41</v>
      </c>
      <c r="C64" s="38">
        <v>596.41252017789498</v>
      </c>
      <c r="D64" s="38">
        <v>178.594894676633</v>
      </c>
      <c r="E64" s="38">
        <v>103.21638742315101</v>
      </c>
      <c r="F64" s="38">
        <v>101.496199511778</v>
      </c>
      <c r="G64" s="38">
        <v>601.02323722405299</v>
      </c>
      <c r="H64" s="38">
        <v>179.36369148975399</v>
      </c>
      <c r="I64" s="38">
        <v>102.302595321894</v>
      </c>
      <c r="J64" s="38">
        <v>101.720360255912</v>
      </c>
    </row>
    <row r="65" spans="1:10" x14ac:dyDescent="0.25">
      <c r="A65" s="46"/>
      <c r="B65" s="28" t="s">
        <v>42</v>
      </c>
      <c r="C65" s="38">
        <v>7.1303043154340502</v>
      </c>
      <c r="D65" s="38">
        <v>1.69235063353094</v>
      </c>
      <c r="E65" s="38">
        <v>0.83893366992843899</v>
      </c>
      <c r="F65" s="38">
        <v>0.58391647519009604</v>
      </c>
      <c r="G65" s="38">
        <v>14.2486006477471</v>
      </c>
      <c r="H65" s="38">
        <v>3.3842392891708499</v>
      </c>
      <c r="I65" s="38">
        <v>1.6782576960840301</v>
      </c>
      <c r="J65" s="38">
        <v>1.16785379539655</v>
      </c>
    </row>
    <row r="66" spans="1:10" ht="15.75" thickBot="1" x14ac:dyDescent="0.3">
      <c r="A66" s="47"/>
      <c r="B66" s="29" t="s">
        <v>43</v>
      </c>
      <c r="C66" s="35">
        <v>71.613621593880794</v>
      </c>
      <c r="D66" s="35">
        <v>21.243262599206101</v>
      </c>
      <c r="E66" s="35">
        <v>11.736530368909101</v>
      </c>
      <c r="F66" s="35">
        <v>10.875315629503801</v>
      </c>
      <c r="G66" s="38">
        <v>79.163151144318405</v>
      </c>
      <c r="H66" s="38">
        <v>23.896216266031502</v>
      </c>
      <c r="I66" s="38">
        <v>13.283577097229299</v>
      </c>
      <c r="J66" s="38">
        <v>12.252496326063399</v>
      </c>
    </row>
  </sheetData>
  <mergeCells count="25">
    <mergeCell ref="A2:B2"/>
    <mergeCell ref="A3:B3"/>
    <mergeCell ref="A4:A6"/>
    <mergeCell ref="A7:A9"/>
    <mergeCell ref="A10:A12"/>
    <mergeCell ref="G49:J49"/>
    <mergeCell ref="A50:B50"/>
    <mergeCell ref="A51:B51"/>
    <mergeCell ref="A52:A54"/>
    <mergeCell ref="A13:A15"/>
    <mergeCell ref="A32:A34"/>
    <mergeCell ref="A35:A37"/>
    <mergeCell ref="A38:A40"/>
    <mergeCell ref="A41:A43"/>
    <mergeCell ref="A16:A18"/>
    <mergeCell ref="A19:A21"/>
    <mergeCell ref="A24:B24"/>
    <mergeCell ref="A25:B25"/>
    <mergeCell ref="A26:A28"/>
    <mergeCell ref="A29:A31"/>
    <mergeCell ref="A55:A57"/>
    <mergeCell ref="A58:A60"/>
    <mergeCell ref="A61:A63"/>
    <mergeCell ref="A64:A66"/>
    <mergeCell ref="C49:F49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59ED6-7B2F-47A1-9FF8-A4E3CBD39725}">
  <dimension ref="A1:J122"/>
  <sheetViews>
    <sheetView topLeftCell="A43" zoomScale="145" zoomScaleNormal="145" workbookViewId="0">
      <selection activeCell="C51" sqref="C51:F65"/>
    </sheetView>
  </sheetViews>
  <sheetFormatPr defaultColWidth="8.7109375" defaultRowHeight="15" x14ac:dyDescent="0.25"/>
  <cols>
    <col min="1" max="1" width="17" customWidth="1"/>
    <col min="2" max="2" width="10.7109375" customWidth="1"/>
    <col min="3" max="6" width="12.5703125" bestFit="1" customWidth="1"/>
    <col min="7" max="7" width="13.85546875" customWidth="1"/>
    <col min="8" max="8" width="11.5703125" customWidth="1"/>
    <col min="9" max="9" width="11.85546875" customWidth="1"/>
    <col min="10" max="10" width="12.140625" customWidth="1"/>
  </cols>
  <sheetData>
    <row r="1" spans="1:9" x14ac:dyDescent="0.25">
      <c r="A1" t="s">
        <v>333</v>
      </c>
    </row>
    <row r="2" spans="1:9" x14ac:dyDescent="0.25">
      <c r="A2" s="41" t="s">
        <v>290</v>
      </c>
      <c r="B2" s="41"/>
      <c r="C2" s="7">
        <v>2020</v>
      </c>
      <c r="D2" s="7">
        <v>2030</v>
      </c>
      <c r="E2" s="7">
        <v>2040</v>
      </c>
      <c r="F2" s="7">
        <v>2050</v>
      </c>
    </row>
    <row r="3" spans="1:9" x14ac:dyDescent="0.25">
      <c r="A3" s="42" t="s">
        <v>297</v>
      </c>
      <c r="B3" s="42"/>
      <c r="C3" s="10">
        <v>20845.872500000001</v>
      </c>
      <c r="D3" s="10">
        <v>21924.852999999999</v>
      </c>
      <c r="E3" s="10">
        <v>22886.235499999999</v>
      </c>
      <c r="F3" s="10">
        <v>23738.455999999998</v>
      </c>
      <c r="G3" s="15">
        <f t="shared" ref="G3:I18" si="0">(D3-$C3)/$C3</f>
        <v>5.1759910744920742E-2</v>
      </c>
      <c r="H3" s="15">
        <f t="shared" si="0"/>
        <v>9.7878512880667262E-2</v>
      </c>
      <c r="I3" s="15">
        <f t="shared" si="0"/>
        <v>0.1387604908357756</v>
      </c>
    </row>
    <row r="4" spans="1:9" x14ac:dyDescent="0.25">
      <c r="A4" s="45" t="s">
        <v>291</v>
      </c>
      <c r="B4" t="s">
        <v>41</v>
      </c>
      <c r="C4" s="10">
        <v>75144.021177954899</v>
      </c>
      <c r="D4" s="10">
        <v>96074.359218919693</v>
      </c>
      <c r="E4" s="10">
        <v>114565.152927491</v>
      </c>
      <c r="F4" s="10">
        <v>132078.07148677699</v>
      </c>
      <c r="G4" s="15">
        <f t="shared" si="0"/>
        <v>0.27853630552187103</v>
      </c>
      <c r="H4" s="15">
        <f t="shared" si="0"/>
        <v>0.52460769508434468</v>
      </c>
      <c r="I4" s="15">
        <f t="shared" si="0"/>
        <v>0.75766573862199571</v>
      </c>
    </row>
    <row r="5" spans="1:9" x14ac:dyDescent="0.25">
      <c r="A5" s="40"/>
      <c r="B5" t="s">
        <v>42</v>
      </c>
      <c r="C5" s="10">
        <v>315.80736616783099</v>
      </c>
      <c r="D5" s="10">
        <v>421.70406764694502</v>
      </c>
      <c r="E5" s="10">
        <v>580.38644630661497</v>
      </c>
      <c r="F5" s="10">
        <v>758.56014739482305</v>
      </c>
      <c r="G5" s="15">
        <f t="shared" si="0"/>
        <v>0.33532055557829149</v>
      </c>
      <c r="H5" s="15">
        <f t="shared" si="0"/>
        <v>0.83778628519442921</v>
      </c>
      <c r="I5" s="15">
        <f t="shared" si="0"/>
        <v>1.4019710388632856</v>
      </c>
    </row>
    <row r="6" spans="1:9" x14ac:dyDescent="0.25">
      <c r="A6" s="40"/>
      <c r="B6" t="s">
        <v>43</v>
      </c>
      <c r="C6" s="10">
        <v>584.74016222105297</v>
      </c>
      <c r="D6" s="10">
        <v>1063.63356714885</v>
      </c>
      <c r="E6" s="10">
        <v>1601.3702331794</v>
      </c>
      <c r="F6" s="10">
        <v>2273.3708337570501</v>
      </c>
      <c r="G6" s="15">
        <f t="shared" si="0"/>
        <v>0.8189849712200169</v>
      </c>
      <c r="H6" s="15">
        <f t="shared" si="0"/>
        <v>1.738601410747675</v>
      </c>
      <c r="I6" s="15">
        <f t="shared" si="0"/>
        <v>2.8878308360451452</v>
      </c>
    </row>
    <row r="7" spans="1:9" x14ac:dyDescent="0.25">
      <c r="A7" s="40" t="s">
        <v>292</v>
      </c>
      <c r="B7" t="s">
        <v>41</v>
      </c>
      <c r="C7" s="20">
        <v>13245522.2917144</v>
      </c>
      <c r="D7" s="20">
        <v>13521823.6443063</v>
      </c>
      <c r="E7" s="20">
        <v>14693397.2650382</v>
      </c>
      <c r="F7" s="20">
        <v>16568021.7106591</v>
      </c>
      <c r="G7" s="15">
        <f t="shared" si="0"/>
        <v>2.0859981698474632E-2</v>
      </c>
      <c r="H7" s="15">
        <f t="shared" si="0"/>
        <v>0.10931052331771794</v>
      </c>
      <c r="I7" s="15">
        <f t="shared" si="0"/>
        <v>0.25083944187108836</v>
      </c>
    </row>
    <row r="8" spans="1:9" x14ac:dyDescent="0.25">
      <c r="A8" s="40"/>
      <c r="B8" t="s">
        <v>42</v>
      </c>
      <c r="C8" s="20">
        <v>168887.598679911</v>
      </c>
      <c r="D8" s="20">
        <v>197277.67284464999</v>
      </c>
      <c r="E8" s="20">
        <v>239073.91450800799</v>
      </c>
      <c r="F8" s="20">
        <v>307760.81374608201</v>
      </c>
      <c r="G8" s="15">
        <f t="shared" si="0"/>
        <v>0.16810040752930644</v>
      </c>
      <c r="H8" s="15">
        <f t="shared" si="0"/>
        <v>0.41558004481501093</v>
      </c>
      <c r="I8" s="15">
        <f t="shared" si="0"/>
        <v>0.82228189725981249</v>
      </c>
    </row>
    <row r="9" spans="1:9" x14ac:dyDescent="0.25">
      <c r="A9" s="40"/>
      <c r="B9" t="s">
        <v>43</v>
      </c>
      <c r="C9" s="20">
        <v>110738.16574949501</v>
      </c>
      <c r="D9" s="20">
        <v>162904.214302685</v>
      </c>
      <c r="E9" s="20">
        <v>222922.73275504899</v>
      </c>
      <c r="F9" s="20">
        <v>310393.86547632702</v>
      </c>
      <c r="G9" s="15">
        <f t="shared" si="0"/>
        <v>0.471075606139231</v>
      </c>
      <c r="H9" s="15">
        <f t="shared" si="0"/>
        <v>1.0130614521765777</v>
      </c>
      <c r="I9" s="15">
        <f t="shared" si="0"/>
        <v>1.8029529239131585</v>
      </c>
    </row>
    <row r="10" spans="1:9" x14ac:dyDescent="0.25">
      <c r="A10" s="40" t="s">
        <v>293</v>
      </c>
      <c r="B10" t="s">
        <v>41</v>
      </c>
      <c r="C10" s="10">
        <v>14022.4163040116</v>
      </c>
      <c r="D10" s="10">
        <v>6010.0668621553104</v>
      </c>
      <c r="E10" s="10">
        <v>4209.0738000976298</v>
      </c>
      <c r="F10" s="10">
        <v>4505.7867733490702</v>
      </c>
      <c r="G10" s="15">
        <f t="shared" si="0"/>
        <v>-0.57139577574544542</v>
      </c>
      <c r="H10" s="15">
        <f t="shared" si="0"/>
        <v>-0.69983248900594408</v>
      </c>
      <c r="I10" s="15">
        <f t="shared" si="0"/>
        <v>-0.67867258568981192</v>
      </c>
    </row>
    <row r="11" spans="1:9" x14ac:dyDescent="0.25">
      <c r="A11" s="40"/>
      <c r="B11" t="s">
        <v>42</v>
      </c>
      <c r="C11" s="10">
        <v>310.02922438234799</v>
      </c>
      <c r="D11" s="10">
        <v>207.28286008525899</v>
      </c>
      <c r="E11" s="10">
        <v>232.61986687625</v>
      </c>
      <c r="F11" s="10">
        <v>296.49872515946799</v>
      </c>
      <c r="G11" s="15">
        <f t="shared" si="0"/>
        <v>-0.33140864220714744</v>
      </c>
      <c r="H11" s="15">
        <f t="shared" si="0"/>
        <v>-0.24968406659183778</v>
      </c>
      <c r="I11" s="15">
        <f t="shared" si="0"/>
        <v>-4.364265739733398E-2</v>
      </c>
    </row>
    <row r="12" spans="1:9" x14ac:dyDescent="0.25">
      <c r="A12" s="40"/>
      <c r="B12" t="s">
        <v>43</v>
      </c>
      <c r="C12" s="10">
        <v>127.010040128865</v>
      </c>
      <c r="D12" s="10">
        <v>86.842339511801796</v>
      </c>
      <c r="E12" s="10">
        <v>81.409652516318104</v>
      </c>
      <c r="F12" s="10">
        <v>109.118043872831</v>
      </c>
      <c r="G12" s="15">
        <f t="shared" si="0"/>
        <v>-0.31625610523631725</v>
      </c>
      <c r="H12" s="15">
        <f t="shared" si="0"/>
        <v>-0.35902978667104207</v>
      </c>
      <c r="I12" s="15">
        <f t="shared" si="0"/>
        <v>-0.1408707235891013</v>
      </c>
    </row>
    <row r="13" spans="1:9" x14ac:dyDescent="0.25">
      <c r="A13" s="40" t="s">
        <v>294</v>
      </c>
      <c r="B13" t="s">
        <v>41</v>
      </c>
      <c r="C13" s="10">
        <v>75.999298662926506</v>
      </c>
      <c r="D13" s="10">
        <v>74.268447220321207</v>
      </c>
      <c r="E13" s="10">
        <v>88.432346059820603</v>
      </c>
      <c r="F13" s="10">
        <v>91.815652577730305</v>
      </c>
      <c r="G13" s="15">
        <f t="shared" si="0"/>
        <v>-2.2774571253374374E-2</v>
      </c>
      <c r="H13" s="15">
        <f t="shared" si="0"/>
        <v>0.16359423857366603</v>
      </c>
      <c r="I13" s="15">
        <f t="shared" si="0"/>
        <v>0.20811184041253833</v>
      </c>
    </row>
    <row r="14" spans="1:9" x14ac:dyDescent="0.25">
      <c r="A14" s="40"/>
      <c r="B14" t="s">
        <v>42</v>
      </c>
      <c r="C14" s="10">
        <v>0.84713303266517004</v>
      </c>
      <c r="D14" s="10">
        <v>0.82078295420899505</v>
      </c>
      <c r="E14" s="10">
        <v>1.1805792566023601</v>
      </c>
      <c r="F14" s="10">
        <v>1.46629101780879</v>
      </c>
      <c r="G14" s="15">
        <f t="shared" si="0"/>
        <v>-3.1105006463122864E-2</v>
      </c>
      <c r="H14" s="15">
        <f t="shared" si="0"/>
        <v>0.39361730811999263</v>
      </c>
      <c r="I14" s="15">
        <f t="shared" si="0"/>
        <v>0.73088636762951331</v>
      </c>
    </row>
    <row r="15" spans="1:9" x14ac:dyDescent="0.25">
      <c r="A15" s="40"/>
      <c r="B15" t="s">
        <v>43</v>
      </c>
      <c r="C15" s="10">
        <v>0.62671668977139705</v>
      </c>
      <c r="D15" s="10">
        <v>0.865871293313765</v>
      </c>
      <c r="E15" s="10">
        <v>1.3133323491345299</v>
      </c>
      <c r="F15" s="10">
        <v>1.69082057438386</v>
      </c>
      <c r="G15" s="15">
        <f t="shared" si="0"/>
        <v>0.38159922568777077</v>
      </c>
      <c r="H15" s="15">
        <f t="shared" si="0"/>
        <v>1.0955758328593175</v>
      </c>
      <c r="I15" s="15">
        <f t="shared" si="0"/>
        <v>1.6979025801923491</v>
      </c>
    </row>
    <row r="16" spans="1:9" x14ac:dyDescent="0.25">
      <c r="A16" s="40" t="s">
        <v>295</v>
      </c>
      <c r="B16" t="s">
        <v>41</v>
      </c>
      <c r="C16" s="10">
        <v>559.57434734254798</v>
      </c>
      <c r="D16" s="10">
        <v>242.87019074929401</v>
      </c>
      <c r="E16" s="10">
        <v>182.51708722267199</v>
      </c>
      <c r="F16" s="10">
        <v>210.85393438118101</v>
      </c>
      <c r="G16" s="15">
        <f t="shared" si="0"/>
        <v>-0.56597332972338876</v>
      </c>
      <c r="H16" s="15">
        <f t="shared" si="0"/>
        <v>-0.67382870910817028</v>
      </c>
      <c r="I16" s="15">
        <f t="shared" si="0"/>
        <v>-0.6231887051603795</v>
      </c>
    </row>
    <row r="17" spans="1:9" x14ac:dyDescent="0.25">
      <c r="A17" s="40"/>
      <c r="B17" t="s">
        <v>42</v>
      </c>
      <c r="C17" s="10">
        <v>7.1893977194195404</v>
      </c>
      <c r="D17" s="10">
        <v>3.6919833162379501</v>
      </c>
      <c r="E17" s="10">
        <v>2.7736294797188301</v>
      </c>
      <c r="F17" s="10">
        <v>3.4245940490339302</v>
      </c>
      <c r="G17" s="15">
        <f t="shared" si="0"/>
        <v>-0.4864683440359126</v>
      </c>
      <c r="H17" s="15">
        <f t="shared" si="0"/>
        <v>-0.61420558606364484</v>
      </c>
      <c r="I17" s="15">
        <f t="shared" si="0"/>
        <v>-0.5236605091712152</v>
      </c>
    </row>
    <row r="18" spans="1:9" x14ac:dyDescent="0.25">
      <c r="A18" s="40"/>
      <c r="B18" t="s">
        <v>43</v>
      </c>
      <c r="C18" s="10">
        <v>4.6895815853723901</v>
      </c>
      <c r="D18" s="10">
        <v>2.9257126940836198</v>
      </c>
      <c r="E18" s="10">
        <v>2.7536588812367002</v>
      </c>
      <c r="F18" s="10">
        <v>3.89881914688696</v>
      </c>
      <c r="G18" s="15">
        <f t="shared" si="0"/>
        <v>-0.37612500372966751</v>
      </c>
      <c r="H18" s="15">
        <f t="shared" si="0"/>
        <v>-0.41281352480873029</v>
      </c>
      <c r="I18" s="15">
        <f t="shared" si="0"/>
        <v>-0.16862110704118122</v>
      </c>
    </row>
    <row r="19" spans="1:9" x14ac:dyDescent="0.25">
      <c r="A19" s="40" t="s">
        <v>296</v>
      </c>
      <c r="B19" t="s">
        <v>41</v>
      </c>
      <c r="C19" s="10">
        <v>508.66902773922197</v>
      </c>
      <c r="D19" s="10">
        <v>218.80181985896701</v>
      </c>
      <c r="E19" s="10">
        <v>163.13729914229299</v>
      </c>
      <c r="F19" s="10">
        <v>188.46234906054499</v>
      </c>
      <c r="G19" s="15">
        <f t="shared" ref="G19:I21" si="1">(D19-$C19)/$C19</f>
        <v>-0.56985425113962396</v>
      </c>
      <c r="H19" s="15">
        <f t="shared" si="1"/>
        <v>-0.67928595954159776</v>
      </c>
      <c r="I19" s="15">
        <f t="shared" si="1"/>
        <v>-0.62949906759968199</v>
      </c>
    </row>
    <row r="20" spans="1:9" x14ac:dyDescent="0.25">
      <c r="A20" s="40"/>
      <c r="B20" t="s">
        <v>42</v>
      </c>
      <c r="C20" s="10">
        <v>6.5512048437975396</v>
      </c>
      <c r="D20" s="10">
        <v>3.4183889981682398</v>
      </c>
      <c r="E20" s="10">
        <v>2.5056526239360801</v>
      </c>
      <c r="F20" s="10">
        <v>3.07454904265657</v>
      </c>
      <c r="G20" s="15">
        <f t="shared" si="1"/>
        <v>-0.47820453188780143</v>
      </c>
      <c r="H20" s="15">
        <f t="shared" si="1"/>
        <v>-0.61752796872038773</v>
      </c>
      <c r="I20" s="15">
        <f t="shared" si="1"/>
        <v>-0.53068952719934415</v>
      </c>
    </row>
    <row r="21" spans="1:9" x14ac:dyDescent="0.25">
      <c r="A21" s="40"/>
      <c r="B21" t="s">
        <v>43</v>
      </c>
      <c r="C21" s="10">
        <v>4.2647203801914699</v>
      </c>
      <c r="D21" s="10">
        <v>2.6458961560858199</v>
      </c>
      <c r="E21" s="10">
        <v>2.4642219182055198</v>
      </c>
      <c r="F21" s="10">
        <v>3.4867585556497702</v>
      </c>
      <c r="G21" s="15">
        <f t="shared" si="1"/>
        <v>-0.37958507939340469</v>
      </c>
      <c r="H21" s="15">
        <f t="shared" si="1"/>
        <v>-0.42218441104575172</v>
      </c>
      <c r="I21" s="15">
        <f t="shared" si="1"/>
        <v>-0.18241801459132759</v>
      </c>
    </row>
    <row r="23" spans="1:9" x14ac:dyDescent="0.25">
      <c r="A23" t="s">
        <v>342</v>
      </c>
    </row>
    <row r="24" spans="1:9" x14ac:dyDescent="0.25">
      <c r="A24" s="41" t="s">
        <v>290</v>
      </c>
      <c r="B24" s="41"/>
      <c r="C24" s="7">
        <v>2020</v>
      </c>
      <c r="D24" s="7">
        <v>2030</v>
      </c>
      <c r="E24" s="7">
        <v>2040</v>
      </c>
      <c r="F24" s="7">
        <v>2050</v>
      </c>
    </row>
    <row r="25" spans="1:9" ht="14.45" customHeight="1" x14ac:dyDescent="0.25">
      <c r="A25" s="42" t="s">
        <v>297</v>
      </c>
      <c r="B25" s="42"/>
      <c r="C25" s="10">
        <v>20845.872500000001</v>
      </c>
      <c r="D25" s="10">
        <v>21924.852999999999</v>
      </c>
      <c r="E25" s="10">
        <v>22886.235499999999</v>
      </c>
      <c r="F25" s="10">
        <v>23738.455999999998</v>
      </c>
      <c r="G25" s="15">
        <f t="shared" ref="G25:I43" si="2">(D25-$C25)/$C25</f>
        <v>5.1759910744920742E-2</v>
      </c>
      <c r="H25" s="15">
        <f t="shared" si="2"/>
        <v>9.7878512880667262E-2</v>
      </c>
      <c r="I25" s="15">
        <f t="shared" si="2"/>
        <v>0.1387604908357756</v>
      </c>
    </row>
    <row r="26" spans="1:9" x14ac:dyDescent="0.25">
      <c r="A26" s="45" t="s">
        <v>291</v>
      </c>
      <c r="B26" t="s">
        <v>41</v>
      </c>
      <c r="C26" s="10">
        <v>75168.822156157403</v>
      </c>
      <c r="D26" s="10">
        <v>95550.913879400105</v>
      </c>
      <c r="E26" s="10">
        <v>115123.054145477</v>
      </c>
      <c r="F26" s="10">
        <v>132758.71007282101</v>
      </c>
      <c r="G26" s="15">
        <f t="shared" si="2"/>
        <v>0.27115087264372034</v>
      </c>
      <c r="H26" s="15">
        <f t="shared" si="2"/>
        <v>0.53152664686321383</v>
      </c>
      <c r="I26" s="15">
        <f t="shared" si="2"/>
        <v>0.76614061873984241</v>
      </c>
    </row>
    <row r="27" spans="1:9" x14ac:dyDescent="0.25">
      <c r="A27" s="40"/>
      <c r="B27" t="s">
        <v>42</v>
      </c>
      <c r="C27" s="10">
        <v>354.99178253717901</v>
      </c>
      <c r="D27" s="10">
        <v>473.64452445723401</v>
      </c>
      <c r="E27" s="10">
        <v>651.82638401051497</v>
      </c>
      <c r="F27" s="10">
        <v>852.55206973365</v>
      </c>
      <c r="G27" s="15">
        <f t="shared" si="2"/>
        <v>0.33424081276480888</v>
      </c>
      <c r="H27" s="15">
        <f t="shared" si="2"/>
        <v>0.8361731625217208</v>
      </c>
      <c r="I27" s="15">
        <f t="shared" si="2"/>
        <v>1.4016107179730577</v>
      </c>
    </row>
    <row r="28" spans="1:9" x14ac:dyDescent="0.25">
      <c r="A28" s="40"/>
      <c r="B28" t="s">
        <v>43</v>
      </c>
      <c r="C28" s="10">
        <v>580.18661437006199</v>
      </c>
      <c r="D28" s="10">
        <v>1070.3463059527501</v>
      </c>
      <c r="E28" s="10">
        <v>1581.91512132306</v>
      </c>
      <c r="F28" s="10">
        <v>2268.8543691067298</v>
      </c>
      <c r="G28" s="15">
        <f t="shared" si="2"/>
        <v>0.84483109303526294</v>
      </c>
      <c r="H28" s="15">
        <f t="shared" si="2"/>
        <v>1.7265625957962258</v>
      </c>
      <c r="I28" s="15">
        <f t="shared" si="2"/>
        <v>2.9105596594470557</v>
      </c>
    </row>
    <row r="29" spans="1:9" x14ac:dyDescent="0.25">
      <c r="A29" s="40" t="s">
        <v>292</v>
      </c>
      <c r="B29" t="s">
        <v>41</v>
      </c>
      <c r="C29" s="20">
        <v>13277267.6378973</v>
      </c>
      <c r="D29" s="20">
        <v>13455494.6026663</v>
      </c>
      <c r="E29" s="20">
        <v>14797146.563885501</v>
      </c>
      <c r="F29" s="20">
        <v>16675841.8555094</v>
      </c>
      <c r="G29" s="15">
        <f t="shared" si="2"/>
        <v>1.3423467058861346E-2</v>
      </c>
      <c r="H29" s="15">
        <f t="shared" si="2"/>
        <v>0.11447226699339939</v>
      </c>
      <c r="I29" s="15">
        <f t="shared" si="2"/>
        <v>0.25596939899829629</v>
      </c>
    </row>
    <row r="30" spans="1:9" x14ac:dyDescent="0.25">
      <c r="A30" s="40"/>
      <c r="B30" t="s">
        <v>42</v>
      </c>
      <c r="C30" s="20">
        <v>130793.86992172401</v>
      </c>
      <c r="D30" s="20">
        <v>148500.98149362599</v>
      </c>
      <c r="E30" s="20">
        <v>181434.50288071501</v>
      </c>
      <c r="F30" s="20">
        <v>233173.60463300301</v>
      </c>
      <c r="G30" s="15">
        <f t="shared" si="2"/>
        <v>0.13538181554303066</v>
      </c>
      <c r="H30" s="15">
        <f t="shared" si="2"/>
        <v>0.38717894798355473</v>
      </c>
      <c r="I30" s="15">
        <f t="shared" si="2"/>
        <v>0.78275636902975676</v>
      </c>
    </row>
    <row r="31" spans="1:9" x14ac:dyDescent="0.25">
      <c r="A31" s="40"/>
      <c r="B31" t="s">
        <v>43</v>
      </c>
      <c r="C31" s="20">
        <v>113012.08945578399</v>
      </c>
      <c r="D31" s="20">
        <v>167131.75583125901</v>
      </c>
      <c r="E31" s="20">
        <v>224079.06340122799</v>
      </c>
      <c r="F31" s="20">
        <v>314210.27962005598</v>
      </c>
      <c r="G31" s="15">
        <f t="shared" si="2"/>
        <v>0.47888386663843918</v>
      </c>
      <c r="H31" s="15">
        <f t="shared" si="2"/>
        <v>0.98278842980687464</v>
      </c>
      <c r="I31" s="15">
        <f t="shared" si="2"/>
        <v>1.7803244868151102</v>
      </c>
    </row>
    <row r="32" spans="1:9" x14ac:dyDescent="0.25">
      <c r="A32" s="40" t="s">
        <v>293</v>
      </c>
      <c r="B32" t="s">
        <v>41</v>
      </c>
      <c r="C32" s="10">
        <v>14024.857370987</v>
      </c>
      <c r="D32" s="10">
        <v>5990.2117126500698</v>
      </c>
      <c r="E32" s="10">
        <v>4219.6068418226896</v>
      </c>
      <c r="F32" s="10">
        <v>4515.6166984469301</v>
      </c>
      <c r="G32" s="15">
        <f t="shared" si="2"/>
        <v>-0.57288608688157316</v>
      </c>
      <c r="H32" s="15">
        <f t="shared" si="2"/>
        <v>-0.6991337073736148</v>
      </c>
      <c r="I32" s="15">
        <f t="shared" si="2"/>
        <v>-0.67802762060252275</v>
      </c>
    </row>
    <row r="33" spans="1:9" x14ac:dyDescent="0.25">
      <c r="A33" s="40"/>
      <c r="B33" t="s">
        <v>42</v>
      </c>
      <c r="C33" s="10">
        <v>209.460541189841</v>
      </c>
      <c r="D33" s="10">
        <v>129.902620649429</v>
      </c>
      <c r="E33" s="10">
        <v>139.62385880292399</v>
      </c>
      <c r="F33" s="10">
        <v>177.03411313782601</v>
      </c>
      <c r="G33" s="15">
        <f t="shared" si="2"/>
        <v>-0.37982294941320727</v>
      </c>
      <c r="H33" s="15">
        <f t="shared" si="2"/>
        <v>-0.33341211662210746</v>
      </c>
      <c r="I33" s="15">
        <f t="shared" si="2"/>
        <v>-0.15480924410782385</v>
      </c>
    </row>
    <row r="34" spans="1:9" x14ac:dyDescent="0.25">
      <c r="A34" s="40"/>
      <c r="B34" t="s">
        <v>43</v>
      </c>
      <c r="C34" s="10">
        <v>131.77235846416801</v>
      </c>
      <c r="D34" s="10">
        <v>87.788959572298793</v>
      </c>
      <c r="E34" s="10">
        <v>85.885905076888307</v>
      </c>
      <c r="F34" s="10">
        <v>116.22585209059299</v>
      </c>
      <c r="G34" s="15">
        <f t="shared" si="2"/>
        <v>-0.33378319553891367</v>
      </c>
      <c r="H34" s="15">
        <f t="shared" si="2"/>
        <v>-0.34822518107814926</v>
      </c>
      <c r="I34" s="15">
        <f t="shared" si="2"/>
        <v>-0.11798002672770308</v>
      </c>
    </row>
    <row r="35" spans="1:9" x14ac:dyDescent="0.25">
      <c r="A35" s="40" t="s">
        <v>294</v>
      </c>
      <c r="B35" t="s">
        <v>41</v>
      </c>
      <c r="C35" s="10">
        <v>76.207441765835696</v>
      </c>
      <c r="D35" s="10">
        <v>73.894959011725106</v>
      </c>
      <c r="E35" s="10">
        <v>89.074982024545506</v>
      </c>
      <c r="F35" s="10">
        <v>92.414935712642105</v>
      </c>
      <c r="G35" s="15">
        <f t="shared" si="2"/>
        <v>-3.0344579223853325E-2</v>
      </c>
      <c r="H35" s="15">
        <f t="shared" si="2"/>
        <v>0.16884886778181304</v>
      </c>
      <c r="I35" s="15">
        <f t="shared" si="2"/>
        <v>0.21267600081114829</v>
      </c>
    </row>
    <row r="36" spans="1:9" x14ac:dyDescent="0.25">
      <c r="A36" s="40"/>
      <c r="B36" t="s">
        <v>42</v>
      </c>
      <c r="C36" s="10">
        <v>0.68618972453300597</v>
      </c>
      <c r="D36" s="10">
        <v>0.67153654113232497</v>
      </c>
      <c r="E36" s="10">
        <v>0.95227226306847002</v>
      </c>
      <c r="F36" s="10">
        <v>1.1597240906621</v>
      </c>
      <c r="G36" s="15">
        <f t="shared" si="2"/>
        <v>-2.135441974251857E-2</v>
      </c>
      <c r="H36" s="15">
        <f t="shared" si="2"/>
        <v>0.38776817696672661</v>
      </c>
      <c r="I36" s="15">
        <f t="shared" si="2"/>
        <v>0.69009247617539471</v>
      </c>
    </row>
    <row r="37" spans="1:9" x14ac:dyDescent="0.25">
      <c r="A37" s="40"/>
      <c r="B37" t="s">
        <v>43</v>
      </c>
      <c r="C37" s="10">
        <v>0.63668517585544204</v>
      </c>
      <c r="D37" s="10">
        <v>0.88737971971446195</v>
      </c>
      <c r="E37" s="10">
        <v>1.3147874713207099</v>
      </c>
      <c r="F37" s="10">
        <v>1.70804324149991</v>
      </c>
      <c r="G37" s="15">
        <f t="shared" si="2"/>
        <v>0.39374961655450819</v>
      </c>
      <c r="H37" s="15">
        <f t="shared" si="2"/>
        <v>1.0650511762806136</v>
      </c>
      <c r="I37" s="15">
        <f t="shared" si="2"/>
        <v>1.682712439794134</v>
      </c>
    </row>
    <row r="38" spans="1:9" x14ac:dyDescent="0.25">
      <c r="A38" s="40" t="s">
        <v>295</v>
      </c>
      <c r="B38" t="s">
        <v>41</v>
      </c>
      <c r="C38" s="10">
        <v>560.52549501628596</v>
      </c>
      <c r="D38" s="10">
        <v>241.54525688233599</v>
      </c>
      <c r="E38" s="10">
        <v>183.92180996917</v>
      </c>
      <c r="F38" s="10">
        <v>212.343511286389</v>
      </c>
      <c r="G38" s="15">
        <f t="shared" si="2"/>
        <v>-0.56907355859822584</v>
      </c>
      <c r="H38" s="15">
        <f t="shared" si="2"/>
        <v>-0.67187610268498821</v>
      </c>
      <c r="I38" s="15">
        <f t="shared" si="2"/>
        <v>-0.62117064580582659</v>
      </c>
    </row>
    <row r="39" spans="1:9" x14ac:dyDescent="0.25">
      <c r="A39" s="40"/>
      <c r="B39" t="s">
        <v>42</v>
      </c>
      <c r="C39" s="10">
        <v>5.5930582817959396</v>
      </c>
      <c r="D39" s="10">
        <v>2.7698441535362801</v>
      </c>
      <c r="E39" s="10">
        <v>2.1666040585543902</v>
      </c>
      <c r="F39" s="10">
        <v>2.7221930129752101</v>
      </c>
      <c r="G39" s="15">
        <f t="shared" si="2"/>
        <v>-0.50477109052279012</v>
      </c>
      <c r="H39" s="15">
        <f t="shared" si="2"/>
        <v>-0.61262623248426251</v>
      </c>
      <c r="I39" s="15">
        <f t="shared" si="2"/>
        <v>-0.51329078371393089</v>
      </c>
    </row>
    <row r="40" spans="1:9" x14ac:dyDescent="0.25">
      <c r="A40" s="40"/>
      <c r="B40" t="s">
        <v>43</v>
      </c>
      <c r="C40" s="10">
        <v>4.7664199557068399</v>
      </c>
      <c r="D40" s="10">
        <v>3.01780984755049</v>
      </c>
      <c r="E40" s="10">
        <v>2.75388875333734</v>
      </c>
      <c r="F40" s="10">
        <v>3.9229611995628701</v>
      </c>
      <c r="G40" s="15">
        <f t="shared" si="2"/>
        <v>-0.36686026921793519</v>
      </c>
      <c r="H40" s="15">
        <f t="shared" si="2"/>
        <v>-0.42223119680419557</v>
      </c>
      <c r="I40" s="15">
        <f t="shared" si="2"/>
        <v>-0.17695854834068819</v>
      </c>
    </row>
    <row r="41" spans="1:9" x14ac:dyDescent="0.25">
      <c r="A41" s="40" t="s">
        <v>296</v>
      </c>
      <c r="B41" t="s">
        <v>41</v>
      </c>
      <c r="C41" s="10">
        <v>509.54021883563598</v>
      </c>
      <c r="D41" s="10">
        <v>217.612326312623</v>
      </c>
      <c r="E41" s="10">
        <v>164.391572419352</v>
      </c>
      <c r="F41" s="10">
        <v>189.795325428209</v>
      </c>
      <c r="G41" s="15">
        <f t="shared" si="2"/>
        <v>-0.57292414167051475</v>
      </c>
      <c r="H41" s="15">
        <f t="shared" si="2"/>
        <v>-0.67737272477723631</v>
      </c>
      <c r="I41" s="15">
        <f t="shared" si="2"/>
        <v>-0.62751649739854609</v>
      </c>
    </row>
    <row r="42" spans="1:9" x14ac:dyDescent="0.25">
      <c r="A42" s="40"/>
      <c r="B42" t="s">
        <v>42</v>
      </c>
      <c r="C42" s="10">
        <v>5.0947828441875203</v>
      </c>
      <c r="D42" s="10">
        <v>2.5459986398254801</v>
      </c>
      <c r="E42" s="10">
        <v>1.95186297003095</v>
      </c>
      <c r="F42" s="10">
        <v>2.4414481909803301</v>
      </c>
      <c r="G42" s="15">
        <f t="shared" si="2"/>
        <v>-0.50027337421650242</v>
      </c>
      <c r="H42" s="15">
        <f t="shared" si="2"/>
        <v>-0.61688985973999466</v>
      </c>
      <c r="I42" s="15">
        <f t="shared" si="2"/>
        <v>-0.52079445471052754</v>
      </c>
    </row>
    <row r="43" spans="1:9" x14ac:dyDescent="0.25">
      <c r="A43" s="40"/>
      <c r="B43" t="s">
        <v>43</v>
      </c>
      <c r="C43" s="10">
        <v>4.3338043954721304</v>
      </c>
      <c r="D43" s="10">
        <v>2.7295945761121798</v>
      </c>
      <c r="E43" s="10">
        <v>2.46465747364469</v>
      </c>
      <c r="F43" s="10">
        <v>3.5083274056373299</v>
      </c>
      <c r="G43" s="15">
        <f t="shared" si="2"/>
        <v>-0.37016202693319428</v>
      </c>
      <c r="H43" s="15">
        <f t="shared" si="2"/>
        <v>-0.43129471274252401</v>
      </c>
      <c r="I43" s="15">
        <f t="shared" si="2"/>
        <v>-0.19047398417363778</v>
      </c>
    </row>
    <row r="44" spans="1:9" x14ac:dyDescent="0.25">
      <c r="D44" s="18"/>
      <c r="E44" s="18"/>
    </row>
    <row r="45" spans="1:9" x14ac:dyDescent="0.25">
      <c r="A45" t="s">
        <v>343</v>
      </c>
    </row>
    <row r="46" spans="1:9" x14ac:dyDescent="0.25">
      <c r="A46" s="41" t="s">
        <v>290</v>
      </c>
      <c r="B46" s="41"/>
      <c r="C46" s="7">
        <v>2020</v>
      </c>
      <c r="D46" s="7">
        <v>2030</v>
      </c>
      <c r="E46" s="7">
        <v>2040</v>
      </c>
      <c r="F46" s="7">
        <v>2050</v>
      </c>
    </row>
    <row r="47" spans="1:9" x14ac:dyDescent="0.25">
      <c r="A47" s="42" t="s">
        <v>297</v>
      </c>
      <c r="B47" s="42"/>
      <c r="C47" s="10">
        <v>20845.872500000001</v>
      </c>
      <c r="D47" s="10">
        <v>21924.852999999999</v>
      </c>
      <c r="E47" s="10">
        <v>22886.235499999999</v>
      </c>
      <c r="F47" s="10">
        <v>23738.455999999998</v>
      </c>
      <c r="G47" s="15">
        <f t="shared" ref="G47:G65" si="3">(D47-$C47)/$C47</f>
        <v>5.1759910744920742E-2</v>
      </c>
      <c r="H47" s="15">
        <f t="shared" ref="H47:H65" si="4">(E47-$C47)/$C47</f>
        <v>9.7878512880667262E-2</v>
      </c>
      <c r="I47" s="15">
        <f t="shared" ref="I47:I65" si="5">(F47-$C47)/$C47</f>
        <v>0.1387604908357756</v>
      </c>
    </row>
    <row r="48" spans="1:9" x14ac:dyDescent="0.25">
      <c r="A48" s="45" t="s">
        <v>291</v>
      </c>
      <c r="B48" t="s">
        <v>41</v>
      </c>
      <c r="C48" s="10">
        <v>75254.166352569795</v>
      </c>
      <c r="D48" s="10">
        <v>95295.388076311996</v>
      </c>
      <c r="E48" s="10">
        <v>115560.825851092</v>
      </c>
      <c r="F48" s="10">
        <v>131464.10025826201</v>
      </c>
      <c r="G48" s="15">
        <f t="shared" si="3"/>
        <v>0.26631378294522601</v>
      </c>
      <c r="H48" s="15">
        <f t="shared" si="4"/>
        <v>0.53560701622397022</v>
      </c>
      <c r="I48" s="15">
        <f t="shared" si="5"/>
        <v>0.74693451047408688</v>
      </c>
    </row>
    <row r="49" spans="1:9" x14ac:dyDescent="0.25">
      <c r="A49" s="40"/>
      <c r="B49" t="s">
        <v>42</v>
      </c>
      <c r="C49" s="10">
        <v>379.63027430803697</v>
      </c>
      <c r="D49" s="10">
        <v>506.80300554537803</v>
      </c>
      <c r="E49" s="10">
        <v>697.12278715507796</v>
      </c>
      <c r="F49" s="10">
        <v>911.32634672027302</v>
      </c>
      <c r="G49" s="15">
        <f t="shared" si="3"/>
        <v>0.3349910158486239</v>
      </c>
      <c r="H49" s="15">
        <f t="shared" si="4"/>
        <v>0.83632032093790132</v>
      </c>
      <c r="I49" s="15">
        <f t="shared" si="5"/>
        <v>1.4005628855111036</v>
      </c>
    </row>
    <row r="50" spans="1:9" x14ac:dyDescent="0.25">
      <c r="A50" s="40"/>
      <c r="B50" t="s">
        <v>43</v>
      </c>
      <c r="C50" s="10">
        <v>611.06731187762603</v>
      </c>
      <c r="D50" s="10">
        <v>1067.63831560269</v>
      </c>
      <c r="E50" s="10">
        <v>1670.64611457354</v>
      </c>
      <c r="F50" s="10">
        <v>2305.94735598024</v>
      </c>
      <c r="G50" s="15">
        <f t="shared" si="3"/>
        <v>0.74716973866947423</v>
      </c>
      <c r="H50" s="15">
        <f t="shared" si="4"/>
        <v>1.733980499529826</v>
      </c>
      <c r="I50" s="15">
        <f t="shared" si="5"/>
        <v>2.7736388629507238</v>
      </c>
    </row>
    <row r="51" spans="1:9" x14ac:dyDescent="0.25">
      <c r="A51" s="40" t="s">
        <v>292</v>
      </c>
      <c r="B51" t="s">
        <v>41</v>
      </c>
      <c r="C51" s="20">
        <v>13207536.4906586</v>
      </c>
      <c r="D51" s="20">
        <v>13451577.1802727</v>
      </c>
      <c r="E51" s="20">
        <v>14826623.7831419</v>
      </c>
      <c r="F51" s="20">
        <v>16484833.349005099</v>
      </c>
      <c r="G51" s="15">
        <f t="shared" si="3"/>
        <v>1.8477381439506526E-2</v>
      </c>
      <c r="H51" s="15">
        <f t="shared" si="4"/>
        <v>0.12258813697985577</v>
      </c>
      <c r="I51" s="15">
        <f t="shared" si="5"/>
        <v>0.24813839133925236</v>
      </c>
    </row>
    <row r="52" spans="1:9" x14ac:dyDescent="0.25">
      <c r="A52" s="40"/>
      <c r="B52" t="s">
        <v>42</v>
      </c>
      <c r="C52" s="20">
        <v>106965.616297257</v>
      </c>
      <c r="D52" s="20">
        <v>118108.04223365401</v>
      </c>
      <c r="E52" s="20">
        <v>145523.47135890901</v>
      </c>
      <c r="F52" s="20">
        <v>186544.48764372899</v>
      </c>
      <c r="G52" s="15">
        <f t="shared" si="3"/>
        <v>0.10416829558979261</v>
      </c>
      <c r="H52" s="15">
        <f t="shared" si="4"/>
        <v>0.36046962001789329</v>
      </c>
      <c r="I52" s="15">
        <f t="shared" si="5"/>
        <v>0.74396683814098397</v>
      </c>
    </row>
    <row r="53" spans="1:9" x14ac:dyDescent="0.25">
      <c r="A53" s="40"/>
      <c r="B53" t="s">
        <v>43</v>
      </c>
      <c r="C53" s="20">
        <v>115884.49105190601</v>
      </c>
      <c r="D53" s="20">
        <v>166162.46449464999</v>
      </c>
      <c r="E53" s="20">
        <v>237508.48818952401</v>
      </c>
      <c r="F53" s="20">
        <v>319216.19786037703</v>
      </c>
      <c r="G53" s="15">
        <f t="shared" si="3"/>
        <v>0.43386283174185836</v>
      </c>
      <c r="H53" s="15">
        <f t="shared" si="4"/>
        <v>1.0495278188963284</v>
      </c>
      <c r="I53" s="15">
        <f t="shared" si="5"/>
        <v>1.7546067205610487</v>
      </c>
    </row>
    <row r="54" spans="1:9" x14ac:dyDescent="0.25">
      <c r="A54" s="40" t="s">
        <v>293</v>
      </c>
      <c r="B54" t="s">
        <v>41</v>
      </c>
      <c r="C54" s="10">
        <v>13953.495769416801</v>
      </c>
      <c r="D54" s="10">
        <v>5964.3257287189499</v>
      </c>
      <c r="E54" s="10">
        <v>4210.12649124768</v>
      </c>
      <c r="F54" s="10">
        <v>4487.7550297374501</v>
      </c>
      <c r="G54" s="15">
        <f t="shared" si="3"/>
        <v>-0.57255688271382654</v>
      </c>
      <c r="H54" s="15">
        <f t="shared" si="4"/>
        <v>-0.69827442808450813</v>
      </c>
      <c r="I54" s="15">
        <f t="shared" si="5"/>
        <v>-0.67837772670747576</v>
      </c>
    </row>
    <row r="55" spans="1:9" x14ac:dyDescent="0.25">
      <c r="A55" s="40"/>
      <c r="B55" t="s">
        <v>42</v>
      </c>
      <c r="C55" s="10">
        <v>146.51765914815201</v>
      </c>
      <c r="D55" s="10">
        <v>81.553853743542703</v>
      </c>
      <c r="E55" s="10">
        <v>81.547156857042395</v>
      </c>
      <c r="F55" s="10">
        <v>102.346922479044</v>
      </c>
      <c r="G55" s="15">
        <f t="shared" si="3"/>
        <v>-0.44338549893785056</v>
      </c>
      <c r="H55" s="15">
        <f t="shared" si="4"/>
        <v>-0.44343120596415198</v>
      </c>
      <c r="I55" s="15">
        <f t="shared" si="5"/>
        <v>-0.30147039562271855</v>
      </c>
    </row>
    <row r="56" spans="1:9" x14ac:dyDescent="0.25">
      <c r="A56" s="40"/>
      <c r="B56" t="s">
        <v>43</v>
      </c>
      <c r="C56" s="10">
        <v>137.276458059931</v>
      </c>
      <c r="D56" s="10">
        <v>89.627145925033901</v>
      </c>
      <c r="E56" s="10">
        <v>89.697392853009106</v>
      </c>
      <c r="F56" s="10">
        <v>117.523236034028</v>
      </c>
      <c r="G56" s="15">
        <f t="shared" si="3"/>
        <v>-0.34710476077474817</v>
      </c>
      <c r="H56" s="15">
        <f t="shared" si="4"/>
        <v>-0.3465930420942987</v>
      </c>
      <c r="I56" s="15">
        <f t="shared" si="5"/>
        <v>-0.14389373316493426</v>
      </c>
    </row>
    <row r="57" spans="1:9" x14ac:dyDescent="0.25">
      <c r="A57" s="40" t="s">
        <v>294</v>
      </c>
      <c r="B57" t="s">
        <v>41</v>
      </c>
      <c r="C57" s="10">
        <v>75.778020119105307</v>
      </c>
      <c r="D57" s="10">
        <v>73.891941700531007</v>
      </c>
      <c r="E57" s="10">
        <v>89.271447497653298</v>
      </c>
      <c r="F57" s="10">
        <v>91.353962647110293</v>
      </c>
      <c r="G57" s="15">
        <f t="shared" si="3"/>
        <v>-2.4889518301082905E-2</v>
      </c>
      <c r="H57" s="15">
        <f t="shared" si="4"/>
        <v>0.17806518773305877</v>
      </c>
      <c r="I57" s="15">
        <f t="shared" si="5"/>
        <v>0.205546971318639</v>
      </c>
    </row>
    <row r="58" spans="1:9" x14ac:dyDescent="0.25">
      <c r="A58" s="40"/>
      <c r="B58" t="s">
        <v>42</v>
      </c>
      <c r="C58" s="10">
        <v>0.58555196967263301</v>
      </c>
      <c r="D58" s="10">
        <v>0.57881351999928299</v>
      </c>
      <c r="E58" s="10">
        <v>0.81024013938903605</v>
      </c>
      <c r="F58" s="10">
        <v>0.96807245150902799</v>
      </c>
      <c r="G58" s="15">
        <f t="shared" si="3"/>
        <v>-1.1507859288932654E-2</v>
      </c>
      <c r="H58" s="15">
        <f t="shared" si="4"/>
        <v>0.38372028676125947</v>
      </c>
      <c r="I58" s="15">
        <f t="shared" si="5"/>
        <v>0.6532647854472291</v>
      </c>
    </row>
    <row r="59" spans="1:9" x14ac:dyDescent="0.25">
      <c r="A59" s="40"/>
      <c r="B59" t="s">
        <v>43</v>
      </c>
      <c r="C59" s="10">
        <v>0.649841172470904</v>
      </c>
      <c r="D59" s="10">
        <v>0.87903930210248704</v>
      </c>
      <c r="E59" s="10">
        <v>1.39494179959804</v>
      </c>
      <c r="F59" s="10">
        <v>1.73368293382271</v>
      </c>
      <c r="G59" s="15">
        <f t="shared" si="3"/>
        <v>0.35269868906597351</v>
      </c>
      <c r="H59" s="15">
        <f t="shared" si="4"/>
        <v>1.1465888261496653</v>
      </c>
      <c r="I59" s="15">
        <f t="shared" si="5"/>
        <v>1.667856404405238</v>
      </c>
    </row>
    <row r="60" spans="1:9" x14ac:dyDescent="0.25">
      <c r="A60" s="40" t="s">
        <v>295</v>
      </c>
      <c r="B60" t="s">
        <v>41</v>
      </c>
      <c r="C60" s="10">
        <v>556.70718993012099</v>
      </c>
      <c r="D60" s="10">
        <v>241.670253797783</v>
      </c>
      <c r="E60" s="10">
        <v>184.39867148859699</v>
      </c>
      <c r="F60" s="10">
        <v>209.766961815315</v>
      </c>
      <c r="G60" s="15">
        <f t="shared" si="3"/>
        <v>-0.56589342086974315</v>
      </c>
      <c r="H60" s="15">
        <f t="shared" si="4"/>
        <v>-0.66876901390164722</v>
      </c>
      <c r="I60" s="15">
        <f t="shared" si="5"/>
        <v>-0.62320055208619574</v>
      </c>
    </row>
    <row r="61" spans="1:9" x14ac:dyDescent="0.25">
      <c r="A61" s="40"/>
      <c r="B61" t="s">
        <v>42</v>
      </c>
      <c r="C61" s="10">
        <v>4.5945510201637498</v>
      </c>
      <c r="D61" s="10">
        <v>2.1952084991825598</v>
      </c>
      <c r="E61" s="10">
        <v>1.7886392818510199</v>
      </c>
      <c r="F61" s="10">
        <v>2.2830847683058102</v>
      </c>
      <c r="G61" s="15">
        <f t="shared" si="3"/>
        <v>-0.52221479540685944</v>
      </c>
      <c r="H61" s="15">
        <f t="shared" si="4"/>
        <v>-0.61070422898747734</v>
      </c>
      <c r="I61" s="15">
        <f t="shared" si="5"/>
        <v>-0.50308860250191734</v>
      </c>
    </row>
    <row r="62" spans="1:9" x14ac:dyDescent="0.25">
      <c r="A62" s="40"/>
      <c r="B62" t="s">
        <v>43</v>
      </c>
      <c r="C62" s="10">
        <v>4.8693718558333901</v>
      </c>
      <c r="D62" s="10">
        <v>2.9943883867125698</v>
      </c>
      <c r="E62" s="10">
        <v>2.9282126310799002</v>
      </c>
      <c r="F62" s="10">
        <v>3.99440988241177</v>
      </c>
      <c r="G62" s="15">
        <f t="shared" si="3"/>
        <v>-0.38505653801621975</v>
      </c>
      <c r="H62" s="15">
        <f t="shared" si="4"/>
        <v>-0.398646741761574</v>
      </c>
      <c r="I62" s="15">
        <f t="shared" si="5"/>
        <v>-0.17968682600681579</v>
      </c>
    </row>
    <row r="63" spans="1:9" x14ac:dyDescent="0.25">
      <c r="A63" s="40" t="s">
        <v>296</v>
      </c>
      <c r="B63" t="s">
        <v>41</v>
      </c>
      <c r="C63" s="10">
        <v>506.04935343532202</v>
      </c>
      <c r="D63" s="10">
        <v>217.71863919851901</v>
      </c>
      <c r="E63" s="10">
        <v>164.82039227897999</v>
      </c>
      <c r="F63" s="10">
        <v>187.48922292258101</v>
      </c>
      <c r="G63" s="15">
        <f t="shared" si="3"/>
        <v>-0.56976797278658009</v>
      </c>
      <c r="H63" s="15">
        <f t="shared" si="4"/>
        <v>-0.67429976708774597</v>
      </c>
      <c r="I63" s="15">
        <f t="shared" si="5"/>
        <v>-0.62950407573923728</v>
      </c>
    </row>
    <row r="64" spans="1:9" x14ac:dyDescent="0.25">
      <c r="A64" s="40"/>
      <c r="B64" t="s">
        <v>42</v>
      </c>
      <c r="C64" s="10">
        <v>4.1837915673618697</v>
      </c>
      <c r="D64" s="10">
        <v>2.0022706591827899</v>
      </c>
      <c r="E64" s="10">
        <v>1.60702327112397</v>
      </c>
      <c r="F64" s="10">
        <v>2.0456630280080201</v>
      </c>
      <c r="G64" s="15">
        <f t="shared" si="3"/>
        <v>-0.52142198602753509</v>
      </c>
      <c r="H64" s="15">
        <f t="shared" si="4"/>
        <v>-0.61589308519561492</v>
      </c>
      <c r="I64" s="15">
        <f t="shared" si="5"/>
        <v>-0.51105044429879842</v>
      </c>
    </row>
    <row r="65" spans="1:9" x14ac:dyDescent="0.25">
      <c r="A65" s="40"/>
      <c r="B65" t="s">
        <v>43</v>
      </c>
      <c r="C65" s="10">
        <v>4.4262855728232502</v>
      </c>
      <c r="D65" s="10">
        <v>2.70948355977611</v>
      </c>
      <c r="E65" s="10">
        <v>2.6209861956690599</v>
      </c>
      <c r="F65" s="10">
        <v>3.57232108016564</v>
      </c>
      <c r="G65" s="15">
        <f t="shared" si="3"/>
        <v>-0.38786517155333466</v>
      </c>
      <c r="H65" s="15">
        <f t="shared" si="4"/>
        <v>-0.40785876723329056</v>
      </c>
      <c r="I65" s="15">
        <f t="shared" si="5"/>
        <v>-0.19293027496933954</v>
      </c>
    </row>
    <row r="81" spans="1:10" ht="15.75" thickBot="1" x14ac:dyDescent="0.3"/>
    <row r="82" spans="1:10" ht="15.75" thickBot="1" x14ac:dyDescent="0.3">
      <c r="A82" s="21"/>
      <c r="B82" s="21"/>
      <c r="C82" s="48"/>
      <c r="D82" s="48"/>
      <c r="E82" s="48"/>
      <c r="F82" s="48"/>
      <c r="G82" s="48"/>
      <c r="H82" s="48"/>
      <c r="I82" s="48"/>
      <c r="J82" s="48"/>
    </row>
    <row r="83" spans="1:10" ht="15.75" thickBot="1" x14ac:dyDescent="0.3">
      <c r="A83" s="49"/>
      <c r="B83" s="49"/>
      <c r="C83" s="22"/>
      <c r="D83" s="23"/>
      <c r="E83" s="23"/>
      <c r="F83" s="22"/>
      <c r="G83" s="22"/>
      <c r="H83" s="22"/>
      <c r="I83" s="22"/>
      <c r="J83" s="22"/>
    </row>
    <row r="84" spans="1:10" x14ac:dyDescent="0.25">
      <c r="A84" s="50"/>
      <c r="B84" s="50"/>
      <c r="C84" s="33">
        <v>20845.87</v>
      </c>
      <c r="D84" s="33">
        <v>21924.85</v>
      </c>
      <c r="E84" s="33">
        <v>22886.240000000002</v>
      </c>
      <c r="F84" s="34">
        <v>23738.46</v>
      </c>
      <c r="G84" s="33">
        <v>20845.87</v>
      </c>
      <c r="H84" s="33">
        <v>21924.85</v>
      </c>
      <c r="I84" s="33">
        <v>22886.240000000002</v>
      </c>
      <c r="J84" s="34">
        <v>23738.46</v>
      </c>
    </row>
    <row r="85" spans="1:10" x14ac:dyDescent="0.25">
      <c r="A85" s="26"/>
      <c r="B85" s="28"/>
      <c r="C85" s="24">
        <v>74987.600000000006</v>
      </c>
      <c r="D85" s="24">
        <v>95212.4</v>
      </c>
      <c r="E85" s="24">
        <v>115079.29</v>
      </c>
      <c r="F85" s="25">
        <v>131712.01999999999</v>
      </c>
      <c r="G85" s="24">
        <v>75085.63</v>
      </c>
      <c r="H85" s="24">
        <v>96130.14</v>
      </c>
      <c r="I85" s="24">
        <v>114950.05</v>
      </c>
      <c r="J85" s="25">
        <v>131391.32999999999</v>
      </c>
    </row>
    <row r="86" spans="1:10" x14ac:dyDescent="0.25">
      <c r="A86" s="26"/>
      <c r="B86" s="28"/>
      <c r="C86" s="24">
        <v>306.18</v>
      </c>
      <c r="D86" s="24">
        <v>408.51</v>
      </c>
      <c r="E86" s="24">
        <v>561.91</v>
      </c>
      <c r="F86" s="25">
        <v>735.16</v>
      </c>
      <c r="G86" s="24">
        <v>306.2</v>
      </c>
      <c r="H86" s="24">
        <v>408.72</v>
      </c>
      <c r="I86" s="24">
        <v>562.29</v>
      </c>
      <c r="J86" s="25">
        <v>735.21</v>
      </c>
    </row>
    <row r="87" spans="1:10" x14ac:dyDescent="0.25">
      <c r="A87" s="27"/>
      <c r="B87" s="28"/>
      <c r="C87" s="24">
        <v>626.33000000000004</v>
      </c>
      <c r="D87" s="24">
        <v>1082.07</v>
      </c>
      <c r="E87" s="24">
        <v>1637.68</v>
      </c>
      <c r="F87" s="25">
        <v>2191.54</v>
      </c>
      <c r="G87" s="24">
        <v>617.55999999999995</v>
      </c>
      <c r="H87" s="24">
        <v>1053.82</v>
      </c>
      <c r="I87" s="24">
        <v>1619.76</v>
      </c>
      <c r="J87" s="25">
        <v>2264.16</v>
      </c>
    </row>
    <row r="88" spans="1:10" x14ac:dyDescent="0.25">
      <c r="A88" s="46"/>
      <c r="B88" s="28"/>
      <c r="C88" s="24">
        <v>13174642.699999999</v>
      </c>
      <c r="D88" s="24">
        <v>20.8</v>
      </c>
      <c r="E88" s="24">
        <v>10.1</v>
      </c>
      <c r="F88" s="25">
        <v>2.6</v>
      </c>
      <c r="G88" s="24">
        <v>13200683</v>
      </c>
      <c r="H88" s="24">
        <v>13.2</v>
      </c>
      <c r="I88" s="24">
        <v>6.7</v>
      </c>
      <c r="J88" s="25">
        <v>2.9</v>
      </c>
    </row>
    <row r="89" spans="1:10" x14ac:dyDescent="0.25">
      <c r="A89" s="46"/>
      <c r="B89" s="28"/>
      <c r="C89" s="24">
        <v>178525.4</v>
      </c>
      <c r="D89" s="24">
        <v>0.9</v>
      </c>
      <c r="E89" s="24">
        <v>0.2</v>
      </c>
      <c r="F89" s="25">
        <v>0</v>
      </c>
      <c r="G89" s="24">
        <v>120741.7</v>
      </c>
      <c r="H89" s="24">
        <v>0.9</v>
      </c>
      <c r="I89" s="24">
        <v>0</v>
      </c>
      <c r="J89" s="25">
        <v>0</v>
      </c>
    </row>
    <row r="90" spans="1:10" x14ac:dyDescent="0.25">
      <c r="A90" s="46"/>
      <c r="B90" s="28"/>
      <c r="C90" s="24">
        <v>114381.8</v>
      </c>
      <c r="D90" s="24">
        <v>1.1000000000000001</v>
      </c>
      <c r="E90" s="24">
        <v>0</v>
      </c>
      <c r="F90" s="25">
        <v>0</v>
      </c>
      <c r="G90" s="24">
        <v>115434.3</v>
      </c>
      <c r="H90" s="24">
        <v>0.2</v>
      </c>
      <c r="I90" s="24">
        <v>0</v>
      </c>
      <c r="J90" s="25">
        <v>0</v>
      </c>
    </row>
    <row r="91" spans="1:10" x14ac:dyDescent="0.25">
      <c r="A91" s="46"/>
      <c r="B91" s="28"/>
      <c r="C91" s="24">
        <v>13640.3</v>
      </c>
      <c r="D91" s="24">
        <v>4819.8999999999996</v>
      </c>
      <c r="E91" s="24">
        <v>2710.55</v>
      </c>
      <c r="F91" s="25">
        <v>2625.84</v>
      </c>
      <c r="G91" s="24">
        <v>13955.68</v>
      </c>
      <c r="H91" s="24">
        <v>0.01</v>
      </c>
      <c r="I91" s="24">
        <v>0.01</v>
      </c>
      <c r="J91" s="25">
        <v>0</v>
      </c>
    </row>
    <row r="92" spans="1:10" x14ac:dyDescent="0.25">
      <c r="A92" s="46"/>
      <c r="B92" s="28"/>
      <c r="C92" s="24"/>
      <c r="D92" s="24"/>
      <c r="E92" s="24"/>
      <c r="F92" s="25"/>
      <c r="G92" s="10"/>
      <c r="H92" s="10"/>
      <c r="I92" s="10"/>
      <c r="J92" s="10"/>
    </row>
    <row r="93" spans="1:10" x14ac:dyDescent="0.25">
      <c r="A93" s="46"/>
      <c r="B93" s="28"/>
      <c r="C93" s="24"/>
      <c r="D93" s="24"/>
      <c r="E93" s="24"/>
      <c r="F93" s="25"/>
      <c r="G93" s="10"/>
      <c r="H93" s="10"/>
      <c r="I93" s="10"/>
      <c r="J93" s="10"/>
    </row>
    <row r="94" spans="1:10" x14ac:dyDescent="0.25">
      <c r="A94" s="46"/>
      <c r="B94" s="28"/>
      <c r="C94" s="24"/>
      <c r="D94" s="24"/>
      <c r="E94" s="24"/>
      <c r="F94" s="25"/>
      <c r="G94" s="10"/>
      <c r="H94" s="11">
        <f>(H89-D89)/D89</f>
        <v>0</v>
      </c>
      <c r="I94" s="11">
        <f t="shared" ref="I94:J94" si="6">(I89-E89)/E89</f>
        <v>-1</v>
      </c>
      <c r="J94" s="11" t="e">
        <f t="shared" si="6"/>
        <v>#DIV/0!</v>
      </c>
    </row>
    <row r="95" spans="1:10" x14ac:dyDescent="0.25">
      <c r="A95" s="46"/>
      <c r="B95" s="28"/>
      <c r="C95" s="24"/>
      <c r="D95" s="24"/>
      <c r="E95" s="24"/>
      <c r="F95" s="25"/>
      <c r="G95" s="10"/>
      <c r="H95" s="11">
        <f>(H90-D90)/D90</f>
        <v>-0.81818181818181823</v>
      </c>
      <c r="I95" s="11" t="e">
        <f t="shared" ref="I95" si="7">(I90-E90)/E90</f>
        <v>#DIV/0!</v>
      </c>
      <c r="J95" s="11" t="e">
        <f t="shared" ref="J95" si="8">(J90-F90)/F90</f>
        <v>#DIV/0!</v>
      </c>
    </row>
    <row r="96" spans="1:10" x14ac:dyDescent="0.25">
      <c r="A96" s="46"/>
      <c r="B96" s="28"/>
      <c r="C96" s="24"/>
      <c r="D96" s="24"/>
      <c r="E96" s="24"/>
      <c r="F96" s="25"/>
      <c r="G96" s="10"/>
      <c r="H96" s="10"/>
      <c r="I96" s="10"/>
      <c r="J96" s="10"/>
    </row>
    <row r="97" spans="1:10" x14ac:dyDescent="0.25">
      <c r="A97" s="46"/>
      <c r="B97" s="28"/>
      <c r="C97" s="24"/>
      <c r="D97" s="24"/>
      <c r="E97" s="24"/>
      <c r="F97" s="25"/>
      <c r="G97" s="10"/>
      <c r="H97" s="10"/>
      <c r="I97" s="10"/>
      <c r="J97" s="10"/>
    </row>
    <row r="98" spans="1:10" x14ac:dyDescent="0.25">
      <c r="A98" s="46"/>
      <c r="B98" s="28"/>
      <c r="C98" s="24"/>
      <c r="D98" s="24"/>
      <c r="E98" s="24"/>
      <c r="F98" s="25"/>
      <c r="G98" s="10"/>
      <c r="H98" s="10"/>
      <c r="I98" s="10"/>
      <c r="J98" s="10"/>
    </row>
    <row r="99" spans="1:10" x14ac:dyDescent="0.25">
      <c r="A99" s="46"/>
      <c r="B99" s="28"/>
      <c r="C99" s="24"/>
      <c r="D99" s="24"/>
      <c r="E99" s="24"/>
      <c r="F99" s="25"/>
      <c r="G99" s="10"/>
      <c r="H99" s="10"/>
      <c r="I99" s="10"/>
      <c r="J99" s="10"/>
    </row>
    <row r="100" spans="1:10" x14ac:dyDescent="0.25">
      <c r="A100" s="46"/>
      <c r="B100" s="28"/>
      <c r="C100" s="24"/>
      <c r="D100" s="24"/>
      <c r="E100" s="24"/>
      <c r="F100" s="25"/>
      <c r="G100" s="10"/>
      <c r="H100" s="10"/>
      <c r="I100" s="10"/>
      <c r="J100" s="10"/>
    </row>
    <row r="101" spans="1:10" x14ac:dyDescent="0.25">
      <c r="A101" s="46"/>
      <c r="B101" s="28"/>
      <c r="C101" s="24"/>
      <c r="D101" s="24"/>
      <c r="E101" s="24"/>
      <c r="F101" s="25"/>
      <c r="G101" s="10"/>
      <c r="H101" s="10"/>
      <c r="I101" s="10"/>
      <c r="J101" s="10"/>
    </row>
    <row r="102" spans="1:10" ht="15.75" thickBot="1" x14ac:dyDescent="0.3">
      <c r="A102" s="47"/>
      <c r="B102" s="29"/>
      <c r="C102" s="30"/>
      <c r="D102" s="30"/>
      <c r="E102" s="30"/>
      <c r="F102" s="31"/>
      <c r="G102" s="10"/>
      <c r="H102" s="10"/>
      <c r="I102" s="10"/>
      <c r="J102" s="10"/>
    </row>
    <row r="103" spans="1:10" ht="15.75" thickBot="1" x14ac:dyDescent="0.3">
      <c r="A103" s="32"/>
      <c r="B103" s="28"/>
      <c r="C103" s="48"/>
      <c r="D103" s="48"/>
      <c r="E103" s="48"/>
      <c r="F103" s="51"/>
      <c r="G103" s="52"/>
      <c r="H103" s="48"/>
      <c r="I103" s="48"/>
      <c r="J103" s="48"/>
    </row>
    <row r="104" spans="1:10" x14ac:dyDescent="0.25">
      <c r="A104" s="50"/>
      <c r="B104" s="50"/>
      <c r="C104" s="33"/>
      <c r="D104" s="33"/>
      <c r="E104" s="33"/>
      <c r="F104" s="34"/>
      <c r="G104" s="33"/>
      <c r="H104" s="33"/>
      <c r="I104" s="33"/>
      <c r="J104" s="33"/>
    </row>
    <row r="105" spans="1:10" x14ac:dyDescent="0.25">
      <c r="A105" s="26"/>
      <c r="B105" s="28"/>
      <c r="C105" s="24"/>
      <c r="D105" s="24"/>
      <c r="E105" s="24"/>
      <c r="F105" s="25"/>
      <c r="G105" s="24"/>
      <c r="H105" s="24"/>
      <c r="I105" s="24"/>
      <c r="J105" s="24"/>
    </row>
    <row r="106" spans="1:10" x14ac:dyDescent="0.25">
      <c r="A106" s="26"/>
      <c r="B106" s="28"/>
      <c r="C106" s="24"/>
      <c r="D106" s="24"/>
      <c r="E106" s="24"/>
      <c r="F106" s="25"/>
      <c r="G106" s="24"/>
      <c r="H106" s="24"/>
      <c r="I106" s="24"/>
      <c r="J106" s="24"/>
    </row>
    <row r="107" spans="1:10" x14ac:dyDescent="0.25">
      <c r="A107" s="27"/>
      <c r="B107" s="28"/>
      <c r="C107" s="24"/>
      <c r="D107" s="24"/>
      <c r="E107" s="24"/>
      <c r="F107" s="25"/>
      <c r="G107" s="24"/>
      <c r="H107" s="24"/>
      <c r="I107" s="24"/>
      <c r="J107" s="24"/>
    </row>
    <row r="108" spans="1:10" x14ac:dyDescent="0.25">
      <c r="A108" s="46"/>
      <c r="B108" s="28"/>
      <c r="C108" s="24"/>
      <c r="D108" s="24"/>
      <c r="E108" s="24"/>
      <c r="F108" s="25"/>
      <c r="G108" s="24"/>
      <c r="H108" s="24"/>
      <c r="I108" s="24"/>
      <c r="J108" s="24"/>
    </row>
    <row r="109" spans="1:10" x14ac:dyDescent="0.25">
      <c r="A109" s="46"/>
      <c r="B109" s="28"/>
      <c r="C109" s="24"/>
      <c r="D109" s="24"/>
      <c r="E109" s="24"/>
      <c r="F109" s="25"/>
      <c r="G109" s="24"/>
      <c r="H109" s="24"/>
      <c r="I109" s="24"/>
      <c r="J109" s="24"/>
    </row>
    <row r="110" spans="1:10" x14ac:dyDescent="0.25">
      <c r="A110" s="46"/>
      <c r="B110" s="28"/>
      <c r="C110" s="24"/>
      <c r="D110" s="24"/>
      <c r="E110" s="24"/>
      <c r="F110" s="25"/>
      <c r="G110" s="24"/>
      <c r="H110" s="24"/>
      <c r="I110" s="24"/>
      <c r="J110" s="24"/>
    </row>
    <row r="111" spans="1:10" x14ac:dyDescent="0.25">
      <c r="A111" s="46"/>
      <c r="B111" s="28"/>
      <c r="C111" s="24"/>
      <c r="D111" s="24"/>
      <c r="E111" s="24"/>
      <c r="F111" s="25"/>
      <c r="G111" s="24"/>
      <c r="H111" s="24"/>
      <c r="I111" s="24"/>
      <c r="J111" s="24"/>
    </row>
    <row r="112" spans="1:10" x14ac:dyDescent="0.25">
      <c r="A112" s="46"/>
      <c r="B112" s="28"/>
      <c r="C112" s="24"/>
      <c r="D112" s="24"/>
      <c r="E112" s="24"/>
      <c r="F112" s="25"/>
      <c r="G112" s="24"/>
      <c r="H112" s="24"/>
      <c r="I112" s="24"/>
      <c r="J112" s="24"/>
    </row>
    <row r="113" spans="1:10" x14ac:dyDescent="0.25">
      <c r="A113" s="46"/>
      <c r="B113" s="28"/>
      <c r="C113" s="24"/>
      <c r="D113" s="24"/>
      <c r="E113" s="24"/>
      <c r="F113" s="25"/>
      <c r="G113" s="24"/>
      <c r="H113" s="24"/>
      <c r="I113" s="24"/>
      <c r="J113" s="24"/>
    </row>
    <row r="114" spans="1:10" x14ac:dyDescent="0.25">
      <c r="A114" s="46"/>
      <c r="B114" s="28"/>
      <c r="C114" s="24"/>
      <c r="D114" s="24"/>
      <c r="E114" s="24"/>
      <c r="F114" s="25"/>
      <c r="G114" s="24"/>
      <c r="H114" s="24"/>
      <c r="I114" s="24"/>
      <c r="J114" s="24"/>
    </row>
    <row r="115" spans="1:10" x14ac:dyDescent="0.25">
      <c r="A115" s="46"/>
      <c r="B115" s="28"/>
      <c r="C115" s="24"/>
      <c r="D115" s="24"/>
      <c r="E115" s="24"/>
      <c r="F115" s="25"/>
      <c r="G115" s="24"/>
      <c r="H115" s="24"/>
      <c r="I115" s="24"/>
      <c r="J115" s="24"/>
    </row>
    <row r="116" spans="1:10" x14ac:dyDescent="0.25">
      <c r="A116" s="46"/>
      <c r="B116" s="28"/>
      <c r="C116" s="24"/>
      <c r="D116" s="24"/>
      <c r="E116" s="24"/>
      <c r="F116" s="25"/>
      <c r="G116" s="24"/>
      <c r="H116" s="24"/>
      <c r="I116" s="24"/>
      <c r="J116" s="24"/>
    </row>
    <row r="117" spans="1:10" x14ac:dyDescent="0.25">
      <c r="A117" s="46"/>
      <c r="B117" s="28"/>
      <c r="C117" s="24"/>
      <c r="D117" s="24"/>
      <c r="E117" s="24"/>
      <c r="F117" s="25"/>
      <c r="G117" s="24"/>
      <c r="H117" s="24"/>
      <c r="I117" s="24"/>
      <c r="J117" s="24"/>
    </row>
    <row r="118" spans="1:10" x14ac:dyDescent="0.25">
      <c r="A118" s="46"/>
      <c r="B118" s="28"/>
      <c r="C118" s="24"/>
      <c r="D118" s="24"/>
      <c r="E118" s="24"/>
      <c r="F118" s="25"/>
      <c r="G118" s="24"/>
      <c r="H118" s="24"/>
      <c r="I118" s="24"/>
      <c r="J118" s="24"/>
    </row>
    <row r="119" spans="1:10" x14ac:dyDescent="0.25">
      <c r="A119" s="46"/>
      <c r="B119" s="28"/>
      <c r="C119" s="24"/>
      <c r="D119" s="24"/>
      <c r="E119" s="24"/>
      <c r="F119" s="25"/>
      <c r="G119" s="24"/>
      <c r="H119" s="24"/>
      <c r="I119" s="24"/>
      <c r="J119" s="24"/>
    </row>
    <row r="120" spans="1:10" x14ac:dyDescent="0.25">
      <c r="A120" s="46"/>
      <c r="B120" s="28"/>
      <c r="C120" s="24"/>
      <c r="D120" s="24"/>
      <c r="E120" s="24"/>
      <c r="F120" s="25"/>
      <c r="G120" s="24"/>
      <c r="H120" s="24"/>
      <c r="I120" s="24"/>
      <c r="J120" s="24"/>
    </row>
    <row r="121" spans="1:10" x14ac:dyDescent="0.25">
      <c r="A121" s="46"/>
      <c r="B121" s="28"/>
      <c r="C121" s="24"/>
      <c r="D121" s="24"/>
      <c r="E121" s="24"/>
      <c r="F121" s="25"/>
      <c r="G121" s="24"/>
      <c r="H121" s="24"/>
      <c r="I121" s="24"/>
      <c r="J121" s="24"/>
    </row>
    <row r="122" spans="1:10" ht="15.75" thickBot="1" x14ac:dyDescent="0.3">
      <c r="A122" s="47"/>
      <c r="B122" s="29"/>
      <c r="C122" s="30"/>
      <c r="D122" s="30"/>
      <c r="E122" s="30"/>
      <c r="F122" s="31"/>
      <c r="G122" s="30"/>
      <c r="H122" s="30"/>
      <c r="I122" s="30"/>
      <c r="J122" s="30"/>
    </row>
  </sheetData>
  <mergeCells count="41">
    <mergeCell ref="A120:A122"/>
    <mergeCell ref="A104:B104"/>
    <mergeCell ref="A108:A110"/>
    <mergeCell ref="A111:A113"/>
    <mergeCell ref="A114:A116"/>
    <mergeCell ref="A117:A119"/>
    <mergeCell ref="A94:A96"/>
    <mergeCell ref="A97:A99"/>
    <mergeCell ref="A100:A102"/>
    <mergeCell ref="C103:F103"/>
    <mergeCell ref="G103:J103"/>
    <mergeCell ref="G82:J82"/>
    <mergeCell ref="A83:B83"/>
    <mergeCell ref="A84:B84"/>
    <mergeCell ref="A88:A90"/>
    <mergeCell ref="A91:A93"/>
    <mergeCell ref="A54:A56"/>
    <mergeCell ref="A57:A59"/>
    <mergeCell ref="A60:A62"/>
    <mergeCell ref="A63:A65"/>
    <mergeCell ref="C82:F82"/>
    <mergeCell ref="A13:A15"/>
    <mergeCell ref="A46:B46"/>
    <mergeCell ref="A47:B47"/>
    <mergeCell ref="A48:A50"/>
    <mergeCell ref="A51:A53"/>
    <mergeCell ref="A32:A34"/>
    <mergeCell ref="A35:A37"/>
    <mergeCell ref="A38:A40"/>
    <mergeCell ref="A41:A43"/>
    <mergeCell ref="A16:A18"/>
    <mergeCell ref="A19:A21"/>
    <mergeCell ref="A24:B24"/>
    <mergeCell ref="A25:B25"/>
    <mergeCell ref="A26:A28"/>
    <mergeCell ref="A29:A31"/>
    <mergeCell ref="A2:B2"/>
    <mergeCell ref="A3:B3"/>
    <mergeCell ref="A4:A6"/>
    <mergeCell ref="A7:A9"/>
    <mergeCell ref="A10:A1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55C8-CDA4-425B-9C8B-3B3B87BF78B6}">
  <dimension ref="A1:I65"/>
  <sheetViews>
    <sheetView topLeftCell="A26" zoomScale="145" zoomScaleNormal="145" workbookViewId="0">
      <selection activeCell="E59" sqref="E59"/>
    </sheetView>
  </sheetViews>
  <sheetFormatPr defaultColWidth="8.7109375" defaultRowHeight="15" x14ac:dyDescent="0.25"/>
  <cols>
    <col min="1" max="1" width="17" customWidth="1"/>
    <col min="2" max="2" width="10.7109375" customWidth="1"/>
    <col min="3" max="6" width="13.85546875" bestFit="1" customWidth="1"/>
  </cols>
  <sheetData>
    <row r="1" spans="1:9" x14ac:dyDescent="0.25">
      <c r="A1" t="s">
        <v>333</v>
      </c>
    </row>
    <row r="2" spans="1:9" x14ac:dyDescent="0.25">
      <c r="A2" s="41" t="s">
        <v>290</v>
      </c>
      <c r="B2" s="41"/>
      <c r="C2" s="7">
        <v>2020</v>
      </c>
      <c r="D2" s="7">
        <v>2030</v>
      </c>
      <c r="E2" s="7">
        <v>2040</v>
      </c>
      <c r="F2" s="7">
        <v>2050</v>
      </c>
    </row>
    <row r="3" spans="1:9" x14ac:dyDescent="0.25">
      <c r="A3" s="42" t="s">
        <v>297</v>
      </c>
      <c r="B3" s="42"/>
      <c r="C3" s="10">
        <v>13913.467500000001</v>
      </c>
      <c r="D3" s="10">
        <v>14871.8195</v>
      </c>
      <c r="E3" s="10">
        <v>15588.933999999999</v>
      </c>
      <c r="F3" s="10">
        <v>16020.883</v>
      </c>
      <c r="G3" s="15">
        <f t="shared" ref="G3:I18" si="0">(D3-$C3)/$C3</f>
        <v>6.887945079111292E-2</v>
      </c>
      <c r="H3" s="15">
        <f t="shared" si="0"/>
        <v>0.1204204846850721</v>
      </c>
      <c r="I3" s="15">
        <f t="shared" si="0"/>
        <v>0.15146587290335778</v>
      </c>
    </row>
    <row r="4" spans="1:9" x14ac:dyDescent="0.25">
      <c r="A4" s="45" t="s">
        <v>291</v>
      </c>
      <c r="B4" t="s">
        <v>41</v>
      </c>
      <c r="C4" s="10">
        <v>81591.344259638296</v>
      </c>
      <c r="D4" s="10">
        <v>83510.688031696904</v>
      </c>
      <c r="E4" s="10">
        <v>88001.545744400297</v>
      </c>
      <c r="F4" s="10">
        <v>87159.521217158297</v>
      </c>
      <c r="G4" s="15">
        <f t="shared" si="0"/>
        <v>2.3523865055475882E-2</v>
      </c>
      <c r="H4" s="15">
        <f t="shared" si="0"/>
        <v>7.8564724517389856E-2</v>
      </c>
      <c r="I4" s="15">
        <f t="shared" si="0"/>
        <v>6.8244701788477261E-2</v>
      </c>
    </row>
    <row r="5" spans="1:9" x14ac:dyDescent="0.25">
      <c r="A5" s="40"/>
      <c r="B5" t="s">
        <v>42</v>
      </c>
      <c r="C5" s="10">
        <v>338.96059908331102</v>
      </c>
      <c r="D5" s="10">
        <v>207.773724201482</v>
      </c>
      <c r="E5" s="10">
        <v>201.28679698500801</v>
      </c>
      <c r="F5" s="10">
        <v>150.57137887534901</v>
      </c>
      <c r="G5" s="15">
        <f t="shared" si="0"/>
        <v>-0.38702691474056966</v>
      </c>
      <c r="H5" s="15">
        <f t="shared" si="0"/>
        <v>-0.40616461757097916</v>
      </c>
      <c r="I5" s="15">
        <f t="shared" si="0"/>
        <v>-0.55578501075772224</v>
      </c>
    </row>
    <row r="6" spans="1:9" x14ac:dyDescent="0.25">
      <c r="A6" s="40"/>
      <c r="B6" t="s">
        <v>43</v>
      </c>
      <c r="C6" s="10">
        <v>8937.5922932905996</v>
      </c>
      <c r="D6" s="10">
        <v>8729.3345507864306</v>
      </c>
      <c r="E6" s="10">
        <v>9137.5737511115894</v>
      </c>
      <c r="F6" s="10">
        <v>8519.3915547077795</v>
      </c>
      <c r="G6" s="15">
        <f t="shared" si="0"/>
        <v>-2.3301324973226515E-2</v>
      </c>
      <c r="H6" s="15">
        <f t="shared" si="0"/>
        <v>2.2375316669022236E-2</v>
      </c>
      <c r="I6" s="15">
        <f t="shared" si="0"/>
        <v>-4.6791207839807267E-2</v>
      </c>
    </row>
    <row r="7" spans="1:9" x14ac:dyDescent="0.25">
      <c r="A7" s="40" t="s">
        <v>292</v>
      </c>
      <c r="B7" t="s">
        <v>41</v>
      </c>
      <c r="C7" s="20">
        <v>16224476.0372499</v>
      </c>
      <c r="D7" s="20">
        <v>13192704.522784101</v>
      </c>
      <c r="E7" s="20">
        <v>12657690.6093302</v>
      </c>
      <c r="F7" s="20">
        <v>12236551.5047253</v>
      </c>
      <c r="G7" s="15">
        <f t="shared" si="0"/>
        <v>-0.18686406312938131</v>
      </c>
      <c r="H7" s="15">
        <f t="shared" si="0"/>
        <v>-0.21983979141950041</v>
      </c>
      <c r="I7" s="15">
        <f t="shared" si="0"/>
        <v>-0.24579681484743751</v>
      </c>
    </row>
    <row r="8" spans="1:9" x14ac:dyDescent="0.25">
      <c r="A8" s="40"/>
      <c r="B8" t="s">
        <v>42</v>
      </c>
      <c r="C8" s="20">
        <v>179906.5246457</v>
      </c>
      <c r="D8" s="20">
        <v>96528.443457092901</v>
      </c>
      <c r="E8" s="20">
        <v>82230.132234383695</v>
      </c>
      <c r="F8" s="20">
        <v>60600.707885176103</v>
      </c>
      <c r="G8" s="15">
        <f t="shared" si="0"/>
        <v>-0.46345223639224997</v>
      </c>
      <c r="H8" s="15">
        <f t="shared" si="0"/>
        <v>-0.54292857139937478</v>
      </c>
      <c r="I8" s="15">
        <f t="shared" si="0"/>
        <v>-0.6631544742219857</v>
      </c>
    </row>
    <row r="9" spans="1:9" x14ac:dyDescent="0.25">
      <c r="A9" s="40"/>
      <c r="B9" t="s">
        <v>43</v>
      </c>
      <c r="C9" s="20">
        <v>1914965.96876811</v>
      </c>
      <c r="D9" s="20">
        <v>1504376.94503017</v>
      </c>
      <c r="E9" s="20">
        <v>1425469.07474112</v>
      </c>
      <c r="F9" s="20">
        <v>1300178.0874904499</v>
      </c>
      <c r="G9" s="15">
        <f t="shared" si="0"/>
        <v>-0.21441061117241175</v>
      </c>
      <c r="H9" s="15">
        <f t="shared" si="0"/>
        <v>-0.25561649763514149</v>
      </c>
      <c r="I9" s="15">
        <f t="shared" si="0"/>
        <v>-0.32104376333807683</v>
      </c>
    </row>
    <row r="10" spans="1:9" x14ac:dyDescent="0.25">
      <c r="A10" s="40" t="s">
        <v>293</v>
      </c>
      <c r="B10" t="s">
        <v>41</v>
      </c>
      <c r="C10" s="10">
        <v>16901.531328809</v>
      </c>
      <c r="D10" s="10">
        <v>5359.0067242136802</v>
      </c>
      <c r="E10" s="10">
        <v>3056.9315648326401</v>
      </c>
      <c r="F10" s="10">
        <v>2772.85544673401</v>
      </c>
      <c r="G10" s="15">
        <f t="shared" si="0"/>
        <v>-0.68292774069062345</v>
      </c>
      <c r="H10" s="15">
        <f t="shared" si="0"/>
        <v>-0.81913286403687935</v>
      </c>
      <c r="I10" s="15">
        <f t="shared" si="0"/>
        <v>-0.83594057882745676</v>
      </c>
    </row>
    <row r="11" spans="1:9" x14ac:dyDescent="0.25">
      <c r="A11" s="40"/>
      <c r="B11" t="s">
        <v>42</v>
      </c>
      <c r="C11" s="10">
        <v>316.44795212323498</v>
      </c>
      <c r="D11" s="10">
        <v>93.980473330887506</v>
      </c>
      <c r="E11" s="10">
        <v>77.473514512230196</v>
      </c>
      <c r="F11" s="10">
        <v>56.5438966132918</v>
      </c>
      <c r="G11" s="15">
        <f t="shared" si="0"/>
        <v>-0.70301443665437757</v>
      </c>
      <c r="H11" s="15">
        <f t="shared" si="0"/>
        <v>-0.7551777030237834</v>
      </c>
      <c r="I11" s="15">
        <f t="shared" si="0"/>
        <v>-0.82131691409628149</v>
      </c>
    </row>
    <row r="12" spans="1:9" x14ac:dyDescent="0.25">
      <c r="A12" s="40"/>
      <c r="B12" t="s">
        <v>43</v>
      </c>
      <c r="C12" s="10">
        <v>2155.5035383893301</v>
      </c>
      <c r="D12" s="10">
        <v>718.66195281207501</v>
      </c>
      <c r="E12" s="10">
        <v>465.34069426053497</v>
      </c>
      <c r="F12" s="10">
        <v>407.79011639829901</v>
      </c>
      <c r="G12" s="15">
        <f t="shared" si="0"/>
        <v>-0.66659207929248632</v>
      </c>
      <c r="H12" s="15">
        <f t="shared" si="0"/>
        <v>-0.78411508681249753</v>
      </c>
      <c r="I12" s="15">
        <f t="shared" si="0"/>
        <v>-0.81081445280158781</v>
      </c>
    </row>
    <row r="13" spans="1:9" x14ac:dyDescent="0.25">
      <c r="A13" s="40" t="s">
        <v>294</v>
      </c>
      <c r="B13" t="s">
        <v>41</v>
      </c>
      <c r="C13" s="10">
        <v>71.042795451652495</v>
      </c>
      <c r="D13" s="10">
        <v>57.117889493372303</v>
      </c>
      <c r="E13" s="10">
        <v>51.394433372560698</v>
      </c>
      <c r="F13" s="10">
        <v>50.8810455001516</v>
      </c>
      <c r="G13" s="15">
        <f t="shared" si="0"/>
        <v>-0.19600729208011888</v>
      </c>
      <c r="H13" s="15">
        <f t="shared" si="0"/>
        <v>-0.27657079024238712</v>
      </c>
      <c r="I13" s="15">
        <f t="shared" si="0"/>
        <v>-0.28379724957785174</v>
      </c>
    </row>
    <row r="14" spans="1:9" x14ac:dyDescent="0.25">
      <c r="A14" s="40"/>
      <c r="B14" t="s">
        <v>42</v>
      </c>
      <c r="C14" s="10">
        <v>0.68931539661835295</v>
      </c>
      <c r="D14" s="10">
        <v>0.32670478212181597</v>
      </c>
      <c r="E14" s="10">
        <v>0.31381849328798</v>
      </c>
      <c r="F14" s="10">
        <v>0.23464795643643799</v>
      </c>
      <c r="G14" s="15">
        <f t="shared" si="0"/>
        <v>-0.52604455997274113</v>
      </c>
      <c r="H14" s="15">
        <f t="shared" si="0"/>
        <v>-0.54473888900855483</v>
      </c>
      <c r="I14" s="15">
        <f t="shared" si="0"/>
        <v>-0.65959275305966591</v>
      </c>
    </row>
    <row r="15" spans="1:9" x14ac:dyDescent="0.25">
      <c r="A15" s="40"/>
      <c r="B15" t="s">
        <v>43</v>
      </c>
      <c r="C15" s="10">
        <v>8.2624802016144603</v>
      </c>
      <c r="D15" s="10">
        <v>6.3341566362350097</v>
      </c>
      <c r="E15" s="10">
        <v>5.7452627418413797</v>
      </c>
      <c r="F15" s="10">
        <v>5.3603141590456103</v>
      </c>
      <c r="G15" s="15">
        <f t="shared" si="0"/>
        <v>-0.23338313900015914</v>
      </c>
      <c r="H15" s="15">
        <f t="shared" si="0"/>
        <v>-0.30465639836343872</v>
      </c>
      <c r="I15" s="15">
        <f t="shared" si="0"/>
        <v>-0.35124635360721068</v>
      </c>
    </row>
    <row r="16" spans="1:9" x14ac:dyDescent="0.25">
      <c r="A16" s="40" t="s">
        <v>295</v>
      </c>
      <c r="B16" t="s">
        <v>41</v>
      </c>
      <c r="C16" s="10">
        <v>657.74654944118402</v>
      </c>
      <c r="D16" s="10">
        <v>195.84725616467799</v>
      </c>
      <c r="E16" s="10">
        <v>119.819386227685</v>
      </c>
      <c r="F16" s="10">
        <v>118.62172614197399</v>
      </c>
      <c r="G16" s="15">
        <f t="shared" si="0"/>
        <v>-0.70224510287272779</v>
      </c>
      <c r="H16" s="15">
        <f t="shared" si="0"/>
        <v>-0.81783350086825612</v>
      </c>
      <c r="I16" s="15">
        <f t="shared" si="0"/>
        <v>-0.81965435433640199</v>
      </c>
    </row>
    <row r="17" spans="1:9" x14ac:dyDescent="0.25">
      <c r="A17" s="40"/>
      <c r="B17" t="s">
        <v>42</v>
      </c>
      <c r="C17" s="10">
        <v>7.3652677451823303</v>
      </c>
      <c r="D17" s="10">
        <v>1.7493728468309599</v>
      </c>
      <c r="E17" s="10">
        <v>0.86094076106994399</v>
      </c>
      <c r="F17" s="10">
        <v>0.61747802155714404</v>
      </c>
      <c r="G17" s="15">
        <f t="shared" si="0"/>
        <v>-0.76248346871364769</v>
      </c>
      <c r="H17" s="15">
        <f t="shared" si="0"/>
        <v>-0.88310801577673925</v>
      </c>
      <c r="I17" s="15">
        <f t="shared" si="0"/>
        <v>-0.91616353363921632</v>
      </c>
    </row>
    <row r="18" spans="1:9" x14ac:dyDescent="0.25">
      <c r="A18" s="40"/>
      <c r="B18" t="s">
        <v>43</v>
      </c>
      <c r="C18" s="10">
        <v>77.727355230762797</v>
      </c>
      <c r="D18" s="10">
        <v>22.957753199857599</v>
      </c>
      <c r="E18" s="10">
        <v>13.665216724116499</v>
      </c>
      <c r="F18" s="10">
        <v>12.6808454976882</v>
      </c>
      <c r="G18" s="15">
        <f t="shared" si="0"/>
        <v>-0.70463740684732035</v>
      </c>
      <c r="H18" s="15">
        <f t="shared" si="0"/>
        <v>-0.82419038080549401</v>
      </c>
      <c r="I18" s="15">
        <f t="shared" si="0"/>
        <v>-0.83685479249820927</v>
      </c>
    </row>
    <row r="19" spans="1:9" x14ac:dyDescent="0.25">
      <c r="A19" s="40" t="s">
        <v>296</v>
      </c>
      <c r="B19" t="s">
        <v>41</v>
      </c>
      <c r="C19" s="10">
        <v>601.90462173859703</v>
      </c>
      <c r="D19" s="10">
        <v>179.39540861072899</v>
      </c>
      <c r="E19" s="10">
        <v>102.788866745121</v>
      </c>
      <c r="F19" s="10">
        <v>101.61102096203901</v>
      </c>
      <c r="G19" s="15">
        <f t="shared" ref="G19:I21" si="1">(D19-$C19)/$C19</f>
        <v>-0.70195376122458297</v>
      </c>
      <c r="H19" s="15">
        <f t="shared" si="1"/>
        <v>-0.82922731769658764</v>
      </c>
      <c r="I19" s="15">
        <f t="shared" si="1"/>
        <v>-0.83118418219063295</v>
      </c>
    </row>
    <row r="20" spans="1:9" x14ac:dyDescent="0.25">
      <c r="A20" s="40"/>
      <c r="B20" t="s">
        <v>42</v>
      </c>
      <c r="C20" s="10">
        <v>6.7437444683807097</v>
      </c>
      <c r="D20" s="10">
        <v>1.5809338793640899</v>
      </c>
      <c r="E20" s="10">
        <v>0.78558405347349702</v>
      </c>
      <c r="F20" s="10">
        <v>0.54800780147900696</v>
      </c>
      <c r="G20" s="15">
        <f t="shared" si="1"/>
        <v>-0.76557031679112542</v>
      </c>
      <c r="H20" s="15">
        <f t="shared" si="1"/>
        <v>-0.88350921996572485</v>
      </c>
      <c r="I20" s="15">
        <f t="shared" si="1"/>
        <v>-0.91873835017794003</v>
      </c>
    </row>
    <row r="21" spans="1:9" x14ac:dyDescent="0.25">
      <c r="A21" s="40"/>
      <c r="B21" t="s">
        <v>43</v>
      </c>
      <c r="C21" s="10">
        <v>71.132249944582298</v>
      </c>
      <c r="D21" s="10">
        <v>20.986862253268701</v>
      </c>
      <c r="E21" s="10">
        <v>11.8213287666292</v>
      </c>
      <c r="F21" s="10">
        <v>10.9119239680572</v>
      </c>
      <c r="G21" s="15">
        <f t="shared" si="1"/>
        <v>-0.70495995459697758</v>
      </c>
      <c r="H21" s="15">
        <f t="shared" si="1"/>
        <v>-0.83381196607953556</v>
      </c>
      <c r="I21" s="15">
        <f t="shared" si="1"/>
        <v>-0.846596670616233</v>
      </c>
    </row>
    <row r="23" spans="1:9" x14ac:dyDescent="0.25">
      <c r="A23" t="s">
        <v>342</v>
      </c>
    </row>
    <row r="24" spans="1:9" x14ac:dyDescent="0.25">
      <c r="A24" s="41" t="s">
        <v>290</v>
      </c>
      <c r="B24" s="41"/>
      <c r="C24" s="7">
        <v>2020</v>
      </c>
      <c r="D24" s="7">
        <v>2030</v>
      </c>
      <c r="E24" s="7">
        <v>2040</v>
      </c>
      <c r="F24" s="7">
        <v>2050</v>
      </c>
    </row>
    <row r="25" spans="1:9" ht="14.45" customHeight="1" x14ac:dyDescent="0.25">
      <c r="A25" s="42" t="s">
        <v>297</v>
      </c>
      <c r="B25" s="42"/>
      <c r="C25" s="10">
        <v>13913.467500000001</v>
      </c>
      <c r="D25" s="10">
        <v>14871.8195</v>
      </c>
      <c r="E25" s="10">
        <v>15588.933999999999</v>
      </c>
      <c r="F25" s="10">
        <v>16020.883</v>
      </c>
      <c r="G25" s="15">
        <f t="shared" ref="G25:I43" si="2">(D25-$C25)/$C25</f>
        <v>6.887945079111292E-2</v>
      </c>
      <c r="H25" s="15">
        <f t="shared" si="2"/>
        <v>0.1204204846850721</v>
      </c>
      <c r="I25" s="15">
        <f t="shared" si="2"/>
        <v>0.15146587290335778</v>
      </c>
    </row>
    <row r="26" spans="1:9" x14ac:dyDescent="0.25">
      <c r="A26" s="45" t="s">
        <v>291</v>
      </c>
      <c r="B26" t="s">
        <v>41</v>
      </c>
      <c r="C26" s="10">
        <v>80955.4711152081</v>
      </c>
      <c r="D26" s="10">
        <v>83156.717699734407</v>
      </c>
      <c r="E26" s="10">
        <v>87722.602959634707</v>
      </c>
      <c r="F26" s="10">
        <v>87311.394808900295</v>
      </c>
      <c r="G26" s="15">
        <f t="shared" si="2"/>
        <v>2.7190831628830903E-2</v>
      </c>
      <c r="H26" s="15">
        <f t="shared" si="2"/>
        <v>8.3590790729835551E-2</v>
      </c>
      <c r="I26" s="15">
        <f t="shared" si="2"/>
        <v>7.8511354527812591E-2</v>
      </c>
    </row>
    <row r="27" spans="1:9" x14ac:dyDescent="0.25">
      <c r="A27" s="40"/>
      <c r="B27" t="s">
        <v>42</v>
      </c>
      <c r="C27" s="10">
        <v>381.00231438712399</v>
      </c>
      <c r="D27" s="10">
        <v>234.04974471950601</v>
      </c>
      <c r="E27" s="10">
        <v>226.296880583274</v>
      </c>
      <c r="F27" s="10">
        <v>169.335125873875</v>
      </c>
      <c r="G27" s="15">
        <f t="shared" si="2"/>
        <v>-0.38569993965523336</v>
      </c>
      <c r="H27" s="15">
        <f t="shared" si="2"/>
        <v>-0.40604854081452862</v>
      </c>
      <c r="I27" s="15">
        <f t="shared" si="2"/>
        <v>-0.5555535505177559</v>
      </c>
    </row>
    <row r="28" spans="1:9" x14ac:dyDescent="0.25">
      <c r="A28" s="40"/>
      <c r="B28" t="s">
        <v>43</v>
      </c>
      <c r="C28" s="10">
        <v>9077.9880534688291</v>
      </c>
      <c r="D28" s="10">
        <v>8880.9660213915795</v>
      </c>
      <c r="E28" s="10">
        <v>9190.1199111902897</v>
      </c>
      <c r="F28" s="10">
        <v>8490.0361192954006</v>
      </c>
      <c r="G28" s="15">
        <f t="shared" si="2"/>
        <v>-2.170327069355028E-2</v>
      </c>
      <c r="H28" s="15">
        <f t="shared" si="2"/>
        <v>1.2352060507351454E-2</v>
      </c>
      <c r="I28" s="15">
        <f t="shared" si="2"/>
        <v>-6.4766766678962931E-2</v>
      </c>
    </row>
    <row r="29" spans="1:9" x14ac:dyDescent="0.25">
      <c r="A29" s="40" t="s">
        <v>292</v>
      </c>
      <c r="B29" t="s">
        <v>41</v>
      </c>
      <c r="C29" s="20">
        <v>16105431.992494199</v>
      </c>
      <c r="D29" s="20">
        <v>13140441.589646</v>
      </c>
      <c r="E29" s="20">
        <v>12617456.8467847</v>
      </c>
      <c r="F29" s="20">
        <v>12263185.4966328</v>
      </c>
      <c r="G29" s="15">
        <f t="shared" si="2"/>
        <v>-0.18409878134470456</v>
      </c>
      <c r="H29" s="15">
        <f t="shared" si="2"/>
        <v>-0.21657134979893997</v>
      </c>
      <c r="I29" s="15">
        <f t="shared" si="2"/>
        <v>-0.23856835989572006</v>
      </c>
    </row>
    <row r="30" spans="1:9" x14ac:dyDescent="0.25">
      <c r="A30" s="40"/>
      <c r="B30" t="s">
        <v>42</v>
      </c>
      <c r="C30" s="20">
        <v>139210.62490824101</v>
      </c>
      <c r="D30" s="20">
        <v>72721.825436536295</v>
      </c>
      <c r="E30" s="20">
        <v>62426.348772005796</v>
      </c>
      <c r="F30" s="20">
        <v>45847.591346748501</v>
      </c>
      <c r="G30" s="15">
        <f t="shared" si="2"/>
        <v>-0.47761296607590115</v>
      </c>
      <c r="H30" s="15">
        <f t="shared" si="2"/>
        <v>-0.55156907877431516</v>
      </c>
      <c r="I30" s="15">
        <f t="shared" si="2"/>
        <v>-0.67066025759909942</v>
      </c>
    </row>
    <row r="31" spans="1:9" x14ac:dyDescent="0.25">
      <c r="A31" s="40"/>
      <c r="B31" t="s">
        <v>43</v>
      </c>
      <c r="C31" s="20">
        <v>1961925.46673993</v>
      </c>
      <c r="D31" s="20">
        <v>1543411.1516599201</v>
      </c>
      <c r="E31" s="20">
        <v>1447201.7710462899</v>
      </c>
      <c r="F31" s="20">
        <v>1309960.83868332</v>
      </c>
      <c r="G31" s="15">
        <f t="shared" si="2"/>
        <v>-0.21331815207814289</v>
      </c>
      <c r="H31" s="15">
        <f t="shared" si="2"/>
        <v>-0.26235639651945608</v>
      </c>
      <c r="I31" s="15">
        <f t="shared" si="2"/>
        <v>-0.3323085607018289</v>
      </c>
    </row>
    <row r="32" spans="1:9" x14ac:dyDescent="0.25">
      <c r="A32" s="40" t="s">
        <v>293</v>
      </c>
      <c r="B32" t="s">
        <v>41</v>
      </c>
      <c r="C32" s="10">
        <v>16774.4760973023</v>
      </c>
      <c r="D32" s="10">
        <v>5330.8011040649599</v>
      </c>
      <c r="E32" s="10">
        <v>3044.85816197752</v>
      </c>
      <c r="F32" s="10">
        <v>2777.5022190232198</v>
      </c>
      <c r="G32" s="15">
        <f t="shared" si="2"/>
        <v>-0.6822075948516646</v>
      </c>
      <c r="H32" s="15">
        <f t="shared" si="2"/>
        <v>-0.81848266709997586</v>
      </c>
      <c r="I32" s="15">
        <f t="shared" si="2"/>
        <v>-0.83442092600019246</v>
      </c>
    </row>
    <row r="33" spans="1:9" x14ac:dyDescent="0.25">
      <c r="A33" s="40"/>
      <c r="B33" t="s">
        <v>42</v>
      </c>
      <c r="C33" s="10">
        <v>215.40854296042099</v>
      </c>
      <c r="D33" s="10">
        <v>59.3280355494106</v>
      </c>
      <c r="E33" s="10">
        <v>46.503591471468098</v>
      </c>
      <c r="F33" s="10">
        <v>33.663800068092499</v>
      </c>
      <c r="G33" s="15">
        <f t="shared" si="2"/>
        <v>-0.72457900353417515</v>
      </c>
      <c r="H33" s="15">
        <f t="shared" si="2"/>
        <v>-0.7841144513938213</v>
      </c>
      <c r="I33" s="15">
        <f t="shared" si="2"/>
        <v>-0.84372114677792576</v>
      </c>
    </row>
    <row r="34" spans="1:9" x14ac:dyDescent="0.25">
      <c r="A34" s="40"/>
      <c r="B34" t="s">
        <v>43</v>
      </c>
      <c r="C34" s="10">
        <v>2220.9211482246501</v>
      </c>
      <c r="D34" s="10">
        <v>746.488024902657</v>
      </c>
      <c r="E34" s="10">
        <v>485.50455174528901</v>
      </c>
      <c r="F34" s="10">
        <v>420.39698632918697</v>
      </c>
      <c r="G34" s="15">
        <f t="shared" si="2"/>
        <v>-0.66388359825409327</v>
      </c>
      <c r="H34" s="15">
        <f t="shared" si="2"/>
        <v>-0.78139496211588177</v>
      </c>
      <c r="I34" s="15">
        <f t="shared" si="2"/>
        <v>-0.81071053032871421</v>
      </c>
    </row>
    <row r="35" spans="1:9" x14ac:dyDescent="0.25">
      <c r="A35" s="40" t="s">
        <v>294</v>
      </c>
      <c r="B35" t="s">
        <v>41</v>
      </c>
      <c r="C35" s="10">
        <v>70.526751992169594</v>
      </c>
      <c r="D35" s="10">
        <v>56.8955641613843</v>
      </c>
      <c r="E35" s="10">
        <v>51.2332390217964</v>
      </c>
      <c r="F35" s="10">
        <v>50.995654908978302</v>
      </c>
      <c r="G35" s="15">
        <f t="shared" si="2"/>
        <v>-0.19327684099643111</v>
      </c>
      <c r="H35" s="15">
        <f t="shared" si="2"/>
        <v>-0.27356304416961247</v>
      </c>
      <c r="I35" s="15">
        <f t="shared" si="2"/>
        <v>-0.27693175329213771</v>
      </c>
    </row>
    <row r="36" spans="1:9" x14ac:dyDescent="0.25">
      <c r="A36" s="40"/>
      <c r="B36" t="s">
        <v>42</v>
      </c>
      <c r="C36" s="10">
        <v>0.55608394256860105</v>
      </c>
      <c r="D36" s="10">
        <v>0.26453540139312998</v>
      </c>
      <c r="E36" s="10">
        <v>0.24301067221219999</v>
      </c>
      <c r="F36" s="10">
        <v>0.181550232874884</v>
      </c>
      <c r="G36" s="15">
        <f t="shared" si="2"/>
        <v>-0.52428872487988509</v>
      </c>
      <c r="H36" s="15">
        <f t="shared" si="2"/>
        <v>-0.56299642264491201</v>
      </c>
      <c r="I36" s="15">
        <f t="shared" si="2"/>
        <v>-0.6735200947607165</v>
      </c>
    </row>
    <row r="37" spans="1:9" x14ac:dyDescent="0.25">
      <c r="A37" s="40"/>
      <c r="B37" t="s">
        <v>43</v>
      </c>
      <c r="C37" s="10">
        <v>8.4557060650614098</v>
      </c>
      <c r="D37" s="10">
        <v>6.4817298972227402</v>
      </c>
      <c r="E37" s="10">
        <v>5.8285133477940398</v>
      </c>
      <c r="F37" s="10">
        <v>5.3991577245832003</v>
      </c>
      <c r="G37" s="15">
        <f t="shared" si="2"/>
        <v>-0.23344900504465838</v>
      </c>
      <c r="H37" s="15">
        <f t="shared" si="2"/>
        <v>-0.31070057273192242</v>
      </c>
      <c r="I37" s="15">
        <f t="shared" si="2"/>
        <v>-0.36147760068289592</v>
      </c>
    </row>
    <row r="38" spans="1:9" x14ac:dyDescent="0.25">
      <c r="A38" s="40" t="s">
        <v>295</v>
      </c>
      <c r="B38" t="s">
        <v>41</v>
      </c>
      <c r="C38" s="10">
        <v>653.07536473170001</v>
      </c>
      <c r="D38" s="10">
        <v>195.08220130470701</v>
      </c>
      <c r="E38" s="10">
        <v>119.445022263786</v>
      </c>
      <c r="F38" s="10">
        <v>118.88592459158301</v>
      </c>
      <c r="G38" s="15">
        <f t="shared" si="2"/>
        <v>-0.70128684706266364</v>
      </c>
      <c r="H38" s="15">
        <f t="shared" si="2"/>
        <v>-0.81710376977264021</v>
      </c>
      <c r="I38" s="15">
        <f t="shared" si="2"/>
        <v>-0.81795986954671851</v>
      </c>
    </row>
    <row r="39" spans="1:9" x14ac:dyDescent="0.25">
      <c r="A39" s="40"/>
      <c r="B39" t="s">
        <v>42</v>
      </c>
      <c r="C39" s="10">
        <v>5.6877043156831801</v>
      </c>
      <c r="D39" s="10">
        <v>1.25655338994425</v>
      </c>
      <c r="E39" s="10">
        <v>0.63851326440331002</v>
      </c>
      <c r="F39" s="10">
        <v>0.46238043784773503</v>
      </c>
      <c r="G39" s="15">
        <f t="shared" si="2"/>
        <v>-0.7790754722464297</v>
      </c>
      <c r="H39" s="15">
        <f t="shared" si="2"/>
        <v>-0.88773796439405528</v>
      </c>
      <c r="I39" s="15">
        <f t="shared" si="2"/>
        <v>-0.91870526100086192</v>
      </c>
    </row>
    <row r="40" spans="1:9" x14ac:dyDescent="0.25">
      <c r="A40" s="40"/>
      <c r="B40" t="s">
        <v>43</v>
      </c>
      <c r="C40" s="10">
        <v>79.6290774345578</v>
      </c>
      <c r="D40" s="10">
        <v>23.603442280933699</v>
      </c>
      <c r="E40" s="10">
        <v>13.892850605608199</v>
      </c>
      <c r="F40" s="10">
        <v>12.795495380875799</v>
      </c>
      <c r="G40" s="15">
        <f t="shared" si="2"/>
        <v>-0.70358262281348283</v>
      </c>
      <c r="H40" s="15">
        <f t="shared" si="2"/>
        <v>-0.82553043369081003</v>
      </c>
      <c r="I40" s="15">
        <f t="shared" si="2"/>
        <v>-0.83931126928612687</v>
      </c>
    </row>
    <row r="41" spans="1:9" x14ac:dyDescent="0.25">
      <c r="A41" s="40" t="s">
        <v>296</v>
      </c>
      <c r="B41" t="s">
        <v>41</v>
      </c>
      <c r="C41" s="10">
        <v>597.63710602534502</v>
      </c>
      <c r="D41" s="10">
        <v>178.69679539142601</v>
      </c>
      <c r="E41" s="10">
        <v>102.46647804359201</v>
      </c>
      <c r="F41" s="10">
        <v>101.83540452320101</v>
      </c>
      <c r="G41" s="15">
        <f t="shared" si="2"/>
        <v>-0.70099447710020923</v>
      </c>
      <c r="H41" s="15">
        <f t="shared" si="2"/>
        <v>-0.82854732912242146</v>
      </c>
      <c r="I41" s="15">
        <f t="shared" si="2"/>
        <v>-0.82960327681045576</v>
      </c>
    </row>
    <row r="42" spans="1:9" x14ac:dyDescent="0.25">
      <c r="A42" s="40"/>
      <c r="B42" t="s">
        <v>42</v>
      </c>
      <c r="C42" s="10">
        <v>5.2078208359920097</v>
      </c>
      <c r="D42" s="10">
        <v>1.1392530349376999</v>
      </c>
      <c r="E42" s="10">
        <v>0.57375706212988098</v>
      </c>
      <c r="F42" s="10">
        <v>0.406709097031899</v>
      </c>
      <c r="G42" s="15">
        <f t="shared" si="2"/>
        <v>-0.78124189160576418</v>
      </c>
      <c r="H42" s="15">
        <f t="shared" si="2"/>
        <v>-0.88982780318313515</v>
      </c>
      <c r="I42" s="15">
        <f t="shared" si="2"/>
        <v>-0.92190416877994852</v>
      </c>
    </row>
    <row r="43" spans="1:9" x14ac:dyDescent="0.25">
      <c r="A43" s="40"/>
      <c r="B43" t="s">
        <v>43</v>
      </c>
      <c r="C43" s="10">
        <v>72.874653311604604</v>
      </c>
      <c r="D43" s="10">
        <v>21.574006802552798</v>
      </c>
      <c r="E43" s="10">
        <v>12.0289855289457</v>
      </c>
      <c r="F43" s="10">
        <v>11.0171134023497</v>
      </c>
      <c r="G43" s="15">
        <f t="shared" si="2"/>
        <v>-0.70395733190929166</v>
      </c>
      <c r="H43" s="15">
        <f t="shared" si="2"/>
        <v>-0.83493594847702424</v>
      </c>
      <c r="I43" s="15">
        <f t="shared" si="2"/>
        <v>-0.84882105229040827</v>
      </c>
    </row>
    <row r="44" spans="1:9" x14ac:dyDescent="0.25">
      <c r="D44" s="18"/>
      <c r="E44" s="18"/>
    </row>
    <row r="45" spans="1:9" x14ac:dyDescent="0.25">
      <c r="A45" t="s">
        <v>343</v>
      </c>
    </row>
    <row r="46" spans="1:9" x14ac:dyDescent="0.25">
      <c r="A46" s="41" t="s">
        <v>290</v>
      </c>
      <c r="B46" s="41"/>
      <c r="C46" s="7">
        <v>2020</v>
      </c>
      <c r="D46" s="7">
        <v>2030</v>
      </c>
      <c r="E46" s="7">
        <v>2040</v>
      </c>
      <c r="F46" s="7">
        <v>2050</v>
      </c>
    </row>
    <row r="47" spans="1:9" x14ac:dyDescent="0.25">
      <c r="A47" s="42" t="s">
        <v>297</v>
      </c>
      <c r="B47" s="42"/>
      <c r="C47" s="10">
        <v>13913.467500000001</v>
      </c>
      <c r="D47" s="10">
        <v>14871.8195</v>
      </c>
      <c r="E47" s="10">
        <v>15588.933999999999</v>
      </c>
      <c r="F47" s="10">
        <v>16020.883</v>
      </c>
      <c r="G47" s="15">
        <f t="shared" ref="G47:I65" si="3">(D47-$C47)/$C47</f>
        <v>6.887945079111292E-2</v>
      </c>
      <c r="H47" s="15">
        <f t="shared" si="3"/>
        <v>0.1204204846850721</v>
      </c>
      <c r="I47" s="15">
        <f t="shared" si="3"/>
        <v>0.15146587290335778</v>
      </c>
    </row>
    <row r="48" spans="1:9" x14ac:dyDescent="0.25">
      <c r="A48" s="45" t="s">
        <v>291</v>
      </c>
      <c r="B48" t="s">
        <v>41</v>
      </c>
      <c r="C48" s="10">
        <v>81745.180303989298</v>
      </c>
      <c r="D48" s="10">
        <v>83514.411462345393</v>
      </c>
      <c r="E48" s="10">
        <v>88079.912919296796</v>
      </c>
      <c r="F48" s="10">
        <v>86881.407606776396</v>
      </c>
      <c r="G48" s="15">
        <f t="shared" si="3"/>
        <v>2.1643247366716661E-2</v>
      </c>
      <c r="H48" s="15">
        <f t="shared" si="3"/>
        <v>7.7493652735858634E-2</v>
      </c>
      <c r="I48" s="15">
        <f t="shared" si="3"/>
        <v>6.2832172902265185E-2</v>
      </c>
    </row>
    <row r="49" spans="1:9" x14ac:dyDescent="0.25">
      <c r="A49" s="40"/>
      <c r="B49" t="s">
        <v>42</v>
      </c>
      <c r="C49" s="10">
        <v>407.1733047052</v>
      </c>
      <c r="D49" s="10">
        <v>249.63495857102799</v>
      </c>
      <c r="E49" s="10">
        <v>241.99651757263101</v>
      </c>
      <c r="F49" s="10">
        <v>181.042978486789</v>
      </c>
      <c r="G49" s="15">
        <f t="shared" si="3"/>
        <v>-0.38690735446969515</v>
      </c>
      <c r="H49" s="15">
        <f t="shared" si="3"/>
        <v>-0.40566703470935955</v>
      </c>
      <c r="I49" s="15">
        <f t="shared" si="3"/>
        <v>-0.55536628655489328</v>
      </c>
    </row>
    <row r="50" spans="1:9" x14ac:dyDescent="0.25">
      <c r="A50" s="40"/>
      <c r="B50" t="s">
        <v>43</v>
      </c>
      <c r="C50" s="10">
        <v>9055.9253201318897</v>
      </c>
      <c r="D50" s="10">
        <v>8870.6478553040197</v>
      </c>
      <c r="E50" s="10">
        <v>9108.6740919044005</v>
      </c>
      <c r="F50" s="10">
        <v>8619.7577622285899</v>
      </c>
      <c r="G50" s="15">
        <f t="shared" si="3"/>
        <v>-2.045925272992111E-2</v>
      </c>
      <c r="H50" s="15">
        <f t="shared" si="3"/>
        <v>5.8247798991061589E-3</v>
      </c>
      <c r="I50" s="15">
        <f t="shared" si="3"/>
        <v>-4.8163775923998849E-2</v>
      </c>
    </row>
    <row r="51" spans="1:9" x14ac:dyDescent="0.25">
      <c r="A51" s="40" t="s">
        <v>292</v>
      </c>
      <c r="B51" t="s">
        <v>41</v>
      </c>
      <c r="C51" s="20">
        <v>16268456.4529409</v>
      </c>
      <c r="D51" s="20">
        <v>13194625.406930299</v>
      </c>
      <c r="E51" s="20">
        <v>12669329.948287999</v>
      </c>
      <c r="F51" s="20">
        <v>12208943.0620238</v>
      </c>
      <c r="G51" s="15">
        <f t="shared" si="3"/>
        <v>-0.18894423419346182</v>
      </c>
      <c r="H51" s="15">
        <f t="shared" si="3"/>
        <v>-0.22123343508733892</v>
      </c>
      <c r="I51" s="15">
        <f t="shared" si="3"/>
        <v>-0.2495327938861249</v>
      </c>
    </row>
    <row r="52" spans="1:9" x14ac:dyDescent="0.25">
      <c r="A52" s="40"/>
      <c r="B52" t="s">
        <v>42</v>
      </c>
      <c r="C52" s="20">
        <v>113897.275174426</v>
      </c>
      <c r="D52" s="20">
        <v>57673.674107362502</v>
      </c>
      <c r="E52" s="20">
        <v>50055.054183409397</v>
      </c>
      <c r="F52" s="20">
        <v>36747.334056025597</v>
      </c>
      <c r="G52" s="15">
        <f t="shared" si="3"/>
        <v>-0.49363429441978174</v>
      </c>
      <c r="H52" s="15">
        <f t="shared" si="3"/>
        <v>-0.56052456824139596</v>
      </c>
      <c r="I52" s="15">
        <f t="shared" si="3"/>
        <v>-0.67736423896226194</v>
      </c>
    </row>
    <row r="53" spans="1:9" x14ac:dyDescent="0.25">
      <c r="A53" s="40"/>
      <c r="B53" t="s">
        <v>43</v>
      </c>
      <c r="C53" s="20">
        <v>1968748.2568677601</v>
      </c>
      <c r="D53" s="20">
        <v>1551319.93726192</v>
      </c>
      <c r="E53" s="20">
        <v>1445074.2748030201</v>
      </c>
      <c r="F53" s="20">
        <v>1334107.8248168901</v>
      </c>
      <c r="G53" s="15">
        <f t="shared" si="3"/>
        <v>-0.21202727070344707</v>
      </c>
      <c r="H53" s="15">
        <f t="shared" si="3"/>
        <v>-0.2659933692578324</v>
      </c>
      <c r="I53" s="15">
        <f t="shared" si="3"/>
        <v>-0.32235733026657787</v>
      </c>
    </row>
    <row r="54" spans="1:9" x14ac:dyDescent="0.25">
      <c r="A54" s="40" t="s">
        <v>293</v>
      </c>
      <c r="B54" t="s">
        <v>41</v>
      </c>
      <c r="C54" s="10">
        <v>16939.124568513598</v>
      </c>
      <c r="D54" s="10">
        <v>5364.05634246106</v>
      </c>
      <c r="E54" s="10">
        <v>3063.8767133198498</v>
      </c>
      <c r="F54" s="10">
        <v>2753.4186315737002</v>
      </c>
      <c r="G54" s="15">
        <f t="shared" si="3"/>
        <v>-0.68333331980852463</v>
      </c>
      <c r="H54" s="15">
        <f t="shared" si="3"/>
        <v>-0.81912425869900174</v>
      </c>
      <c r="I54" s="15">
        <f t="shared" si="3"/>
        <v>-0.83745212921500389</v>
      </c>
    </row>
    <row r="55" spans="1:9" x14ac:dyDescent="0.25">
      <c r="A55" s="40"/>
      <c r="B55" t="s">
        <v>42</v>
      </c>
      <c r="C55" s="10">
        <v>152.55569553531899</v>
      </c>
      <c r="D55" s="10">
        <v>37.575795038414903</v>
      </c>
      <c r="E55" s="10">
        <v>27.144149329678299</v>
      </c>
      <c r="F55" s="10">
        <v>19.528539099953701</v>
      </c>
      <c r="G55" s="15">
        <f t="shared" si="3"/>
        <v>-0.75369130004251117</v>
      </c>
      <c r="H55" s="15">
        <f t="shared" si="3"/>
        <v>-0.82207056095526754</v>
      </c>
      <c r="I55" s="15">
        <f t="shared" si="3"/>
        <v>-0.87199075700564366</v>
      </c>
    </row>
    <row r="56" spans="1:9" x14ac:dyDescent="0.25">
      <c r="A56" s="40"/>
      <c r="B56" t="s">
        <v>43</v>
      </c>
      <c r="C56" s="10">
        <v>2240.2774453368602</v>
      </c>
      <c r="D56" s="10">
        <v>759.50508100463605</v>
      </c>
      <c r="E56" s="10">
        <v>492.90907740751499</v>
      </c>
      <c r="F56" s="10">
        <v>438.75422069951901</v>
      </c>
      <c r="G56" s="15">
        <f t="shared" si="3"/>
        <v>-0.66097722289462557</v>
      </c>
      <c r="H56" s="15">
        <f t="shared" si="3"/>
        <v>-0.77997855648035652</v>
      </c>
      <c r="I56" s="15">
        <f t="shared" si="3"/>
        <v>-0.80415183770528675</v>
      </c>
    </row>
    <row r="57" spans="1:9" x14ac:dyDescent="0.25">
      <c r="A57" s="40" t="s">
        <v>294</v>
      </c>
      <c r="B57" t="s">
        <v>41</v>
      </c>
      <c r="C57" s="10">
        <v>71.246250727383398</v>
      </c>
      <c r="D57" s="10">
        <v>57.123576484075798</v>
      </c>
      <c r="E57" s="10">
        <v>51.437974167138101</v>
      </c>
      <c r="F57" s="10">
        <v>50.784045045147998</v>
      </c>
      <c r="G57" s="15">
        <f t="shared" si="3"/>
        <v>-0.19822340262291963</v>
      </c>
      <c r="H57" s="15">
        <f t="shared" si="3"/>
        <v>-0.27802552917541823</v>
      </c>
      <c r="I57" s="15">
        <f t="shared" si="3"/>
        <v>-0.28720396474660775</v>
      </c>
    </row>
    <row r="58" spans="1:9" x14ac:dyDescent="0.25">
      <c r="A58" s="40"/>
      <c r="B58" t="s">
        <v>42</v>
      </c>
      <c r="C58" s="10">
        <v>0.473216265129138</v>
      </c>
      <c r="D58" s="10">
        <v>0.22499507701295099</v>
      </c>
      <c r="E58" s="10">
        <v>0.198782420826212</v>
      </c>
      <c r="F58" s="10">
        <v>0.148807345605385</v>
      </c>
      <c r="G58" s="15">
        <f t="shared" si="3"/>
        <v>-0.52454069398575909</v>
      </c>
      <c r="H58" s="15">
        <f t="shared" si="3"/>
        <v>-0.57993324516864309</v>
      </c>
      <c r="I58" s="15">
        <f t="shared" si="3"/>
        <v>-0.68554050954952628</v>
      </c>
    </row>
    <row r="59" spans="1:9" x14ac:dyDescent="0.25">
      <c r="A59" s="40"/>
      <c r="B59" t="s">
        <v>43</v>
      </c>
      <c r="C59" s="10">
        <v>8.4764363454968095</v>
      </c>
      <c r="D59" s="10">
        <v>6.5013293529899103</v>
      </c>
      <c r="E59" s="10">
        <v>5.8184297647302099</v>
      </c>
      <c r="F59" s="10">
        <v>5.4911387754926899</v>
      </c>
      <c r="G59" s="15">
        <f t="shared" si="3"/>
        <v>-0.23301148171261785</v>
      </c>
      <c r="H59" s="15">
        <f t="shared" si="3"/>
        <v>-0.31357595013129447</v>
      </c>
      <c r="I59" s="15">
        <f t="shared" si="3"/>
        <v>-0.35218781199130794</v>
      </c>
    </row>
    <row r="60" spans="1:9" x14ac:dyDescent="0.25">
      <c r="A60" s="40" t="s">
        <v>295</v>
      </c>
      <c r="B60" t="s">
        <v>41</v>
      </c>
      <c r="C60" s="10">
        <v>659.74903491263001</v>
      </c>
      <c r="D60" s="10">
        <v>195.907487029121</v>
      </c>
      <c r="E60" s="10">
        <v>119.91825085207699</v>
      </c>
      <c r="F60" s="10">
        <v>118.394928320281</v>
      </c>
      <c r="G60" s="15">
        <f t="shared" si="3"/>
        <v>-0.70305756179686585</v>
      </c>
      <c r="H60" s="15">
        <f t="shared" si="3"/>
        <v>-0.81823656495691932</v>
      </c>
      <c r="I60" s="15">
        <f t="shared" si="3"/>
        <v>-0.82054550737469445</v>
      </c>
    </row>
    <row r="61" spans="1:9" x14ac:dyDescent="0.25">
      <c r="A61" s="40"/>
      <c r="B61" t="s">
        <v>42</v>
      </c>
      <c r="C61" s="10">
        <v>4.6442372596491701</v>
      </c>
      <c r="D61" s="10">
        <v>0.94585308206180596</v>
      </c>
      <c r="E61" s="10">
        <v>0.49954865544960098</v>
      </c>
      <c r="F61" s="10">
        <v>0.36669910750993601</v>
      </c>
      <c r="G61" s="15">
        <f t="shared" si="3"/>
        <v>-0.79633833734556958</v>
      </c>
      <c r="H61" s="15">
        <f t="shared" si="3"/>
        <v>-0.89243687875512689</v>
      </c>
      <c r="I61" s="15">
        <f t="shared" si="3"/>
        <v>-0.92104212446337497</v>
      </c>
    </row>
    <row r="62" spans="1:9" x14ac:dyDescent="0.25">
      <c r="A62" s="40"/>
      <c r="B62" t="s">
        <v>43</v>
      </c>
      <c r="C62" s="10">
        <v>79.9242145325085</v>
      </c>
      <c r="D62" s="10">
        <v>23.774483668268999</v>
      </c>
      <c r="E62" s="10">
        <v>13.890334477260801</v>
      </c>
      <c r="F62" s="10">
        <v>13.023405518281701</v>
      </c>
      <c r="G62" s="15">
        <f t="shared" si="3"/>
        <v>-0.70253716214378403</v>
      </c>
      <c r="H62" s="15">
        <f t="shared" si="3"/>
        <v>-0.82620618096145282</v>
      </c>
      <c r="I62" s="15">
        <f t="shared" si="3"/>
        <v>-0.8370530684041374</v>
      </c>
    </row>
    <row r="63" spans="1:9" x14ac:dyDescent="0.25">
      <c r="A63" s="40" t="s">
        <v>296</v>
      </c>
      <c r="B63" t="s">
        <v>41</v>
      </c>
      <c r="C63" s="10">
        <v>603.74961867169202</v>
      </c>
      <c r="D63" s="10">
        <v>179.44779666023899</v>
      </c>
      <c r="E63" s="10">
        <v>102.875948334276</v>
      </c>
      <c r="F63" s="10">
        <v>101.41632491197799</v>
      </c>
      <c r="G63" s="15">
        <f t="shared" si="3"/>
        <v>-0.70277778882073405</v>
      </c>
      <c r="H63" s="15">
        <f t="shared" si="3"/>
        <v>-0.8296049468973361</v>
      </c>
      <c r="I63" s="15">
        <f t="shared" si="3"/>
        <v>-0.83202254415480414</v>
      </c>
    </row>
    <row r="64" spans="1:9" x14ac:dyDescent="0.25">
      <c r="A64" s="40"/>
      <c r="B64" t="s">
        <v>42</v>
      </c>
      <c r="C64" s="10">
        <v>4.2524556554610502</v>
      </c>
      <c r="D64" s="10">
        <v>0.86075066613833395</v>
      </c>
      <c r="E64" s="10">
        <v>0.44140671370187001</v>
      </c>
      <c r="F64" s="10">
        <v>0.31953190494531297</v>
      </c>
      <c r="G64" s="15">
        <f t="shared" si="3"/>
        <v>-0.79758738576545796</v>
      </c>
      <c r="H64" s="15">
        <f t="shared" si="3"/>
        <v>-0.89619957279624762</v>
      </c>
      <c r="I64" s="15">
        <f t="shared" si="3"/>
        <v>-0.92485943867869225</v>
      </c>
    </row>
    <row r="65" spans="1:9" x14ac:dyDescent="0.25">
      <c r="A65" s="40"/>
      <c r="B65" t="s">
        <v>43</v>
      </c>
      <c r="C65" s="10">
        <v>73.145540346636096</v>
      </c>
      <c r="D65" s="10">
        <v>21.7266370027106</v>
      </c>
      <c r="E65" s="10">
        <v>12.0343238570021</v>
      </c>
      <c r="F65" s="10">
        <v>11.215664088931399</v>
      </c>
      <c r="G65" s="15">
        <f t="shared" si="3"/>
        <v>-0.70296703121272663</v>
      </c>
      <c r="H65" s="15">
        <f t="shared" si="3"/>
        <v>-0.83547426404984448</v>
      </c>
      <c r="I65" s="15">
        <f t="shared" si="3"/>
        <v>-0.84666646748686991</v>
      </c>
    </row>
  </sheetData>
  <mergeCells count="24">
    <mergeCell ref="A63:A65"/>
    <mergeCell ref="A32:A34"/>
    <mergeCell ref="A35:A37"/>
    <mergeCell ref="A38:A40"/>
    <mergeCell ref="A41:A43"/>
    <mergeCell ref="A46:B46"/>
    <mergeCell ref="A47:B47"/>
    <mergeCell ref="A48:A50"/>
    <mergeCell ref="A51:A53"/>
    <mergeCell ref="A54:A56"/>
    <mergeCell ref="A57:A59"/>
    <mergeCell ref="A60:A62"/>
    <mergeCell ref="A29:A31"/>
    <mergeCell ref="A2:B2"/>
    <mergeCell ref="A3:B3"/>
    <mergeCell ref="A4:A6"/>
    <mergeCell ref="A7:A9"/>
    <mergeCell ref="A10:A12"/>
    <mergeCell ref="A13:A15"/>
    <mergeCell ref="A16:A18"/>
    <mergeCell ref="A19:A21"/>
    <mergeCell ref="A24:B24"/>
    <mergeCell ref="A25:B25"/>
    <mergeCell ref="A26:A28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0064-19CF-408E-BB10-A16B7A9CB6F1}">
  <dimension ref="A1:I91"/>
  <sheetViews>
    <sheetView topLeftCell="A40" zoomScale="145" zoomScaleNormal="145" workbookViewId="0">
      <selection activeCell="C51" sqref="C51:F65"/>
    </sheetView>
  </sheetViews>
  <sheetFormatPr defaultColWidth="8.7109375" defaultRowHeight="15" x14ac:dyDescent="0.25"/>
  <cols>
    <col min="1" max="1" width="17" customWidth="1"/>
    <col min="2" max="2" width="10.7109375" customWidth="1"/>
    <col min="3" max="3" width="13.85546875" bestFit="1" customWidth="1"/>
    <col min="4" max="6" width="12.7109375" bestFit="1" customWidth="1"/>
  </cols>
  <sheetData>
    <row r="1" spans="1:9" x14ac:dyDescent="0.25">
      <c r="A1" t="s">
        <v>344</v>
      </c>
    </row>
    <row r="2" spans="1:9" x14ac:dyDescent="0.25">
      <c r="A2" s="41" t="s">
        <v>290</v>
      </c>
      <c r="B2" s="41"/>
      <c r="C2" s="7">
        <v>2020</v>
      </c>
      <c r="D2" s="7">
        <v>2030</v>
      </c>
      <c r="E2" s="7">
        <v>2040</v>
      </c>
      <c r="F2" s="7">
        <v>2050</v>
      </c>
    </row>
    <row r="3" spans="1:9" x14ac:dyDescent="0.25">
      <c r="A3" s="42" t="s">
        <v>297</v>
      </c>
      <c r="B3" s="42"/>
      <c r="C3" s="10">
        <v>20845.872500000001</v>
      </c>
      <c r="D3" s="10">
        <v>21924.852999999999</v>
      </c>
      <c r="E3" s="10">
        <v>22886.235499999999</v>
      </c>
      <c r="F3" s="10">
        <v>23738.455999999998</v>
      </c>
      <c r="G3" s="15">
        <f t="shared" ref="G3:I18" si="0">(D3-$C3)/$C3</f>
        <v>5.1759910744920742E-2</v>
      </c>
      <c r="H3" s="15">
        <f t="shared" si="0"/>
        <v>9.7878512880667262E-2</v>
      </c>
      <c r="I3" s="15">
        <f t="shared" si="0"/>
        <v>0.1387604908357756</v>
      </c>
    </row>
    <row r="4" spans="1:9" x14ac:dyDescent="0.25">
      <c r="A4" s="45" t="s">
        <v>291</v>
      </c>
      <c r="B4" t="s">
        <v>41</v>
      </c>
      <c r="C4" s="10">
        <v>74792.4593928705</v>
      </c>
      <c r="D4" s="10">
        <v>96062.308663055897</v>
      </c>
      <c r="E4" s="10">
        <v>114808.663927146</v>
      </c>
      <c r="F4" s="10">
        <v>131342.01345400201</v>
      </c>
      <c r="G4" s="15">
        <f t="shared" si="0"/>
        <v>0.2843849425843713</v>
      </c>
      <c r="H4" s="15">
        <f t="shared" si="0"/>
        <v>0.53502993295190393</v>
      </c>
      <c r="I4" s="15">
        <f t="shared" si="0"/>
        <v>0.75608630228466622</v>
      </c>
    </row>
    <row r="5" spans="1:9" x14ac:dyDescent="0.25">
      <c r="A5" s="40"/>
      <c r="B5" t="s">
        <v>42</v>
      </c>
      <c r="C5" s="10">
        <v>316.06808299529803</v>
      </c>
      <c r="D5" s="10">
        <v>421.42182185004799</v>
      </c>
      <c r="E5" s="10">
        <v>580.39066463852396</v>
      </c>
      <c r="F5" s="10">
        <v>758.32907965261404</v>
      </c>
      <c r="G5" s="15">
        <f t="shared" si="0"/>
        <v>0.33332609182280909</v>
      </c>
      <c r="H5" s="15">
        <f t="shared" si="0"/>
        <v>0.83628368653458163</v>
      </c>
      <c r="I5" s="15">
        <f t="shared" si="0"/>
        <v>1.3992586422080944</v>
      </c>
    </row>
    <row r="6" spans="1:9" x14ac:dyDescent="0.25">
      <c r="A6" s="40"/>
      <c r="B6" t="s">
        <v>43</v>
      </c>
      <c r="C6" s="10">
        <v>629.35151863552096</v>
      </c>
      <c r="D6" s="10">
        <v>1060.9535760108699</v>
      </c>
      <c r="E6" s="10">
        <v>1590.8305282904</v>
      </c>
      <c r="F6" s="10">
        <v>2301.9059554179198</v>
      </c>
      <c r="G6" s="15">
        <f t="shared" si="0"/>
        <v>0.68578853724083011</v>
      </c>
      <c r="H6" s="15">
        <f t="shared" si="0"/>
        <v>1.5277297046004341</v>
      </c>
      <c r="I6" s="15">
        <f t="shared" si="0"/>
        <v>2.6575838577598354</v>
      </c>
    </row>
    <row r="7" spans="1:9" x14ac:dyDescent="0.25">
      <c r="A7" s="40" t="s">
        <v>292</v>
      </c>
      <c r="B7" t="s">
        <v>41</v>
      </c>
      <c r="C7" s="20">
        <v>13129427.0495588</v>
      </c>
      <c r="D7" s="20">
        <v>24.562655643677701</v>
      </c>
      <c r="E7" s="20">
        <v>17.529467528873699</v>
      </c>
      <c r="F7" s="20">
        <v>0.32943556056081202</v>
      </c>
      <c r="G7" s="15">
        <f t="shared" si="0"/>
        <v>-0.99999812919059217</v>
      </c>
      <c r="H7" s="15">
        <f t="shared" si="0"/>
        <v>-0.99999866487185907</v>
      </c>
      <c r="I7" s="15">
        <f t="shared" si="0"/>
        <v>-0.99999997490861103</v>
      </c>
    </row>
    <row r="8" spans="1:9" x14ac:dyDescent="0.25">
      <c r="A8" s="40"/>
      <c r="B8" t="s">
        <v>42</v>
      </c>
      <c r="C8" s="20">
        <v>169007.66467174201</v>
      </c>
      <c r="D8" s="20">
        <v>0.95224631264553095</v>
      </c>
      <c r="E8" s="20">
        <v>0.743065163244229</v>
      </c>
      <c r="F8" s="20">
        <v>0</v>
      </c>
      <c r="G8" s="15">
        <f t="shared" si="0"/>
        <v>-0.99999436566196875</v>
      </c>
      <c r="H8" s="15">
        <f t="shared" si="0"/>
        <v>-0.99999560336411564</v>
      </c>
      <c r="I8" s="15">
        <f t="shared" si="0"/>
        <v>-1</v>
      </c>
    </row>
    <row r="9" spans="1:9" x14ac:dyDescent="0.25">
      <c r="A9" s="40"/>
      <c r="B9" t="s">
        <v>43</v>
      </c>
      <c r="C9" s="20">
        <v>117395.599627045</v>
      </c>
      <c r="D9" s="20">
        <v>0.20564175965020701</v>
      </c>
      <c r="E9" s="20">
        <v>0.547722698478328</v>
      </c>
      <c r="F9" s="20">
        <v>0</v>
      </c>
      <c r="G9" s="15">
        <f t="shared" si="0"/>
        <v>-0.99999824830095596</v>
      </c>
      <c r="H9" s="15">
        <f t="shared" si="0"/>
        <v>-0.99999533438476207</v>
      </c>
      <c r="I9" s="15">
        <f t="shared" si="0"/>
        <v>-1</v>
      </c>
    </row>
    <row r="10" spans="1:9" x14ac:dyDescent="0.25">
      <c r="A10" s="40" t="s">
        <v>293</v>
      </c>
      <c r="B10" t="s">
        <v>41</v>
      </c>
      <c r="C10" s="10">
        <v>13887.098812640599</v>
      </c>
      <c r="D10" s="10">
        <v>2.06818832087096E-2</v>
      </c>
      <c r="E10" s="10">
        <v>1.2169041992479E-2</v>
      </c>
      <c r="F10" s="10">
        <v>3.0495467658823701E-4</v>
      </c>
      <c r="G10" s="15">
        <f t="shared" si="0"/>
        <v>-0.99999851071246149</v>
      </c>
      <c r="H10" s="15">
        <f t="shared" si="0"/>
        <v>-0.99999912371603628</v>
      </c>
      <c r="I10" s="15">
        <f t="shared" si="0"/>
        <v>-0.99999997804043306</v>
      </c>
    </row>
    <row r="11" spans="1:9" x14ac:dyDescent="0.25">
      <c r="A11" s="40"/>
      <c r="B11" t="s">
        <v>42</v>
      </c>
      <c r="C11" s="10">
        <v>310.23958538357698</v>
      </c>
      <c r="D11" s="10">
        <v>9.8103163055827491E-4</v>
      </c>
      <c r="E11" s="10">
        <v>7.5003098531740899E-4</v>
      </c>
      <c r="F11" s="10">
        <v>0</v>
      </c>
      <c r="G11" s="15">
        <f t="shared" si="0"/>
        <v>-0.99999683782574256</v>
      </c>
      <c r="H11" s="15">
        <f t="shared" si="0"/>
        <v>-0.99999758241365488</v>
      </c>
      <c r="I11" s="15">
        <f t="shared" si="0"/>
        <v>-1</v>
      </c>
    </row>
    <row r="12" spans="1:9" x14ac:dyDescent="0.25">
      <c r="A12" s="40"/>
      <c r="B12" t="s">
        <v>43</v>
      </c>
      <c r="C12" s="10">
        <v>134.299299222565</v>
      </c>
      <c r="D12" s="10">
        <v>2.2250427002190501E-4</v>
      </c>
      <c r="E12" s="10">
        <v>5.5610024778177396E-4</v>
      </c>
      <c r="F12" s="10">
        <v>0</v>
      </c>
      <c r="G12" s="15">
        <f t="shared" si="0"/>
        <v>-0.99999834322091541</v>
      </c>
      <c r="H12" s="15">
        <f t="shared" si="0"/>
        <v>-0.99999585924683887</v>
      </c>
      <c r="I12" s="15">
        <f t="shared" si="0"/>
        <v>-1</v>
      </c>
    </row>
    <row r="13" spans="1:9" x14ac:dyDescent="0.25">
      <c r="A13" s="40" t="s">
        <v>294</v>
      </c>
      <c r="B13" t="s">
        <v>41</v>
      </c>
      <c r="C13" s="10">
        <v>75.326862688153</v>
      </c>
      <c r="D13" s="10">
        <v>1.3000902947388101E-4</v>
      </c>
      <c r="E13" s="10">
        <v>9.8658752465857801E-5</v>
      </c>
      <c r="F13" s="10">
        <v>1.7980818195060899E-6</v>
      </c>
      <c r="G13" s="15">
        <f t="shared" si="0"/>
        <v>-0.99999827406817654</v>
      </c>
      <c r="H13" s="15">
        <f t="shared" si="0"/>
        <v>-0.99999869025804422</v>
      </c>
      <c r="I13" s="15">
        <f t="shared" si="0"/>
        <v>-0.99999997612960689</v>
      </c>
    </row>
    <row r="14" spans="1:9" x14ac:dyDescent="0.25">
      <c r="A14" s="40"/>
      <c r="B14" t="s">
        <v>42</v>
      </c>
      <c r="C14" s="10">
        <v>0.847745158335938</v>
      </c>
      <c r="D14" s="10">
        <v>4.0019522582229401E-6</v>
      </c>
      <c r="E14" s="10">
        <v>3.6281182227315001E-6</v>
      </c>
      <c r="F14" s="10">
        <v>0</v>
      </c>
      <c r="G14" s="15">
        <f t="shared" si="0"/>
        <v>-0.99999527929800736</v>
      </c>
      <c r="H14" s="15">
        <f t="shared" si="0"/>
        <v>-0.99999572027255235</v>
      </c>
      <c r="I14" s="15">
        <f t="shared" si="0"/>
        <v>-1</v>
      </c>
    </row>
    <row r="15" spans="1:9" x14ac:dyDescent="0.25">
      <c r="A15" s="40"/>
      <c r="B15" t="s">
        <v>43</v>
      </c>
      <c r="C15" s="10">
        <v>0.66362729007195598</v>
      </c>
      <c r="D15" s="10">
        <v>8.4236338028842405E-7</v>
      </c>
      <c r="E15" s="10">
        <v>2.9411286462347201E-6</v>
      </c>
      <c r="F15" s="10">
        <v>0</v>
      </c>
      <c r="G15" s="15">
        <f t="shared" si="0"/>
        <v>-0.99999873066796241</v>
      </c>
      <c r="H15" s="15">
        <f t="shared" si="0"/>
        <v>-0.99999556810171886</v>
      </c>
      <c r="I15" s="15">
        <f t="shared" si="0"/>
        <v>-1</v>
      </c>
    </row>
    <row r="16" spans="1:9" x14ac:dyDescent="0.25">
      <c r="A16" s="40" t="s">
        <v>295</v>
      </c>
      <c r="B16" t="s">
        <v>41</v>
      </c>
      <c r="C16" s="10">
        <v>553.96246537406103</v>
      </c>
      <c r="D16" s="10">
        <v>4.4193528655713503E-4</v>
      </c>
      <c r="E16" s="10">
        <v>1.7447734190228901E-4</v>
      </c>
      <c r="F16" s="10">
        <v>2.8769309112097702E-6</v>
      </c>
      <c r="G16" s="15">
        <f t="shared" si="0"/>
        <v>-0.99999920222882566</v>
      </c>
      <c r="H16" s="15">
        <f t="shared" si="0"/>
        <v>-0.99999968503761016</v>
      </c>
      <c r="I16" s="15">
        <f t="shared" si="0"/>
        <v>-0.99999999480663204</v>
      </c>
    </row>
    <row r="17" spans="1:9" x14ac:dyDescent="0.25">
      <c r="A17" s="40"/>
      <c r="B17" t="s">
        <v>42</v>
      </c>
      <c r="C17" s="10">
        <v>7.1945171115942204</v>
      </c>
      <c r="D17" s="10">
        <v>1.78140161206846E-5</v>
      </c>
      <c r="E17" s="10">
        <v>8.5755521628199207E-6</v>
      </c>
      <c r="F17" s="10">
        <v>0</v>
      </c>
      <c r="G17" s="15">
        <f t="shared" si="0"/>
        <v>-0.99999752394554842</v>
      </c>
      <c r="H17" s="15">
        <f t="shared" si="0"/>
        <v>-0.99999880804339891</v>
      </c>
      <c r="I17" s="15">
        <f t="shared" si="0"/>
        <v>-1</v>
      </c>
    </row>
    <row r="18" spans="1:9" x14ac:dyDescent="0.25">
      <c r="A18" s="40"/>
      <c r="B18" t="s">
        <v>43</v>
      </c>
      <c r="C18" s="10">
        <v>4.9378405036152904</v>
      </c>
      <c r="D18" s="10">
        <v>3.8508040241757498E-6</v>
      </c>
      <c r="E18" s="10">
        <v>4.5417064158234703E-6</v>
      </c>
      <c r="F18" s="10">
        <v>0</v>
      </c>
      <c r="G18" s="15">
        <f t="shared" si="0"/>
        <v>-0.99999922014410525</v>
      </c>
      <c r="H18" s="15">
        <f t="shared" si="0"/>
        <v>-0.99999908022415629</v>
      </c>
      <c r="I18" s="15">
        <f t="shared" si="0"/>
        <v>-1</v>
      </c>
    </row>
    <row r="19" spans="1:9" x14ac:dyDescent="0.25">
      <c r="A19" s="40" t="s">
        <v>296</v>
      </c>
      <c r="B19" t="s">
        <v>41</v>
      </c>
      <c r="C19" s="10">
        <v>503.55842902590399</v>
      </c>
      <c r="D19" s="10">
        <v>218.87267877642299</v>
      </c>
      <c r="E19" s="10">
        <v>164.108468031038</v>
      </c>
      <c r="F19" s="10">
        <v>187.734669346115</v>
      </c>
      <c r="G19" s="15">
        <f t="shared" ref="G19:I21" si="1">(D19-$C19)/$C19</f>
        <v>-0.56534799903992117</v>
      </c>
      <c r="H19" s="15">
        <f t="shared" si="1"/>
        <v>-0.6741024306782164</v>
      </c>
      <c r="I19" s="15">
        <f t="shared" si="1"/>
        <v>-0.62718394028420166</v>
      </c>
    </row>
    <row r="20" spans="1:9" x14ac:dyDescent="0.25">
      <c r="A20" s="40"/>
      <c r="B20" t="s">
        <v>42</v>
      </c>
      <c r="C20" s="10">
        <v>6.5558692085872599</v>
      </c>
      <c r="D20" s="10">
        <v>3.4152526530449498</v>
      </c>
      <c r="E20" s="10">
        <v>2.5051603237789202</v>
      </c>
      <c r="F20" s="10">
        <v>3.07497387410536</v>
      </c>
      <c r="G20" s="15">
        <f t="shared" si="1"/>
        <v>-0.47905418116464971</v>
      </c>
      <c r="H20" s="15">
        <f t="shared" si="1"/>
        <v>-0.61787518266875807</v>
      </c>
      <c r="I20" s="15">
        <f t="shared" si="1"/>
        <v>-0.53095863015729783</v>
      </c>
    </row>
    <row r="21" spans="1:9" x14ac:dyDescent="0.25">
      <c r="A21" s="40"/>
      <c r="B21" t="s">
        <v>43</v>
      </c>
      <c r="C21" s="10">
        <v>4.4895719778292102</v>
      </c>
      <c r="D21" s="10">
        <v>2.6508968632394301</v>
      </c>
      <c r="E21" s="10">
        <v>2.4937018446054999</v>
      </c>
      <c r="F21" s="10">
        <v>3.5437940925290401</v>
      </c>
      <c r="G21" s="15">
        <f t="shared" si="1"/>
        <v>-0.40954352077874762</v>
      </c>
      <c r="H21" s="15">
        <f t="shared" si="1"/>
        <v>-0.4445568849502553</v>
      </c>
      <c r="I21" s="15">
        <f t="shared" si="1"/>
        <v>-0.21066103627933613</v>
      </c>
    </row>
    <row r="23" spans="1:9" x14ac:dyDescent="0.25">
      <c r="A23" t="s">
        <v>345</v>
      </c>
    </row>
    <row r="24" spans="1:9" x14ac:dyDescent="0.25">
      <c r="A24" s="41" t="s">
        <v>290</v>
      </c>
      <c r="B24" s="41"/>
      <c r="C24" s="7">
        <v>2020</v>
      </c>
      <c r="D24" s="7">
        <v>2030</v>
      </c>
      <c r="E24" s="7">
        <v>2040</v>
      </c>
      <c r="F24" s="7">
        <v>2050</v>
      </c>
    </row>
    <row r="25" spans="1:9" ht="14.45" customHeight="1" x14ac:dyDescent="0.25">
      <c r="A25" s="42" t="s">
        <v>297</v>
      </c>
      <c r="B25" s="42"/>
      <c r="C25" s="10">
        <v>20845.872500000001</v>
      </c>
      <c r="D25" s="10">
        <v>21924.852999999999</v>
      </c>
      <c r="E25" s="10">
        <v>22886.235499999999</v>
      </c>
      <c r="F25" s="10">
        <v>23738.455999999998</v>
      </c>
      <c r="G25" s="15">
        <f t="shared" ref="G25:I43" si="2">(D25-$C25)/$C25</f>
        <v>5.1759910744920742E-2</v>
      </c>
      <c r="H25" s="15">
        <f t="shared" si="2"/>
        <v>9.7878512880667262E-2</v>
      </c>
      <c r="I25" s="15">
        <f t="shared" si="2"/>
        <v>0.1387604908357756</v>
      </c>
    </row>
    <row r="26" spans="1:9" x14ac:dyDescent="0.25">
      <c r="A26" s="45" t="s">
        <v>291</v>
      </c>
      <c r="B26" t="s">
        <v>41</v>
      </c>
      <c r="C26" s="10">
        <v>75608.522271994007</v>
      </c>
      <c r="D26" s="10">
        <v>96224.3769981761</v>
      </c>
      <c r="E26" s="10">
        <v>114292.631645179</v>
      </c>
      <c r="F26" s="10">
        <v>131797.78510850301</v>
      </c>
      <c r="G26" s="15">
        <f t="shared" si="2"/>
        <v>0.27266575389502579</v>
      </c>
      <c r="H26" s="15">
        <f t="shared" si="2"/>
        <v>0.51163689238658616</v>
      </c>
      <c r="I26" s="15">
        <f t="shared" si="2"/>
        <v>0.7431604420778628</v>
      </c>
    </row>
    <row r="27" spans="1:9" x14ac:dyDescent="0.25">
      <c r="A27" s="40"/>
      <c r="B27" t="s">
        <v>42</v>
      </c>
      <c r="C27" s="10">
        <v>354.953711288725</v>
      </c>
      <c r="D27" s="10">
        <v>473.74998959971703</v>
      </c>
      <c r="E27" s="10">
        <v>651.99735681058303</v>
      </c>
      <c r="F27" s="10">
        <v>852.77614817891094</v>
      </c>
      <c r="G27" s="15">
        <f t="shared" si="2"/>
        <v>0.33468104300045265</v>
      </c>
      <c r="H27" s="15">
        <f t="shared" si="2"/>
        <v>0.83685178116151038</v>
      </c>
      <c r="I27" s="15">
        <f t="shared" si="2"/>
        <v>1.4024995965889457</v>
      </c>
    </row>
    <row r="28" spans="1:9" x14ac:dyDescent="0.25">
      <c r="A28" s="40"/>
      <c r="B28" t="s">
        <v>43</v>
      </c>
      <c r="C28" s="10">
        <v>586.37622155973895</v>
      </c>
      <c r="D28" s="10">
        <v>1100.96486264806</v>
      </c>
      <c r="E28" s="10">
        <v>1577.64353293369</v>
      </c>
      <c r="F28" s="10">
        <v>2266.4424298192798</v>
      </c>
      <c r="G28" s="15">
        <f t="shared" si="2"/>
        <v>0.87757419582863438</v>
      </c>
      <c r="H28" s="15">
        <f t="shared" si="2"/>
        <v>1.6904971158912565</v>
      </c>
      <c r="I28" s="15">
        <f t="shared" si="2"/>
        <v>2.8651676969277968</v>
      </c>
    </row>
    <row r="29" spans="1:9" x14ac:dyDescent="0.25">
      <c r="A29" s="40" t="s">
        <v>292</v>
      </c>
      <c r="B29" t="s">
        <v>41</v>
      </c>
      <c r="C29" s="20">
        <v>13327250.6706584</v>
      </c>
      <c r="D29" s="20">
        <v>13.977164937258699</v>
      </c>
      <c r="E29" s="20">
        <v>9.3808463409168095</v>
      </c>
      <c r="F29" s="20">
        <v>4.9660521313942096</v>
      </c>
      <c r="G29" s="15">
        <f t="shared" si="2"/>
        <v>-0.99999895123418303</v>
      </c>
      <c r="H29" s="15">
        <f t="shared" si="2"/>
        <v>-0.99999929611541249</v>
      </c>
      <c r="I29" s="15">
        <f t="shared" si="2"/>
        <v>-0.99999962737609915</v>
      </c>
    </row>
    <row r="30" spans="1:9" x14ac:dyDescent="0.25">
      <c r="A30" s="40"/>
      <c r="B30" t="s">
        <v>42</v>
      </c>
      <c r="C30" s="20">
        <v>130801.351912283</v>
      </c>
      <c r="D30" s="20">
        <v>1.95252255037593</v>
      </c>
      <c r="E30" s="20">
        <v>0.111252202405039</v>
      </c>
      <c r="F30" s="20">
        <v>0</v>
      </c>
      <c r="G30" s="15">
        <f t="shared" si="2"/>
        <v>-0.99998507261185121</v>
      </c>
      <c r="H30" s="15">
        <f t="shared" si="2"/>
        <v>-0.99999914945678481</v>
      </c>
      <c r="I30" s="15">
        <f t="shared" si="2"/>
        <v>-1</v>
      </c>
    </row>
    <row r="31" spans="1:9" x14ac:dyDescent="0.25">
      <c r="A31" s="40"/>
      <c r="B31" t="s">
        <v>43</v>
      </c>
      <c r="C31" s="20">
        <v>112848.937970909</v>
      </c>
      <c r="D31" s="20">
        <v>1.50737398840794</v>
      </c>
      <c r="E31" s="20">
        <v>0.104992263405303</v>
      </c>
      <c r="F31" s="20">
        <v>0</v>
      </c>
      <c r="G31" s="15">
        <f t="shared" si="2"/>
        <v>-0.99998664255051473</v>
      </c>
      <c r="H31" s="15">
        <f t="shared" si="2"/>
        <v>-0.99999906962116525</v>
      </c>
      <c r="I31" s="15">
        <f t="shared" si="2"/>
        <v>-1</v>
      </c>
    </row>
    <row r="32" spans="1:9" x14ac:dyDescent="0.25">
      <c r="A32" s="40" t="s">
        <v>293</v>
      </c>
      <c r="B32" t="s">
        <v>41</v>
      </c>
      <c r="C32" s="10">
        <v>14075.625949843001</v>
      </c>
      <c r="D32" s="10">
        <v>1.4425746940581999E-2</v>
      </c>
      <c r="E32" s="10">
        <v>6.3990041352941403E-3</v>
      </c>
      <c r="F32" s="10">
        <v>3.9139932593939396E-3</v>
      </c>
      <c r="G32" s="15">
        <f t="shared" si="2"/>
        <v>-0.999998975125725</v>
      </c>
      <c r="H32" s="15">
        <f t="shared" si="2"/>
        <v>-0.9999995453840449</v>
      </c>
      <c r="I32" s="15">
        <f t="shared" si="2"/>
        <v>-0.99999972193114017</v>
      </c>
    </row>
    <row r="33" spans="1:9" x14ac:dyDescent="0.25">
      <c r="A33" s="40"/>
      <c r="B33" t="s">
        <v>42</v>
      </c>
      <c r="C33" s="10">
        <v>209.48872263914001</v>
      </c>
      <c r="D33" s="10">
        <v>1.9906094013083498E-3</v>
      </c>
      <c r="E33" s="10">
        <v>7.570341649152E-5</v>
      </c>
      <c r="F33" s="10">
        <v>0</v>
      </c>
      <c r="G33" s="15">
        <f t="shared" si="2"/>
        <v>-0.99999049777297688</v>
      </c>
      <c r="H33" s="15">
        <f t="shared" si="2"/>
        <v>-0.99999963862772401</v>
      </c>
      <c r="I33" s="15">
        <f t="shared" si="2"/>
        <v>-1</v>
      </c>
    </row>
    <row r="34" spans="1:9" x14ac:dyDescent="0.25">
      <c r="A34" s="40"/>
      <c r="B34" t="s">
        <v>43</v>
      </c>
      <c r="C34" s="10">
        <v>130.65932209332101</v>
      </c>
      <c r="D34" s="10">
        <v>9.9323274134710689E-4</v>
      </c>
      <c r="E34" s="10">
        <v>1.05976507401816E-4</v>
      </c>
      <c r="F34" s="10">
        <v>0</v>
      </c>
      <c r="G34" s="15">
        <f t="shared" si="2"/>
        <v>-0.99999239830174058</v>
      </c>
      <c r="H34" s="15">
        <f t="shared" si="2"/>
        <v>-0.9999991889097104</v>
      </c>
      <c r="I34" s="15">
        <f t="shared" si="2"/>
        <v>-1</v>
      </c>
    </row>
    <row r="35" spans="1:9" x14ac:dyDescent="0.25">
      <c r="A35" s="40" t="s">
        <v>294</v>
      </c>
      <c r="B35" t="s">
        <v>41</v>
      </c>
      <c r="C35" s="10">
        <v>76.4903728831016</v>
      </c>
      <c r="D35" s="10">
        <v>7.2779955053133301E-5</v>
      </c>
      <c r="E35" s="10">
        <v>5.32623322313392E-5</v>
      </c>
      <c r="F35" s="10">
        <v>2.74827403845368E-5</v>
      </c>
      <c r="G35" s="15">
        <f t="shared" si="2"/>
        <v>-0.99999904850829846</v>
      </c>
      <c r="H35" s="15">
        <f t="shared" si="2"/>
        <v>-0.99999930367273393</v>
      </c>
      <c r="I35" s="15">
        <f t="shared" si="2"/>
        <v>-0.99999964070327618</v>
      </c>
    </row>
    <row r="36" spans="1:9" x14ac:dyDescent="0.25">
      <c r="A36" s="40"/>
      <c r="B36" t="s">
        <v>42</v>
      </c>
      <c r="C36" s="10">
        <v>0.68621304594181598</v>
      </c>
      <c r="D36" s="10">
        <v>8.2487756737577208E-6</v>
      </c>
      <c r="E36" s="10">
        <v>5.9903875156762395E-7</v>
      </c>
      <c r="F36" s="10">
        <v>0</v>
      </c>
      <c r="G36" s="15">
        <f t="shared" si="2"/>
        <v>-0.99998797927885152</v>
      </c>
      <c r="H36" s="15">
        <f t="shared" si="2"/>
        <v>-0.99999912703677796</v>
      </c>
      <c r="I36" s="15">
        <f t="shared" si="2"/>
        <v>-1</v>
      </c>
    </row>
    <row r="37" spans="1:9" x14ac:dyDescent="0.25">
      <c r="A37" s="40"/>
      <c r="B37" t="s">
        <v>43</v>
      </c>
      <c r="C37" s="10">
        <v>0.637287315077674</v>
      </c>
      <c r="D37" s="10">
        <v>7.5197829615677E-6</v>
      </c>
      <c r="E37" s="10">
        <v>5.1263921786277498E-7</v>
      </c>
      <c r="F37" s="10">
        <v>0</v>
      </c>
      <c r="G37" s="15">
        <f t="shared" si="2"/>
        <v>-0.9999882003253735</v>
      </c>
      <c r="H37" s="15">
        <f t="shared" si="2"/>
        <v>-0.99999919559168093</v>
      </c>
      <c r="I37" s="15">
        <f t="shared" si="2"/>
        <v>-1</v>
      </c>
    </row>
    <row r="38" spans="1:9" x14ac:dyDescent="0.25">
      <c r="A38" s="40" t="s">
        <v>295</v>
      </c>
      <c r="B38" t="s">
        <v>41</v>
      </c>
      <c r="C38" s="10">
        <v>562.42316871745004</v>
      </c>
      <c r="D38" s="10">
        <v>2.5579740855636597E-4</v>
      </c>
      <c r="E38" s="10">
        <v>9.4469801373589496E-5</v>
      </c>
      <c r="F38" s="10">
        <v>4.8216374225712702E-5</v>
      </c>
      <c r="G38" s="15">
        <f t="shared" si="2"/>
        <v>-0.99999954518692891</v>
      </c>
      <c r="H38" s="15">
        <f t="shared" si="2"/>
        <v>-0.99999983203074361</v>
      </c>
      <c r="I38" s="15">
        <f t="shared" si="2"/>
        <v>-0.99999991427029167</v>
      </c>
    </row>
    <row r="39" spans="1:9" x14ac:dyDescent="0.25">
      <c r="A39" s="40"/>
      <c r="B39" t="s">
        <v>42</v>
      </c>
      <c r="C39" s="10">
        <v>5.5933648652262704</v>
      </c>
      <c r="D39" s="10">
        <v>3.6519093857846903E-5</v>
      </c>
      <c r="E39" s="10">
        <v>1.3450824796726701E-6</v>
      </c>
      <c r="F39" s="10">
        <v>0</v>
      </c>
      <c r="G39" s="15">
        <f t="shared" si="2"/>
        <v>-0.99999347099738023</v>
      </c>
      <c r="H39" s="15">
        <f t="shared" si="2"/>
        <v>-0.99999975952177045</v>
      </c>
      <c r="I39" s="15">
        <f t="shared" si="2"/>
        <v>-1</v>
      </c>
    </row>
    <row r="40" spans="1:9" x14ac:dyDescent="0.25">
      <c r="A40" s="40"/>
      <c r="B40" t="s">
        <v>43</v>
      </c>
      <c r="C40" s="10">
        <v>4.7726432460555097</v>
      </c>
      <c r="D40" s="10">
        <v>2.80106326073793E-5</v>
      </c>
      <c r="E40" s="10">
        <v>1.2116926967665701E-6</v>
      </c>
      <c r="F40" s="10">
        <v>0</v>
      </c>
      <c r="G40" s="15">
        <f t="shared" si="2"/>
        <v>-0.99999413100222179</v>
      </c>
      <c r="H40" s="15">
        <f t="shared" si="2"/>
        <v>-0.99999974611706055</v>
      </c>
      <c r="I40" s="15">
        <f t="shared" si="2"/>
        <v>-1</v>
      </c>
    </row>
    <row r="41" spans="1:9" x14ac:dyDescent="0.25">
      <c r="A41" s="40" t="s">
        <v>296</v>
      </c>
      <c r="B41" t="s">
        <v>41</v>
      </c>
      <c r="C41" s="10">
        <v>511.261692897454</v>
      </c>
      <c r="D41" s="10">
        <v>219.433780736762</v>
      </c>
      <c r="E41" s="10">
        <v>163.16547769037001</v>
      </c>
      <c r="F41" s="10">
        <v>188.049751823729</v>
      </c>
      <c r="G41" s="15">
        <f t="shared" si="2"/>
        <v>-0.57079948725832896</v>
      </c>
      <c r="H41" s="15">
        <f t="shared" si="2"/>
        <v>-0.68085722056415288</v>
      </c>
      <c r="I41" s="15">
        <f t="shared" si="2"/>
        <v>-0.63218493691948296</v>
      </c>
    </row>
    <row r="42" spans="1:9" x14ac:dyDescent="0.25">
      <c r="A42" s="40"/>
      <c r="B42" t="s">
        <v>42</v>
      </c>
      <c r="C42" s="10">
        <v>5.0950630553990601</v>
      </c>
      <c r="D42" s="10">
        <v>2.5459753143635302</v>
      </c>
      <c r="E42" s="10">
        <v>1.9521193655593301</v>
      </c>
      <c r="F42" s="10">
        <v>2.4425830701525699</v>
      </c>
      <c r="G42" s="15">
        <f t="shared" si="2"/>
        <v>-0.50030543554006668</v>
      </c>
      <c r="H42" s="15">
        <f t="shared" si="2"/>
        <v>-0.61686060715367641</v>
      </c>
      <c r="I42" s="15">
        <f t="shared" si="2"/>
        <v>-0.52059806844505097</v>
      </c>
    </row>
    <row r="43" spans="1:9" x14ac:dyDescent="0.25">
      <c r="A43" s="40"/>
      <c r="B43" t="s">
        <v>43</v>
      </c>
      <c r="C43" s="10">
        <v>4.3401999455957396</v>
      </c>
      <c r="D43" s="10">
        <v>2.7677288536270201</v>
      </c>
      <c r="E43" s="10">
        <v>2.4380188521831099</v>
      </c>
      <c r="F43" s="10">
        <v>3.46418291962138</v>
      </c>
      <c r="G43" s="15">
        <f t="shared" si="2"/>
        <v>-0.36230383661573007</v>
      </c>
      <c r="H43" s="15">
        <f t="shared" si="2"/>
        <v>-0.4382703832211432</v>
      </c>
      <c r="I43" s="15">
        <f t="shared" si="2"/>
        <v>-0.20183794225040402</v>
      </c>
    </row>
    <row r="44" spans="1:9" x14ac:dyDescent="0.25">
      <c r="D44" s="18"/>
      <c r="E44" s="18"/>
    </row>
    <row r="45" spans="1:9" x14ac:dyDescent="0.25">
      <c r="A45" t="s">
        <v>346</v>
      </c>
    </row>
    <row r="46" spans="1:9" x14ac:dyDescent="0.25">
      <c r="A46" s="41" t="s">
        <v>290</v>
      </c>
      <c r="B46" s="41"/>
      <c r="C46" s="7">
        <v>2020</v>
      </c>
      <c r="D46" s="7">
        <v>2030</v>
      </c>
      <c r="E46" s="7">
        <v>2040</v>
      </c>
      <c r="F46" s="7">
        <v>2050</v>
      </c>
    </row>
    <row r="47" spans="1:9" x14ac:dyDescent="0.25">
      <c r="A47" s="42" t="s">
        <v>297</v>
      </c>
      <c r="B47" s="42"/>
      <c r="C47" s="10">
        <v>20845.872500000001</v>
      </c>
      <c r="D47" s="10">
        <v>21924.852999999999</v>
      </c>
      <c r="E47" s="10">
        <v>22886.235499999999</v>
      </c>
      <c r="F47" s="10">
        <v>23738.455999999998</v>
      </c>
      <c r="G47" s="15">
        <f t="shared" ref="G47:I65" si="3">(D47-$C47)/$C47</f>
        <v>5.1759910744920742E-2</v>
      </c>
      <c r="H47" s="15">
        <f t="shared" si="3"/>
        <v>9.7878512880667262E-2</v>
      </c>
      <c r="I47" s="15">
        <f t="shared" si="3"/>
        <v>0.1387604908357756</v>
      </c>
    </row>
    <row r="48" spans="1:9" x14ac:dyDescent="0.25">
      <c r="A48" s="45" t="s">
        <v>291</v>
      </c>
      <c r="B48" t="s">
        <v>41</v>
      </c>
      <c r="C48" s="10">
        <v>75071.503201917498</v>
      </c>
      <c r="D48" s="10">
        <v>95923.433605985498</v>
      </c>
      <c r="E48" s="10">
        <v>114968.639115354</v>
      </c>
      <c r="F48" s="10">
        <v>131602.62775665801</v>
      </c>
      <c r="G48" s="15">
        <f t="shared" si="3"/>
        <v>0.27776092811120628</v>
      </c>
      <c r="H48" s="15">
        <f t="shared" si="3"/>
        <v>0.53145513559421365</v>
      </c>
      <c r="I48" s="15">
        <f t="shared" si="3"/>
        <v>0.75303040626068851</v>
      </c>
    </row>
    <row r="49" spans="1:9" x14ac:dyDescent="0.25">
      <c r="A49" s="40"/>
      <c r="B49" t="s">
        <v>42</v>
      </c>
      <c r="C49" s="10">
        <v>379.31513908853498</v>
      </c>
      <c r="D49" s="10">
        <v>506.55905879493201</v>
      </c>
      <c r="E49" s="10">
        <v>696.95463437400804</v>
      </c>
      <c r="F49" s="10">
        <v>911.23560810694198</v>
      </c>
      <c r="G49" s="15">
        <f t="shared" si="3"/>
        <v>0.33545700288196872</v>
      </c>
      <c r="H49" s="15">
        <f t="shared" si="3"/>
        <v>0.83740263056395869</v>
      </c>
      <c r="I49" s="15">
        <f t="shared" si="3"/>
        <v>1.4023180574774072</v>
      </c>
    </row>
    <row r="50" spans="1:9" x14ac:dyDescent="0.25">
      <c r="A50" s="40"/>
      <c r="B50" t="s">
        <v>43</v>
      </c>
      <c r="C50" s="10">
        <v>639.59874634561902</v>
      </c>
      <c r="D50" s="10">
        <v>1064.6575365912599</v>
      </c>
      <c r="E50" s="10">
        <v>1618.1111626780601</v>
      </c>
      <c r="F50" s="10">
        <v>2386.8334944568601</v>
      </c>
      <c r="G50" s="15">
        <f t="shared" si="3"/>
        <v>0.66457101843028399</v>
      </c>
      <c r="H50" s="15">
        <f t="shared" si="3"/>
        <v>1.5298848253271649</v>
      </c>
      <c r="I50" s="15">
        <f t="shared" si="3"/>
        <v>2.7317669993791553</v>
      </c>
    </row>
    <row r="51" spans="1:9" x14ac:dyDescent="0.25">
      <c r="A51" s="40" t="s">
        <v>292</v>
      </c>
      <c r="B51" t="s">
        <v>41</v>
      </c>
      <c r="C51" s="20">
        <v>13222533.2364005</v>
      </c>
      <c r="D51" s="20">
        <v>18.801197831935301</v>
      </c>
      <c r="E51" s="20">
        <v>11.7082182730234</v>
      </c>
      <c r="F51" s="20">
        <v>8.4602717941507102</v>
      </c>
      <c r="G51" s="15">
        <f t="shared" si="3"/>
        <v>-0.9999985780941143</v>
      </c>
      <c r="H51" s="15">
        <f t="shared" si="3"/>
        <v>-0.99999911452532864</v>
      </c>
      <c r="I51" s="15">
        <f t="shared" si="3"/>
        <v>-0.99999936016256163</v>
      </c>
    </row>
    <row r="52" spans="1:9" x14ac:dyDescent="0.25">
      <c r="A52" s="40"/>
      <c r="B52" t="s">
        <v>42</v>
      </c>
      <c r="C52" s="20">
        <v>107017.43012997499</v>
      </c>
      <c r="D52" s="20">
        <v>0.303660556223186</v>
      </c>
      <c r="E52" s="20">
        <v>0</v>
      </c>
      <c r="F52" s="20">
        <v>0</v>
      </c>
      <c r="G52" s="15">
        <f t="shared" si="3"/>
        <v>-0.99999716251309856</v>
      </c>
      <c r="H52" s="15">
        <f t="shared" si="3"/>
        <v>-1</v>
      </c>
      <c r="I52" s="15">
        <f t="shared" si="3"/>
        <v>-1</v>
      </c>
    </row>
    <row r="53" spans="1:9" x14ac:dyDescent="0.25">
      <c r="A53" s="40"/>
      <c r="B53" t="s">
        <v>43</v>
      </c>
      <c r="C53" s="20">
        <v>121657.520160029</v>
      </c>
      <c r="D53" s="20">
        <v>0.43181294511803198</v>
      </c>
      <c r="E53" s="20">
        <v>0.13323652123465299</v>
      </c>
      <c r="F53" s="20">
        <v>0</v>
      </c>
      <c r="G53" s="15">
        <f t="shared" si="3"/>
        <v>-0.99999645058567244</v>
      </c>
      <c r="H53" s="15">
        <f t="shared" si="3"/>
        <v>-0.99999890482297304</v>
      </c>
      <c r="I53" s="15">
        <f t="shared" si="3"/>
        <v>-1</v>
      </c>
    </row>
    <row r="54" spans="1:9" x14ac:dyDescent="0.25">
      <c r="A54" s="40" t="s">
        <v>293</v>
      </c>
      <c r="B54" t="s">
        <v>41</v>
      </c>
      <c r="C54" s="10">
        <v>13962.646714127701</v>
      </c>
      <c r="D54" s="10">
        <v>1.8834961427986199E-2</v>
      </c>
      <c r="E54" s="10">
        <v>6.9233788386298904E-3</v>
      </c>
      <c r="F54" s="10">
        <v>7.9672427624100806E-3</v>
      </c>
      <c r="G54" s="15">
        <f t="shared" si="3"/>
        <v>-0.99999865104648045</v>
      </c>
      <c r="H54" s="15">
        <f t="shared" si="3"/>
        <v>-0.99999950414996674</v>
      </c>
      <c r="I54" s="15">
        <f t="shared" si="3"/>
        <v>-0.99999942938878816</v>
      </c>
    </row>
    <row r="55" spans="1:9" x14ac:dyDescent="0.25">
      <c r="A55" s="40"/>
      <c r="B55" t="s">
        <v>42</v>
      </c>
      <c r="C55" s="10">
        <v>146.72710658829999</v>
      </c>
      <c r="D55" s="10">
        <v>3.2856055361427398E-4</v>
      </c>
      <c r="E55" s="10">
        <v>0</v>
      </c>
      <c r="F55" s="10">
        <v>0</v>
      </c>
      <c r="G55" s="15">
        <f t="shared" si="3"/>
        <v>-0.99999776073718583</v>
      </c>
      <c r="H55" s="15">
        <f t="shared" si="3"/>
        <v>-1</v>
      </c>
      <c r="I55" s="15">
        <f t="shared" si="3"/>
        <v>-1</v>
      </c>
    </row>
    <row r="56" spans="1:9" x14ac:dyDescent="0.25">
      <c r="A56" s="40"/>
      <c r="B56" t="s">
        <v>43</v>
      </c>
      <c r="C56" s="10">
        <v>140.816035463807</v>
      </c>
      <c r="D56" s="10">
        <v>5.4136094165745596E-4</v>
      </c>
      <c r="E56" s="10">
        <v>1.3448553941835799E-4</v>
      </c>
      <c r="F56" s="10">
        <v>0</v>
      </c>
      <c r="G56" s="15">
        <f t="shared" si="3"/>
        <v>-0.9999961555447866</v>
      </c>
      <c r="H56" s="15">
        <f t="shared" si="3"/>
        <v>-0.99999904495578962</v>
      </c>
      <c r="I56" s="15">
        <f t="shared" si="3"/>
        <v>-1</v>
      </c>
    </row>
    <row r="57" spans="1:9" x14ac:dyDescent="0.25">
      <c r="A57" s="40" t="s">
        <v>294</v>
      </c>
      <c r="B57" t="s">
        <v>41</v>
      </c>
      <c r="C57" s="10">
        <v>75.885734384638496</v>
      </c>
      <c r="D57" s="10">
        <v>9.7228037674156897E-5</v>
      </c>
      <c r="E57" s="10">
        <v>6.6505892269447795E-5</v>
      </c>
      <c r="F57" s="10">
        <v>4.6680885423922902E-5</v>
      </c>
      <c r="G57" s="15">
        <f t="shared" si="3"/>
        <v>-0.99999871875737301</v>
      </c>
      <c r="H57" s="15">
        <f t="shared" si="3"/>
        <v>-0.99999912360481447</v>
      </c>
      <c r="I57" s="15">
        <f t="shared" si="3"/>
        <v>-0.99999938485295292</v>
      </c>
    </row>
    <row r="58" spans="1:9" x14ac:dyDescent="0.25">
      <c r="A58" s="40"/>
      <c r="B58" t="s">
        <v>42</v>
      </c>
      <c r="C58" s="10">
        <v>0.58569942282119303</v>
      </c>
      <c r="D58" s="10">
        <v>1.2438744593293199E-6</v>
      </c>
      <c r="E58" s="10">
        <v>0</v>
      </c>
      <c r="F58" s="10">
        <v>0</v>
      </c>
      <c r="G58" s="15">
        <f t="shared" si="3"/>
        <v>-0.99999787625800729</v>
      </c>
      <c r="H58" s="15">
        <f t="shared" si="3"/>
        <v>-1</v>
      </c>
      <c r="I58" s="15">
        <f t="shared" si="3"/>
        <v>-1</v>
      </c>
    </row>
    <row r="59" spans="1:9" x14ac:dyDescent="0.25">
      <c r="A59" s="40"/>
      <c r="B59" t="s">
        <v>43</v>
      </c>
      <c r="C59" s="10">
        <v>0.68754909994583702</v>
      </c>
      <c r="D59" s="10">
        <v>2.2130237778536699E-6</v>
      </c>
      <c r="E59" s="10">
        <v>6.5054570518995005E-7</v>
      </c>
      <c r="F59" s="10">
        <v>0</v>
      </c>
      <c r="G59" s="15">
        <f t="shared" si="3"/>
        <v>-0.99999678128619751</v>
      </c>
      <c r="H59" s="15">
        <f t="shared" si="3"/>
        <v>-0.99999905381927601</v>
      </c>
      <c r="I59" s="15">
        <f t="shared" si="3"/>
        <v>-1</v>
      </c>
    </row>
    <row r="60" spans="1:9" x14ac:dyDescent="0.25">
      <c r="A60" s="40" t="s">
        <v>295</v>
      </c>
      <c r="B60" t="s">
        <v>41</v>
      </c>
      <c r="C60" s="10">
        <v>557.78838726042295</v>
      </c>
      <c r="D60" s="10">
        <v>3.1445855300868598E-4</v>
      </c>
      <c r="E60" s="10">
        <v>1.23199301424397E-4</v>
      </c>
      <c r="F60" s="10">
        <v>7.4267972320767994E-5</v>
      </c>
      <c r="G60" s="15">
        <f t="shared" si="3"/>
        <v>-0.9999994362404091</v>
      </c>
      <c r="H60" s="15">
        <f t="shared" si="3"/>
        <v>-0.99999977912895954</v>
      </c>
      <c r="I60" s="15">
        <f t="shared" si="3"/>
        <v>-0.99999986685278142</v>
      </c>
    </row>
    <row r="61" spans="1:9" x14ac:dyDescent="0.25">
      <c r="A61" s="40"/>
      <c r="B61" t="s">
        <v>42</v>
      </c>
      <c r="C61" s="10">
        <v>4.5966623667396904</v>
      </c>
      <c r="D61" s="10">
        <v>5.6862832426483199E-6</v>
      </c>
      <c r="E61" s="10">
        <v>0</v>
      </c>
      <c r="F61" s="10">
        <v>0</v>
      </c>
      <c r="G61" s="15">
        <f t="shared" si="3"/>
        <v>-0.99999876295390244</v>
      </c>
      <c r="H61" s="15">
        <f t="shared" si="3"/>
        <v>-1</v>
      </c>
      <c r="I61" s="15">
        <f t="shared" si="3"/>
        <v>-1</v>
      </c>
    </row>
    <row r="62" spans="1:9" x14ac:dyDescent="0.25">
      <c r="A62" s="40"/>
      <c r="B62" t="s">
        <v>43</v>
      </c>
      <c r="C62" s="10">
        <v>5.1618004018952703</v>
      </c>
      <c r="D62" s="10">
        <v>8.2988391669512994E-6</v>
      </c>
      <c r="E62" s="10">
        <v>1.53765348499442E-6</v>
      </c>
      <c r="F62" s="10">
        <v>0</v>
      </c>
      <c r="G62" s="15">
        <f t="shared" si="3"/>
        <v>-0.99999839225880105</v>
      </c>
      <c r="H62" s="15">
        <f t="shared" si="3"/>
        <v>-0.99999970210907707</v>
      </c>
      <c r="I62" s="15">
        <f t="shared" si="3"/>
        <v>-1</v>
      </c>
    </row>
    <row r="63" spans="1:9" x14ac:dyDescent="0.25">
      <c r="A63" s="40" t="s">
        <v>296</v>
      </c>
      <c r="B63" t="s">
        <v>41</v>
      </c>
      <c r="C63" s="10">
        <v>507.04503231668298</v>
      </c>
      <c r="D63" s="10">
        <v>218.75055441861099</v>
      </c>
      <c r="E63" s="10">
        <v>164.393671019419</v>
      </c>
      <c r="F63" s="10">
        <v>187.70670677427501</v>
      </c>
      <c r="G63" s="15">
        <f t="shared" si="3"/>
        <v>-0.5685776598201896</v>
      </c>
      <c r="H63" s="15">
        <f t="shared" si="3"/>
        <v>-0.67578092567378845</v>
      </c>
      <c r="I63" s="15">
        <f t="shared" si="3"/>
        <v>-0.62980269046982829</v>
      </c>
    </row>
    <row r="64" spans="1:9" x14ac:dyDescent="0.25">
      <c r="A64" s="40"/>
      <c r="B64" t="s">
        <v>42</v>
      </c>
      <c r="C64" s="10">
        <v>4.1857221623623699</v>
      </c>
      <c r="D64" s="10">
        <v>2.0010361967264401</v>
      </c>
      <c r="E64" s="10">
        <v>1.60603003160526</v>
      </c>
      <c r="F64" s="10">
        <v>2.0446712621454899</v>
      </c>
      <c r="G64" s="15">
        <f t="shared" si="3"/>
        <v>-0.52193764442380475</v>
      </c>
      <c r="H64" s="15">
        <f t="shared" si="3"/>
        <v>-0.61630754041762847</v>
      </c>
      <c r="I64" s="15">
        <f t="shared" si="3"/>
        <v>-0.51151290438457997</v>
      </c>
    </row>
    <row r="65" spans="1:9" x14ac:dyDescent="0.25">
      <c r="A65" s="40"/>
      <c r="B65" t="s">
        <v>43</v>
      </c>
      <c r="C65" s="10">
        <v>4.6943897138151502</v>
      </c>
      <c r="D65" s="10">
        <v>2.7295503104707199</v>
      </c>
      <c r="E65" s="10">
        <v>2.5699420213043198</v>
      </c>
      <c r="F65" s="10">
        <v>3.6948899422381598</v>
      </c>
      <c r="G65" s="15">
        <f t="shared" si="3"/>
        <v>-0.41855055142995296</v>
      </c>
      <c r="H65" s="15">
        <f t="shared" si="3"/>
        <v>-0.45255034669549898</v>
      </c>
      <c r="I65" s="15">
        <f t="shared" si="3"/>
        <v>-0.21291367621984089</v>
      </c>
    </row>
    <row r="68" spans="1:9" x14ac:dyDescent="0.25">
      <c r="C68" t="s">
        <v>336</v>
      </c>
      <c r="D68" t="s">
        <v>336</v>
      </c>
      <c r="E68" t="s">
        <v>336</v>
      </c>
      <c r="F68" t="s">
        <v>336</v>
      </c>
    </row>
    <row r="69" spans="1:9" x14ac:dyDescent="0.25">
      <c r="A69" t="s">
        <v>277</v>
      </c>
      <c r="C69">
        <v>2020</v>
      </c>
      <c r="D69">
        <v>2030</v>
      </c>
      <c r="E69">
        <v>2040</v>
      </c>
      <c r="F69">
        <v>2050</v>
      </c>
    </row>
    <row r="70" spans="1:9" x14ac:dyDescent="0.25">
      <c r="A70" t="s">
        <v>337</v>
      </c>
      <c r="B70" t="s">
        <v>338</v>
      </c>
    </row>
    <row r="71" spans="1:9" x14ac:dyDescent="0.25">
      <c r="A71" t="s">
        <v>339</v>
      </c>
      <c r="B71">
        <v>2</v>
      </c>
      <c r="C71">
        <v>20845.872500000001</v>
      </c>
      <c r="D71">
        <v>21924.852999999999</v>
      </c>
      <c r="E71">
        <v>22886.235499999999</v>
      </c>
      <c r="F71">
        <v>23738.455999999998</v>
      </c>
    </row>
    <row r="72" spans="1:9" x14ac:dyDescent="0.25">
      <c r="A72" t="s">
        <v>339</v>
      </c>
      <c r="B72">
        <v>3</v>
      </c>
      <c r="C72">
        <v>20845.872500000001</v>
      </c>
      <c r="D72">
        <v>21924.852999999999</v>
      </c>
      <c r="E72">
        <v>22886.235499999999</v>
      </c>
      <c r="F72">
        <v>23738.455999999998</v>
      </c>
    </row>
    <row r="73" spans="1:9" x14ac:dyDescent="0.25">
      <c r="A73" t="s">
        <v>339</v>
      </c>
      <c r="B73">
        <v>4</v>
      </c>
      <c r="C73">
        <v>20845.872500000001</v>
      </c>
      <c r="D73">
        <v>21924.852999999999</v>
      </c>
      <c r="E73">
        <v>22886.235499999999</v>
      </c>
      <c r="F73">
        <v>23738.455999999998</v>
      </c>
    </row>
    <row r="74" spans="1:9" x14ac:dyDescent="0.25">
      <c r="A74" t="s">
        <v>340</v>
      </c>
      <c r="B74">
        <v>2</v>
      </c>
      <c r="C74">
        <v>75071.503201917498</v>
      </c>
      <c r="D74">
        <v>95923.433605985498</v>
      </c>
      <c r="E74">
        <v>114968.639115354</v>
      </c>
      <c r="F74">
        <v>131602.62775665801</v>
      </c>
    </row>
    <row r="75" spans="1:9" x14ac:dyDescent="0.25">
      <c r="A75" t="s">
        <v>340</v>
      </c>
      <c r="B75">
        <v>3</v>
      </c>
      <c r="C75">
        <v>379.31513908853498</v>
      </c>
      <c r="D75">
        <v>506.55905879493201</v>
      </c>
      <c r="E75">
        <v>696.95463437400804</v>
      </c>
      <c r="F75">
        <v>911.23560810694198</v>
      </c>
    </row>
    <row r="76" spans="1:9" x14ac:dyDescent="0.25">
      <c r="A76" t="s">
        <v>340</v>
      </c>
      <c r="B76">
        <v>4</v>
      </c>
      <c r="C76">
        <v>639.59874634561902</v>
      </c>
      <c r="D76">
        <v>1064.6575365912599</v>
      </c>
      <c r="E76">
        <v>1618.1111626780601</v>
      </c>
      <c r="F76">
        <v>2386.8334944568601</v>
      </c>
    </row>
    <row r="77" spans="1:9" x14ac:dyDescent="0.25">
      <c r="A77" t="s">
        <v>278</v>
      </c>
      <c r="B77">
        <v>2</v>
      </c>
      <c r="C77">
        <v>13222533.2364005</v>
      </c>
      <c r="D77">
        <v>18.801197831935301</v>
      </c>
      <c r="E77">
        <v>11.7082182730234</v>
      </c>
      <c r="F77">
        <v>8.4602717941507102</v>
      </c>
    </row>
    <row r="78" spans="1:9" x14ac:dyDescent="0.25">
      <c r="A78" t="s">
        <v>278</v>
      </c>
      <c r="B78">
        <v>3</v>
      </c>
      <c r="C78">
        <v>107017.43012997499</v>
      </c>
      <c r="D78">
        <v>0.303660556223186</v>
      </c>
      <c r="E78">
        <v>0</v>
      </c>
      <c r="F78">
        <v>0</v>
      </c>
    </row>
    <row r="79" spans="1:9" x14ac:dyDescent="0.25">
      <c r="A79" t="s">
        <v>278</v>
      </c>
      <c r="B79">
        <v>4</v>
      </c>
      <c r="C79">
        <v>121657.520160029</v>
      </c>
      <c r="D79">
        <v>0.43181294511803198</v>
      </c>
      <c r="E79">
        <v>0.13323652123465299</v>
      </c>
      <c r="F79">
        <v>0</v>
      </c>
    </row>
    <row r="80" spans="1:9" x14ac:dyDescent="0.25">
      <c r="A80" t="s">
        <v>279</v>
      </c>
      <c r="B80">
        <v>2</v>
      </c>
      <c r="C80">
        <v>13962.646714127701</v>
      </c>
      <c r="D80">
        <v>1.8834961427986199E-2</v>
      </c>
      <c r="E80">
        <v>6.9233788386298904E-3</v>
      </c>
      <c r="F80">
        <v>7.9672427624100806E-3</v>
      </c>
    </row>
    <row r="81" spans="1:6" x14ac:dyDescent="0.25">
      <c r="A81" t="s">
        <v>279</v>
      </c>
      <c r="B81">
        <v>3</v>
      </c>
      <c r="C81">
        <v>146.72710658829999</v>
      </c>
      <c r="D81">
        <v>3.2856055361427398E-4</v>
      </c>
      <c r="E81" s="18">
        <v>0</v>
      </c>
      <c r="F81">
        <v>0</v>
      </c>
    </row>
    <row r="82" spans="1:6" x14ac:dyDescent="0.25">
      <c r="A82" t="s">
        <v>279</v>
      </c>
      <c r="B82">
        <v>4</v>
      </c>
      <c r="C82">
        <v>140.816035463807</v>
      </c>
      <c r="D82">
        <v>5.4136094165745596E-4</v>
      </c>
      <c r="E82" s="18">
        <v>1.3448553941835799E-4</v>
      </c>
      <c r="F82" s="18">
        <v>0</v>
      </c>
    </row>
    <row r="83" spans="1:6" x14ac:dyDescent="0.25">
      <c r="A83" t="s">
        <v>280</v>
      </c>
      <c r="B83">
        <v>2</v>
      </c>
      <c r="C83">
        <v>75.885734384638496</v>
      </c>
      <c r="D83" s="18">
        <v>9.7228037674156897E-5</v>
      </c>
      <c r="E83" s="18">
        <v>6.6505892269447795E-5</v>
      </c>
      <c r="F83" s="18">
        <v>4.6680885423922902E-5</v>
      </c>
    </row>
    <row r="84" spans="1:6" x14ac:dyDescent="0.25">
      <c r="A84" t="s">
        <v>280</v>
      </c>
      <c r="B84">
        <v>3</v>
      </c>
      <c r="C84">
        <v>0.58569942282119303</v>
      </c>
      <c r="D84" s="18">
        <v>1.2438744593293199E-6</v>
      </c>
      <c r="E84" s="18">
        <v>0</v>
      </c>
      <c r="F84" s="18">
        <v>0</v>
      </c>
    </row>
    <row r="85" spans="1:6" x14ac:dyDescent="0.25">
      <c r="A85" t="s">
        <v>280</v>
      </c>
      <c r="B85">
        <v>4</v>
      </c>
      <c r="C85">
        <v>0.68754909994583702</v>
      </c>
      <c r="D85" s="18">
        <v>2.2130237778536699E-6</v>
      </c>
      <c r="E85" s="18">
        <v>6.5054570518995005E-7</v>
      </c>
      <c r="F85" s="18">
        <v>0</v>
      </c>
    </row>
    <row r="86" spans="1:6" x14ac:dyDescent="0.25">
      <c r="A86" t="s">
        <v>289</v>
      </c>
      <c r="B86">
        <v>2</v>
      </c>
      <c r="C86">
        <v>557.78838726042295</v>
      </c>
      <c r="D86" s="18">
        <v>3.1445855300868598E-4</v>
      </c>
      <c r="E86" s="18">
        <v>1.23199301424397E-4</v>
      </c>
      <c r="F86" s="18">
        <v>7.4267972320767994E-5</v>
      </c>
    </row>
    <row r="87" spans="1:6" x14ac:dyDescent="0.25">
      <c r="A87" t="s">
        <v>289</v>
      </c>
      <c r="B87">
        <v>3</v>
      </c>
      <c r="C87">
        <v>4.5966623667396904</v>
      </c>
      <c r="D87" s="18">
        <v>5.6862832426483199E-6</v>
      </c>
      <c r="E87" s="18">
        <v>0</v>
      </c>
      <c r="F87" s="18">
        <v>0</v>
      </c>
    </row>
    <row r="88" spans="1:6" x14ac:dyDescent="0.25">
      <c r="A88" t="s">
        <v>289</v>
      </c>
      <c r="B88">
        <v>4</v>
      </c>
      <c r="C88">
        <v>5.1618004018952703</v>
      </c>
      <c r="D88" s="18">
        <v>8.2988391669512994E-6</v>
      </c>
      <c r="E88" s="18">
        <v>1.53765348499442E-6</v>
      </c>
      <c r="F88" s="18">
        <v>0</v>
      </c>
    </row>
    <row r="89" spans="1:6" x14ac:dyDescent="0.25">
      <c r="A89" t="s">
        <v>341</v>
      </c>
      <c r="B89">
        <v>2</v>
      </c>
      <c r="C89">
        <v>507.04503231668298</v>
      </c>
      <c r="D89" s="18">
        <v>218.75055441861099</v>
      </c>
      <c r="E89" s="18">
        <v>164.393671019419</v>
      </c>
      <c r="F89">
        <v>187.70670677427501</v>
      </c>
    </row>
    <row r="90" spans="1:6" x14ac:dyDescent="0.25">
      <c r="A90" t="s">
        <v>341</v>
      </c>
      <c r="B90">
        <v>3</v>
      </c>
      <c r="C90">
        <v>4.1857221623623699</v>
      </c>
      <c r="D90">
        <v>2.0010361967264401</v>
      </c>
      <c r="E90">
        <v>1.60603003160526</v>
      </c>
      <c r="F90">
        <v>2.0446712621454899</v>
      </c>
    </row>
    <row r="91" spans="1:6" x14ac:dyDescent="0.25">
      <c r="A91" t="s">
        <v>341</v>
      </c>
      <c r="B91">
        <v>4</v>
      </c>
      <c r="C91">
        <v>4.6943897138151502</v>
      </c>
      <c r="D91">
        <v>2.7295503104707199</v>
      </c>
      <c r="E91">
        <v>2.5699420213043198</v>
      </c>
      <c r="F91">
        <v>3.6948899422381598</v>
      </c>
    </row>
  </sheetData>
  <mergeCells count="24">
    <mergeCell ref="A63:A65"/>
    <mergeCell ref="A32:A34"/>
    <mergeCell ref="A35:A37"/>
    <mergeCell ref="A38:A40"/>
    <mergeCell ref="A41:A43"/>
    <mergeCell ref="A46:B46"/>
    <mergeCell ref="A47:B47"/>
    <mergeCell ref="A48:A50"/>
    <mergeCell ref="A51:A53"/>
    <mergeCell ref="A54:A56"/>
    <mergeCell ref="A57:A59"/>
    <mergeCell ref="A60:A62"/>
    <mergeCell ref="A29:A31"/>
    <mergeCell ref="A2:B2"/>
    <mergeCell ref="A3:B3"/>
    <mergeCell ref="A4:A6"/>
    <mergeCell ref="A7:A9"/>
    <mergeCell ref="A10:A12"/>
    <mergeCell ref="A13:A15"/>
    <mergeCell ref="A16:A18"/>
    <mergeCell ref="A19:A21"/>
    <mergeCell ref="A24:B24"/>
    <mergeCell ref="A25:B25"/>
    <mergeCell ref="A26:A28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B2CA-3EDF-4C4D-BD81-7DA51E94741C}">
  <dimension ref="A1:I89"/>
  <sheetViews>
    <sheetView topLeftCell="A61" zoomScale="145" zoomScaleNormal="145" workbookViewId="0">
      <selection activeCell="C76" sqref="C76"/>
    </sheetView>
  </sheetViews>
  <sheetFormatPr defaultColWidth="8.7109375" defaultRowHeight="15" x14ac:dyDescent="0.25"/>
  <cols>
    <col min="1" max="1" width="17" customWidth="1"/>
    <col min="2" max="2" width="10.7109375" customWidth="1"/>
    <col min="3" max="3" width="13.85546875" bestFit="1" customWidth="1"/>
    <col min="4" max="6" width="12.7109375" bestFit="1" customWidth="1"/>
  </cols>
  <sheetData>
    <row r="1" spans="1:9" x14ac:dyDescent="0.25">
      <c r="A1" t="s">
        <v>344</v>
      </c>
    </row>
    <row r="2" spans="1:9" x14ac:dyDescent="0.25">
      <c r="A2" s="41" t="s">
        <v>290</v>
      </c>
      <c r="B2" s="41"/>
      <c r="C2" s="7">
        <v>2020</v>
      </c>
      <c r="D2" s="7">
        <v>2030</v>
      </c>
      <c r="E2" s="7">
        <v>2040</v>
      </c>
      <c r="F2" s="7">
        <v>2050</v>
      </c>
    </row>
    <row r="3" spans="1:9" x14ac:dyDescent="0.25">
      <c r="A3" s="42" t="s">
        <v>297</v>
      </c>
      <c r="B3" s="42"/>
      <c r="C3" s="10">
        <v>13913.467500000001</v>
      </c>
      <c r="D3" s="10">
        <v>14871.8195</v>
      </c>
      <c r="E3" s="10">
        <v>15588.933999999999</v>
      </c>
      <c r="F3" s="10">
        <v>16020.883</v>
      </c>
      <c r="G3" s="15">
        <f t="shared" ref="G3:I18" si="0">(D3-$C3)/$C3</f>
        <v>6.887945079111292E-2</v>
      </c>
      <c r="H3" s="15">
        <f t="shared" si="0"/>
        <v>0.1204204846850721</v>
      </c>
      <c r="I3" s="15">
        <f t="shared" si="0"/>
        <v>0.15146587290335778</v>
      </c>
    </row>
    <row r="4" spans="1:9" x14ac:dyDescent="0.25">
      <c r="A4" s="45" t="s">
        <v>291</v>
      </c>
      <c r="B4" t="s">
        <v>41</v>
      </c>
      <c r="C4" s="10">
        <v>81249.622065300806</v>
      </c>
      <c r="D4" s="10">
        <v>83478.729951499598</v>
      </c>
      <c r="E4" s="10">
        <v>87672.458618225195</v>
      </c>
      <c r="F4" s="10">
        <v>87002.486354280903</v>
      </c>
      <c r="G4" s="15">
        <f t="shared" si="0"/>
        <v>2.7435301599399987E-2</v>
      </c>
      <c r="H4" s="15">
        <f t="shared" si="0"/>
        <v>7.9050663740470289E-2</v>
      </c>
      <c r="I4" s="15">
        <f t="shared" si="0"/>
        <v>7.0804812905547868E-2</v>
      </c>
    </row>
    <row r="5" spans="1:9" x14ac:dyDescent="0.25">
      <c r="A5" s="40"/>
      <c r="B5" t="s">
        <v>42</v>
      </c>
      <c r="C5" s="10">
        <v>338.88104075596402</v>
      </c>
      <c r="D5" s="10">
        <v>207.93381860661501</v>
      </c>
      <c r="E5" s="10">
        <v>201.30831113039801</v>
      </c>
      <c r="F5" s="10">
        <v>150.71345789286099</v>
      </c>
      <c r="G5" s="15">
        <f t="shared" si="0"/>
        <v>-0.38641058778985249</v>
      </c>
      <c r="H5" s="15">
        <f t="shared" si="0"/>
        <v>-0.40596171836191708</v>
      </c>
      <c r="I5" s="15">
        <f t="shared" si="0"/>
        <v>-0.55526146415079858</v>
      </c>
    </row>
    <row r="6" spans="1:9" x14ac:dyDescent="0.25">
      <c r="A6" s="40"/>
      <c r="B6" t="s">
        <v>43</v>
      </c>
      <c r="C6" s="10">
        <v>9012.22021988911</v>
      </c>
      <c r="D6" s="10">
        <v>8786.65278688732</v>
      </c>
      <c r="E6" s="10">
        <v>9055.3241903975395</v>
      </c>
      <c r="F6" s="10">
        <v>8587.3627329991104</v>
      </c>
      <c r="G6" s="15">
        <f t="shared" si="0"/>
        <v>-2.5029063593451063E-2</v>
      </c>
      <c r="H6" s="15">
        <f t="shared" si="0"/>
        <v>4.7828359113221775E-3</v>
      </c>
      <c r="I6" s="15">
        <f t="shared" si="0"/>
        <v>-4.71423774079976E-2</v>
      </c>
    </row>
    <row r="7" spans="1:9" x14ac:dyDescent="0.25">
      <c r="A7" s="40" t="s">
        <v>292</v>
      </c>
      <c r="B7" t="s">
        <v>41</v>
      </c>
      <c r="C7" s="20">
        <v>16165744.1900189</v>
      </c>
      <c r="D7" s="20">
        <v>12.969004038473299</v>
      </c>
      <c r="E7" s="20">
        <v>8.3363116518912701</v>
      </c>
      <c r="F7" s="20">
        <v>0.38603416073778801</v>
      </c>
      <c r="G7" s="15">
        <f t="shared" si="0"/>
        <v>-0.99999919774778778</v>
      </c>
      <c r="H7" s="15">
        <f t="shared" si="0"/>
        <v>-0.9999994843224318</v>
      </c>
      <c r="I7" s="15">
        <f t="shared" si="0"/>
        <v>-0.99999997612023572</v>
      </c>
    </row>
    <row r="8" spans="1:9" x14ac:dyDescent="0.25">
      <c r="A8" s="40"/>
      <c r="B8" t="s">
        <v>42</v>
      </c>
      <c r="C8" s="20">
        <v>179889.23295069201</v>
      </c>
      <c r="D8" s="20">
        <v>7.9128040615926806E-2</v>
      </c>
      <c r="E8" s="20">
        <v>0</v>
      </c>
      <c r="F8" s="20">
        <v>0</v>
      </c>
      <c r="G8" s="15">
        <f t="shared" si="0"/>
        <v>-0.99999956012908997</v>
      </c>
      <c r="H8" s="15">
        <f t="shared" si="0"/>
        <v>-1</v>
      </c>
      <c r="I8" s="15">
        <f t="shared" si="0"/>
        <v>-1</v>
      </c>
    </row>
    <row r="9" spans="1:9" x14ac:dyDescent="0.25">
      <c r="A9" s="40"/>
      <c r="B9" t="s">
        <v>43</v>
      </c>
      <c r="C9" s="20">
        <v>1931931.8660936099</v>
      </c>
      <c r="D9" s="20">
        <v>4.5594399045777196</v>
      </c>
      <c r="E9" s="20">
        <v>6.5789234229126595E-2</v>
      </c>
      <c r="F9" s="20">
        <v>4.3125962050299803E-2</v>
      </c>
      <c r="G9" s="15">
        <f t="shared" si="0"/>
        <v>-0.9999976399582281</v>
      </c>
      <c r="H9" s="15">
        <f t="shared" si="0"/>
        <v>-0.9999999659464005</v>
      </c>
      <c r="I9" s="15">
        <f t="shared" si="0"/>
        <v>-0.99999997767728621</v>
      </c>
    </row>
    <row r="10" spans="1:9" x14ac:dyDescent="0.25">
      <c r="A10" s="40" t="s">
        <v>293</v>
      </c>
      <c r="B10" t="s">
        <v>41</v>
      </c>
      <c r="C10" s="10">
        <v>16830.949379537298</v>
      </c>
      <c r="D10" s="10">
        <v>1.3443700624515499E-2</v>
      </c>
      <c r="E10" s="10">
        <v>7.2869384687472404E-3</v>
      </c>
      <c r="F10" s="10">
        <v>3.8236892347482201E-4</v>
      </c>
      <c r="G10" s="15">
        <f t="shared" si="0"/>
        <v>-0.99999920125119979</v>
      </c>
      <c r="H10" s="15">
        <f t="shared" si="0"/>
        <v>-0.99999956705125159</v>
      </c>
      <c r="I10" s="15">
        <f t="shared" si="0"/>
        <v>-0.99999997728179713</v>
      </c>
    </row>
    <row r="11" spans="1:9" x14ac:dyDescent="0.25">
      <c r="A11" s="40"/>
      <c r="B11" t="s">
        <v>42</v>
      </c>
      <c r="C11" s="10">
        <v>316.42919366753603</v>
      </c>
      <c r="D11" s="10">
        <v>2.9492539323151902E-5</v>
      </c>
      <c r="E11" s="10">
        <v>0</v>
      </c>
      <c r="F11" s="10">
        <v>0</v>
      </c>
      <c r="G11" s="15">
        <f t="shared" si="0"/>
        <v>-0.99999990679577</v>
      </c>
      <c r="H11" s="15">
        <f t="shared" si="0"/>
        <v>-1</v>
      </c>
      <c r="I11" s="15">
        <f t="shared" si="0"/>
        <v>-1</v>
      </c>
    </row>
    <row r="12" spans="1:9" x14ac:dyDescent="0.25">
      <c r="A12" s="40"/>
      <c r="B12" t="s">
        <v>43</v>
      </c>
      <c r="C12" s="10">
        <v>2172.0786665095502</v>
      </c>
      <c r="D12" s="10">
        <v>4.8521684568145302E-3</v>
      </c>
      <c r="E12" s="10">
        <v>6.43092531579947E-5</v>
      </c>
      <c r="F12" s="10">
        <v>4.1772560440432898E-5</v>
      </c>
      <c r="G12" s="15">
        <f t="shared" si="0"/>
        <v>-0.99999776611753</v>
      </c>
      <c r="H12" s="15">
        <f t="shared" si="0"/>
        <v>-0.99999997039276056</v>
      </c>
      <c r="I12" s="15">
        <f t="shared" si="0"/>
        <v>-0.99999998076839425</v>
      </c>
    </row>
    <row r="13" spans="1:9" x14ac:dyDescent="0.25">
      <c r="A13" s="40" t="s">
        <v>294</v>
      </c>
      <c r="B13" t="s">
        <v>41</v>
      </c>
      <c r="C13" s="10">
        <v>70.795082618129797</v>
      </c>
      <c r="D13" s="10">
        <v>5.1373651093822701E-5</v>
      </c>
      <c r="E13" s="10">
        <v>2.8433632356376101E-5</v>
      </c>
      <c r="F13" s="10">
        <v>1.33601999816497E-6</v>
      </c>
      <c r="G13" s="15">
        <f t="shared" si="0"/>
        <v>-0.99999927433305835</v>
      </c>
      <c r="H13" s="15">
        <f t="shared" si="0"/>
        <v>-0.99999959836712804</v>
      </c>
      <c r="I13" s="15">
        <f t="shared" si="0"/>
        <v>-0.99999998112835042</v>
      </c>
    </row>
    <row r="14" spans="1:9" x14ac:dyDescent="0.25">
      <c r="A14" s="40"/>
      <c r="B14" t="s">
        <v>42</v>
      </c>
      <c r="C14" s="10">
        <v>0.68924016188647497</v>
      </c>
      <c r="D14" s="10">
        <v>3.4407962543675E-7</v>
      </c>
      <c r="E14" s="10">
        <v>0</v>
      </c>
      <c r="F14" s="10">
        <v>0</v>
      </c>
      <c r="G14" s="15">
        <f t="shared" si="0"/>
        <v>-0.99999950078413236</v>
      </c>
      <c r="H14" s="15">
        <f t="shared" si="0"/>
        <v>-1</v>
      </c>
      <c r="I14" s="15">
        <f t="shared" si="0"/>
        <v>-1</v>
      </c>
    </row>
    <row r="15" spans="1:9" x14ac:dyDescent="0.25">
      <c r="A15" s="40"/>
      <c r="B15" t="s">
        <v>43</v>
      </c>
      <c r="C15" s="10">
        <v>8.3383684232983502</v>
      </c>
      <c r="D15" s="10">
        <v>1.74749365967225E-5</v>
      </c>
      <c r="E15" s="10">
        <v>2.5017329603795E-7</v>
      </c>
      <c r="F15" s="10">
        <v>1.66307617678525E-7</v>
      </c>
      <c r="G15" s="15">
        <f t="shared" si="0"/>
        <v>-0.99999790427386881</v>
      </c>
      <c r="H15" s="15">
        <f t="shared" si="0"/>
        <v>-0.99999996999733254</v>
      </c>
      <c r="I15" s="15">
        <f t="shared" si="0"/>
        <v>-0.99999998005513668</v>
      </c>
    </row>
    <row r="16" spans="1:9" x14ac:dyDescent="0.25">
      <c r="A16" s="40" t="s">
        <v>295</v>
      </c>
      <c r="B16" t="s">
        <v>41</v>
      </c>
      <c r="C16" s="10">
        <v>655.43297001051303</v>
      </c>
      <c r="D16" s="10">
        <v>2.0669845489435301E-4</v>
      </c>
      <c r="E16" s="10">
        <v>6.3863843245779906E-5</v>
      </c>
      <c r="F16" s="10">
        <v>2.9392439959629699E-6</v>
      </c>
      <c r="G16" s="15">
        <f t="shared" si="0"/>
        <v>-0.99999968463830113</v>
      </c>
      <c r="H16" s="15">
        <f t="shared" si="0"/>
        <v>-0.99999990256235771</v>
      </c>
      <c r="I16" s="15">
        <f t="shared" si="0"/>
        <v>-0.99999999551556884</v>
      </c>
    </row>
    <row r="17" spans="1:9" x14ac:dyDescent="0.25">
      <c r="A17" s="40"/>
      <c r="B17" t="s">
        <v>42</v>
      </c>
      <c r="C17" s="10">
        <v>7.3645643830239198</v>
      </c>
      <c r="D17" s="10">
        <v>1.1797015729260699E-6</v>
      </c>
      <c r="E17" s="10">
        <v>0</v>
      </c>
      <c r="F17" s="10">
        <v>0</v>
      </c>
      <c r="G17" s="15">
        <f t="shared" si="0"/>
        <v>-0.99999983981380136</v>
      </c>
      <c r="H17" s="15">
        <f t="shared" si="0"/>
        <v>-1</v>
      </c>
      <c r="I17" s="15">
        <f t="shared" si="0"/>
        <v>-1</v>
      </c>
    </row>
    <row r="18" spans="1:9" x14ac:dyDescent="0.25">
      <c r="A18" s="40"/>
      <c r="B18" t="s">
        <v>43</v>
      </c>
      <c r="C18" s="10">
        <v>78.453260192296</v>
      </c>
      <c r="D18" s="10">
        <v>8.0213318381493207E-5</v>
      </c>
      <c r="E18" s="10">
        <v>6.9165558316377499E-7</v>
      </c>
      <c r="F18" s="10">
        <v>4.4022604679612502E-7</v>
      </c>
      <c r="G18" s="15">
        <f t="shared" si="0"/>
        <v>-0.99999897756551881</v>
      </c>
      <c r="H18" s="15">
        <f t="shared" si="0"/>
        <v>-0.99999999118385152</v>
      </c>
      <c r="I18" s="15">
        <f t="shared" si="0"/>
        <v>-0.99999999438868381</v>
      </c>
    </row>
    <row r="19" spans="1:9" x14ac:dyDescent="0.25">
      <c r="A19" s="40" t="s">
        <v>296</v>
      </c>
      <c r="B19" t="s">
        <v>41</v>
      </c>
      <c r="C19" s="10">
        <v>599.79565529024796</v>
      </c>
      <c r="D19" s="10">
        <v>179.436407913154</v>
      </c>
      <c r="E19" s="10">
        <v>102.428886235269</v>
      </c>
      <c r="F19" s="10">
        <v>101.498007183136</v>
      </c>
      <c r="G19" s="15">
        <f t="shared" ref="G19:I21" si="1">(D19-$C19)/$C19</f>
        <v>-0.70083743299820567</v>
      </c>
      <c r="H19" s="15">
        <f t="shared" si="1"/>
        <v>-0.82922702868579046</v>
      </c>
      <c r="I19" s="15">
        <f t="shared" si="1"/>
        <v>-0.83077902234216761</v>
      </c>
    </row>
    <row r="20" spans="1:9" x14ac:dyDescent="0.25">
      <c r="A20" s="40"/>
      <c r="B20" t="s">
        <v>42</v>
      </c>
      <c r="C20" s="10">
        <v>6.7431004292886296</v>
      </c>
      <c r="D20" s="10">
        <v>1.5823098481373801</v>
      </c>
      <c r="E20" s="10">
        <v>0.78607874612609197</v>
      </c>
      <c r="F20" s="10">
        <v>0.54897898386875799</v>
      </c>
      <c r="G20" s="15">
        <f t="shared" si="1"/>
        <v>-0.76534387041536212</v>
      </c>
      <c r="H20" s="15">
        <f t="shared" si="1"/>
        <v>-0.88342473104630592</v>
      </c>
      <c r="I20" s="15">
        <f t="shared" si="1"/>
        <v>-0.91858656272057437</v>
      </c>
    </row>
    <row r="21" spans="1:9" x14ac:dyDescent="0.25">
      <c r="A21" s="40"/>
      <c r="B21" t="s">
        <v>43</v>
      </c>
      <c r="C21" s="10">
        <v>71.798510412341699</v>
      </c>
      <c r="D21" s="10">
        <v>21.091116383265501</v>
      </c>
      <c r="E21" s="10">
        <v>11.7394901887816</v>
      </c>
      <c r="F21" s="10">
        <v>10.9997475116032</v>
      </c>
      <c r="G21" s="15">
        <f t="shared" si="1"/>
        <v>-0.70624576663027716</v>
      </c>
      <c r="H21" s="15">
        <f t="shared" si="1"/>
        <v>-0.83649395897824008</v>
      </c>
      <c r="I21" s="15">
        <f t="shared" si="1"/>
        <v>-0.846796995530531</v>
      </c>
    </row>
    <row r="23" spans="1:9" x14ac:dyDescent="0.25">
      <c r="A23" t="s">
        <v>345</v>
      </c>
    </row>
    <row r="24" spans="1:9" x14ac:dyDescent="0.25">
      <c r="A24" s="41" t="s">
        <v>290</v>
      </c>
      <c r="B24" s="41"/>
      <c r="C24" s="7">
        <v>2020</v>
      </c>
      <c r="D24" s="7">
        <v>2030</v>
      </c>
      <c r="E24" s="7">
        <v>2040</v>
      </c>
      <c r="F24" s="7">
        <v>2050</v>
      </c>
    </row>
    <row r="25" spans="1:9" ht="14.45" customHeight="1" x14ac:dyDescent="0.25">
      <c r="A25" s="42" t="s">
        <v>297</v>
      </c>
      <c r="B25" s="42"/>
      <c r="C25" s="10">
        <v>13913.467500000001</v>
      </c>
      <c r="D25" s="10">
        <v>14871.8195</v>
      </c>
      <c r="E25" s="10">
        <v>15588.933999999999</v>
      </c>
      <c r="F25" s="10">
        <v>16020.883</v>
      </c>
      <c r="G25" s="15">
        <f t="shared" ref="G25:I43" si="2">(D25-$C25)/$C25</f>
        <v>6.887945079111292E-2</v>
      </c>
      <c r="H25" s="15">
        <f t="shared" si="2"/>
        <v>0.1204204846850721</v>
      </c>
      <c r="I25" s="15">
        <f t="shared" si="2"/>
        <v>0.15146587290335778</v>
      </c>
    </row>
    <row r="26" spans="1:9" x14ac:dyDescent="0.25">
      <c r="A26" s="45" t="s">
        <v>291</v>
      </c>
      <c r="B26" t="s">
        <v>41</v>
      </c>
      <c r="C26" s="10">
        <v>81364.656608885096</v>
      </c>
      <c r="D26" s="10">
        <v>83106.9559683767</v>
      </c>
      <c r="E26" s="10">
        <v>87581.953260384602</v>
      </c>
      <c r="F26" s="10">
        <v>86846.546670324999</v>
      </c>
      <c r="G26" s="15">
        <f t="shared" si="2"/>
        <v>2.141346663412752E-2</v>
      </c>
      <c r="H26" s="15">
        <f t="shared" si="2"/>
        <v>7.6412743697618843E-2</v>
      </c>
      <c r="I26" s="15">
        <f t="shared" si="2"/>
        <v>6.7374340283779616E-2</v>
      </c>
    </row>
    <row r="27" spans="1:9" x14ac:dyDescent="0.25">
      <c r="A27" s="40"/>
      <c r="B27" t="s">
        <v>42</v>
      </c>
      <c r="C27" s="10">
        <v>380.90793081324603</v>
      </c>
      <c r="D27" s="10">
        <v>233.72394912654701</v>
      </c>
      <c r="E27" s="10">
        <v>226.37292966427901</v>
      </c>
      <c r="F27" s="10">
        <v>169.178286930365</v>
      </c>
      <c r="G27" s="15">
        <f t="shared" si="2"/>
        <v>-0.38640303805819498</v>
      </c>
      <c r="H27" s="15">
        <f t="shared" si="2"/>
        <v>-0.40570171594755644</v>
      </c>
      <c r="I27" s="15">
        <f t="shared" si="2"/>
        <v>-0.5558551732720135</v>
      </c>
    </row>
    <row r="28" spans="1:9" x14ac:dyDescent="0.25">
      <c r="A28" s="40"/>
      <c r="B28" t="s">
        <v>43</v>
      </c>
      <c r="C28" s="10">
        <v>8991.7678408603097</v>
      </c>
      <c r="D28" s="10">
        <v>8849.4390557321403</v>
      </c>
      <c r="E28" s="10">
        <v>9109.3003748541796</v>
      </c>
      <c r="F28" s="10">
        <v>8600.0170887013592</v>
      </c>
      <c r="G28" s="15">
        <f t="shared" si="2"/>
        <v>-1.5828787803150363E-2</v>
      </c>
      <c r="H28" s="15">
        <f t="shared" si="2"/>
        <v>1.3071126398501935E-2</v>
      </c>
      <c r="I28" s="15">
        <f t="shared" si="2"/>
        <v>-4.3567712055326904E-2</v>
      </c>
    </row>
    <row r="29" spans="1:9" x14ac:dyDescent="0.25">
      <c r="A29" s="40" t="s">
        <v>292</v>
      </c>
      <c r="B29" t="s">
        <v>41</v>
      </c>
      <c r="C29" s="20">
        <v>16192127.460684201</v>
      </c>
      <c r="D29" s="20">
        <v>321.71351850111103</v>
      </c>
      <c r="E29" s="20">
        <v>8.3561051708090908</v>
      </c>
      <c r="F29" s="20">
        <v>2.1969817690790201</v>
      </c>
      <c r="G29" s="15">
        <f t="shared" si="2"/>
        <v>-0.99998013148554554</v>
      </c>
      <c r="H29" s="15">
        <f t="shared" si="2"/>
        <v>-0.99999948394025484</v>
      </c>
      <c r="I29" s="15">
        <f t="shared" si="2"/>
        <v>-0.99999986431790544</v>
      </c>
    </row>
    <row r="30" spans="1:9" x14ac:dyDescent="0.25">
      <c r="A30" s="40"/>
      <c r="B30" t="s">
        <v>42</v>
      </c>
      <c r="C30" s="20">
        <v>139278.943412466</v>
      </c>
      <c r="D30" s="20">
        <v>0</v>
      </c>
      <c r="E30" s="20">
        <v>7.1363740392872299E-2</v>
      </c>
      <c r="F30" s="20">
        <v>0</v>
      </c>
      <c r="G30" s="15">
        <f t="shared" si="2"/>
        <v>-1</v>
      </c>
      <c r="H30" s="15">
        <f t="shared" si="2"/>
        <v>-0.99999948762003321</v>
      </c>
      <c r="I30" s="15">
        <f t="shared" si="2"/>
        <v>-1</v>
      </c>
    </row>
    <row r="31" spans="1:9" x14ac:dyDescent="0.25">
      <c r="A31" s="40"/>
      <c r="B31" t="s">
        <v>43</v>
      </c>
      <c r="C31" s="20">
        <v>1944113.6204987799</v>
      </c>
      <c r="D31" s="20">
        <v>0.76969266064798103</v>
      </c>
      <c r="E31" s="20">
        <v>0.57153964739338203</v>
      </c>
      <c r="F31" s="20">
        <v>0</v>
      </c>
      <c r="G31" s="15">
        <f t="shared" si="2"/>
        <v>-0.9999996040907011</v>
      </c>
      <c r="H31" s="15">
        <f t="shared" si="2"/>
        <v>-0.99999970601530619</v>
      </c>
      <c r="I31" s="15">
        <f t="shared" si="2"/>
        <v>-1</v>
      </c>
    </row>
    <row r="32" spans="1:9" x14ac:dyDescent="0.25">
      <c r="A32" s="40" t="s">
        <v>293</v>
      </c>
      <c r="B32" t="s">
        <v>41</v>
      </c>
      <c r="C32" s="10">
        <v>16845.731540618399</v>
      </c>
      <c r="D32" s="10">
        <v>0.32333311481381899</v>
      </c>
      <c r="E32" s="10">
        <v>6.1600027729125104E-3</v>
      </c>
      <c r="F32" s="10">
        <v>1.09722631969401E-3</v>
      </c>
      <c r="G32" s="15">
        <f t="shared" si="2"/>
        <v>-0.99998080622892305</v>
      </c>
      <c r="H32" s="15">
        <f t="shared" si="2"/>
        <v>-0.9999996343285682</v>
      </c>
      <c r="I32" s="15">
        <f t="shared" si="2"/>
        <v>-0.9999999348662113</v>
      </c>
    </row>
    <row r="33" spans="1:9" x14ac:dyDescent="0.25">
      <c r="A33" s="40"/>
      <c r="B33" t="s">
        <v>42</v>
      </c>
      <c r="C33" s="10">
        <v>215.58407042758901</v>
      </c>
      <c r="D33" s="10">
        <v>0</v>
      </c>
      <c r="E33" s="10">
        <v>6.9758356378539694E-5</v>
      </c>
      <c r="F33" s="10">
        <v>0</v>
      </c>
      <c r="G33" s="15">
        <f t="shared" si="2"/>
        <v>-1</v>
      </c>
      <c r="H33" s="15">
        <f t="shared" si="2"/>
        <v>-0.99999967642156384</v>
      </c>
      <c r="I33" s="15">
        <f t="shared" si="2"/>
        <v>-1</v>
      </c>
    </row>
    <row r="34" spans="1:9" x14ac:dyDescent="0.25">
      <c r="A34" s="40"/>
      <c r="B34" t="s">
        <v>43</v>
      </c>
      <c r="C34" s="10">
        <v>2203.63626656527</v>
      </c>
      <c r="D34" s="10">
        <v>8.2960892705472695E-4</v>
      </c>
      <c r="E34" s="10">
        <v>5.2182822486524503E-4</v>
      </c>
      <c r="F34" s="10">
        <v>0</v>
      </c>
      <c r="G34" s="15">
        <f t="shared" si="2"/>
        <v>-0.99999962352728544</v>
      </c>
      <c r="H34" s="15">
        <f t="shared" si="2"/>
        <v>-0.99999976319675221</v>
      </c>
      <c r="I34" s="15">
        <f t="shared" si="2"/>
        <v>-1</v>
      </c>
    </row>
    <row r="35" spans="1:9" x14ac:dyDescent="0.25">
      <c r="A35" s="40" t="s">
        <v>294</v>
      </c>
      <c r="B35" t="s">
        <v>41</v>
      </c>
      <c r="C35" s="10">
        <v>70.919016965104007</v>
      </c>
      <c r="D35" s="10">
        <v>1.28885570909275E-3</v>
      </c>
      <c r="E35" s="10">
        <v>3.0020240565893199E-5</v>
      </c>
      <c r="F35" s="10">
        <v>8.3349571356054192E-6</v>
      </c>
      <c r="G35" s="15">
        <f t="shared" si="2"/>
        <v>-0.99998182637373945</v>
      </c>
      <c r="H35" s="15">
        <f t="shared" si="2"/>
        <v>-0.9999995766968881</v>
      </c>
      <c r="I35" s="15">
        <f t="shared" si="2"/>
        <v>-0.99999988247218463</v>
      </c>
    </row>
    <row r="36" spans="1:9" x14ac:dyDescent="0.25">
      <c r="A36" s="40"/>
      <c r="B36" t="s">
        <v>42</v>
      </c>
      <c r="C36" s="10">
        <v>0.556303054653292</v>
      </c>
      <c r="D36" s="10">
        <v>0</v>
      </c>
      <c r="E36" s="10">
        <v>2.7137118041992502E-7</v>
      </c>
      <c r="F36" s="10">
        <v>0</v>
      </c>
      <c r="G36" s="15">
        <f t="shared" si="2"/>
        <v>-1</v>
      </c>
      <c r="H36" s="15">
        <f t="shared" si="2"/>
        <v>-0.99999951218822525</v>
      </c>
      <c r="I36" s="15">
        <f t="shared" si="2"/>
        <v>-1</v>
      </c>
    </row>
    <row r="37" spans="1:9" x14ac:dyDescent="0.25">
      <c r="A37" s="40"/>
      <c r="B37" t="s">
        <v>43</v>
      </c>
      <c r="C37" s="10">
        <v>8.3766888341360204</v>
      </c>
      <c r="D37" s="10">
        <v>2.9792506608416498E-6</v>
      </c>
      <c r="E37" s="10">
        <v>1.9512331849529999E-6</v>
      </c>
      <c r="F37" s="10">
        <v>0</v>
      </c>
      <c r="G37" s="15">
        <f t="shared" si="2"/>
        <v>-0.9999996443402972</v>
      </c>
      <c r="H37" s="15">
        <f t="shared" si="2"/>
        <v>-0.99999976706390503</v>
      </c>
      <c r="I37" s="15">
        <f t="shared" si="2"/>
        <v>-1</v>
      </c>
    </row>
    <row r="38" spans="1:9" x14ac:dyDescent="0.25">
      <c r="A38" s="40" t="s">
        <v>295</v>
      </c>
      <c r="B38" t="s">
        <v>41</v>
      </c>
      <c r="C38" s="10">
        <v>656.32385042329997</v>
      </c>
      <c r="D38" s="10">
        <v>3.57981791044229E-3</v>
      </c>
      <c r="E38" s="10">
        <v>6.7596397704686195E-5</v>
      </c>
      <c r="F38" s="10">
        <v>1.9448233316412601E-5</v>
      </c>
      <c r="G38" s="15">
        <f t="shared" si="2"/>
        <v>-0.99999454565317392</v>
      </c>
      <c r="H38" s="15">
        <f t="shared" si="2"/>
        <v>-0.99999989700755554</v>
      </c>
      <c r="I38" s="15">
        <f t="shared" si="2"/>
        <v>-0.99999997036793153</v>
      </c>
    </row>
    <row r="39" spans="1:9" x14ac:dyDescent="0.25">
      <c r="A39" s="40"/>
      <c r="B39" t="s">
        <v>42</v>
      </c>
      <c r="C39" s="10">
        <v>5.6905228415878399</v>
      </c>
      <c r="D39" s="10">
        <v>0</v>
      </c>
      <c r="E39" s="10">
        <v>7.5026149880807497E-7</v>
      </c>
      <c r="F39" s="10">
        <v>0</v>
      </c>
      <c r="G39" s="15">
        <f t="shared" si="2"/>
        <v>-1</v>
      </c>
      <c r="H39" s="15">
        <f t="shared" si="2"/>
        <v>-0.99999986815596387</v>
      </c>
      <c r="I39" s="15">
        <f t="shared" si="2"/>
        <v>-1</v>
      </c>
    </row>
    <row r="40" spans="1:9" x14ac:dyDescent="0.25">
      <c r="A40" s="40"/>
      <c r="B40" t="s">
        <v>43</v>
      </c>
      <c r="C40" s="10">
        <v>78.913257458723606</v>
      </c>
      <c r="D40" s="10">
        <v>1.1099013333464E-5</v>
      </c>
      <c r="E40" s="10">
        <v>4.88899744883035E-6</v>
      </c>
      <c r="F40" s="10">
        <v>0</v>
      </c>
      <c r="G40" s="15">
        <f t="shared" si="2"/>
        <v>-0.99999985935172753</v>
      </c>
      <c r="H40" s="15">
        <f t="shared" si="2"/>
        <v>-0.99999993804593035</v>
      </c>
      <c r="I40" s="15">
        <f t="shared" si="2"/>
        <v>-1</v>
      </c>
    </row>
    <row r="41" spans="1:9" x14ac:dyDescent="0.25">
      <c r="A41" s="40" t="s">
        <v>296</v>
      </c>
      <c r="B41" t="s">
        <v>41</v>
      </c>
      <c r="C41" s="10">
        <v>600.61297359928301</v>
      </c>
      <c r="D41" s="10">
        <v>178.507350603877</v>
      </c>
      <c r="E41" s="10">
        <v>102.23870811629899</v>
      </c>
      <c r="F41" s="10">
        <v>101.267852664697</v>
      </c>
      <c r="G41" s="15">
        <f t="shared" si="2"/>
        <v>-0.70279138405196429</v>
      </c>
      <c r="H41" s="15">
        <f t="shared" si="2"/>
        <v>-0.82977605777708252</v>
      </c>
      <c r="I41" s="15">
        <f t="shared" si="2"/>
        <v>-0.83139249880362909</v>
      </c>
    </row>
    <row r="42" spans="1:9" x14ac:dyDescent="0.25">
      <c r="A42" s="40"/>
      <c r="B42" t="s">
        <v>42</v>
      </c>
      <c r="C42" s="10">
        <v>5.2104013730971896</v>
      </c>
      <c r="D42" s="10">
        <v>1.13842022466043</v>
      </c>
      <c r="E42" s="10">
        <v>0.57433694596680795</v>
      </c>
      <c r="F42" s="10">
        <v>0.407074205043502</v>
      </c>
      <c r="G42" s="15">
        <f t="shared" si="2"/>
        <v>-0.78151007127043548</v>
      </c>
      <c r="H42" s="15">
        <f t="shared" si="2"/>
        <v>-0.88977107427226709</v>
      </c>
      <c r="I42" s="15">
        <f t="shared" si="2"/>
        <v>-0.9218727741119247</v>
      </c>
    </row>
    <row r="43" spans="1:9" x14ac:dyDescent="0.25">
      <c r="A43" s="40"/>
      <c r="B43" t="s">
        <v>43</v>
      </c>
      <c r="C43" s="10">
        <v>72.219039349813798</v>
      </c>
      <c r="D43" s="10">
        <v>21.533213118550702</v>
      </c>
      <c r="E43" s="10">
        <v>11.930472052227501</v>
      </c>
      <c r="F43" s="10">
        <v>11.1237605081841</v>
      </c>
      <c r="G43" s="15">
        <f t="shared" si="2"/>
        <v>-0.70183467805147115</v>
      </c>
      <c r="H43" s="15">
        <f t="shared" si="2"/>
        <v>-0.83480156812334749</v>
      </c>
      <c r="I43" s="15">
        <f t="shared" si="2"/>
        <v>-0.84597191255476345</v>
      </c>
    </row>
    <row r="44" spans="1:9" x14ac:dyDescent="0.25">
      <c r="D44" s="18"/>
      <c r="E44" s="18"/>
    </row>
    <row r="45" spans="1:9" x14ac:dyDescent="0.25">
      <c r="A45" t="s">
        <v>346</v>
      </c>
    </row>
    <row r="46" spans="1:9" x14ac:dyDescent="0.25">
      <c r="A46" s="41" t="s">
        <v>290</v>
      </c>
      <c r="B46" s="41"/>
      <c r="C46" s="7">
        <v>2020</v>
      </c>
      <c r="D46" s="7">
        <v>2030</v>
      </c>
      <c r="E46" s="7">
        <v>2040</v>
      </c>
      <c r="F46" s="7">
        <v>2050</v>
      </c>
    </row>
    <row r="47" spans="1:9" x14ac:dyDescent="0.25">
      <c r="A47" s="42" t="s">
        <v>297</v>
      </c>
      <c r="B47" s="42"/>
      <c r="C47" s="10">
        <v>13913.467500000001</v>
      </c>
      <c r="D47" s="10">
        <v>14871.8195</v>
      </c>
      <c r="E47" s="10">
        <v>15588.933999999999</v>
      </c>
      <c r="F47" s="10">
        <v>16020.883</v>
      </c>
      <c r="G47" s="15">
        <f t="shared" ref="G47:I65" si="3">(D47-$C47)/$C47</f>
        <v>6.887945079111292E-2</v>
      </c>
      <c r="H47" s="15">
        <f t="shared" si="3"/>
        <v>0.1204204846850721</v>
      </c>
      <c r="I47" s="15">
        <f t="shared" si="3"/>
        <v>0.15146587290335778</v>
      </c>
    </row>
    <row r="48" spans="1:9" x14ac:dyDescent="0.25">
      <c r="A48" s="45" t="s">
        <v>291</v>
      </c>
      <c r="B48" t="s">
        <v>41</v>
      </c>
      <c r="C48" s="10">
        <v>81392.627182916607</v>
      </c>
      <c r="D48" s="10">
        <v>83216.854035615805</v>
      </c>
      <c r="E48" s="10">
        <v>87877.928868155097</v>
      </c>
      <c r="F48" s="10">
        <v>86929.946121265602</v>
      </c>
      <c r="G48" s="15">
        <f t="shared" si="3"/>
        <v>2.2412679327816095E-2</v>
      </c>
      <c r="H48" s="15">
        <f t="shared" si="3"/>
        <v>7.9679227833054658E-2</v>
      </c>
      <c r="I48" s="15">
        <f t="shared" si="3"/>
        <v>6.8032193209647568E-2</v>
      </c>
    </row>
    <row r="49" spans="1:9" x14ac:dyDescent="0.25">
      <c r="A49" s="40"/>
      <c r="B49" t="s">
        <v>42</v>
      </c>
      <c r="C49" s="10">
        <v>407.09787505275801</v>
      </c>
      <c r="D49" s="10">
        <v>249.942244628759</v>
      </c>
      <c r="E49" s="10">
        <v>242.03739424364801</v>
      </c>
      <c r="F49" s="10">
        <v>180.966734049541</v>
      </c>
      <c r="G49" s="15">
        <f t="shared" si="3"/>
        <v>-0.38603893573168951</v>
      </c>
      <c r="H49" s="15">
        <f t="shared" si="3"/>
        <v>-0.40545650302821878</v>
      </c>
      <c r="I49" s="15">
        <f t="shared" si="3"/>
        <v>-0.55547118975728249</v>
      </c>
    </row>
    <row r="50" spans="1:9" x14ac:dyDescent="0.25">
      <c r="A50" s="40"/>
      <c r="B50" t="s">
        <v>43</v>
      </c>
      <c r="C50" s="10">
        <v>9104.8746520659806</v>
      </c>
      <c r="D50" s="10">
        <v>8904.5334772096303</v>
      </c>
      <c r="E50" s="10">
        <v>9131.6147836588207</v>
      </c>
      <c r="F50" s="10">
        <v>8520.8138496343399</v>
      </c>
      <c r="G50" s="15">
        <f t="shared" si="3"/>
        <v>-2.2003726850966705E-2</v>
      </c>
      <c r="H50" s="15">
        <f t="shared" si="3"/>
        <v>2.9369027707341869E-3</v>
      </c>
      <c r="I50" s="15">
        <f t="shared" si="3"/>
        <v>-6.4148143137710514E-2</v>
      </c>
    </row>
    <row r="51" spans="1:9" x14ac:dyDescent="0.25">
      <c r="A51" s="40" t="s">
        <v>292</v>
      </c>
      <c r="B51" t="s">
        <v>41</v>
      </c>
      <c r="C51" s="20">
        <v>16193614.170318499</v>
      </c>
      <c r="D51" s="20">
        <v>24.9547933446397</v>
      </c>
      <c r="E51" s="20">
        <v>10.507502196508799</v>
      </c>
      <c r="F51" s="20">
        <v>2.8162014273146498</v>
      </c>
      <c r="G51" s="15">
        <f t="shared" si="3"/>
        <v>-0.99999845897320494</v>
      </c>
      <c r="H51" s="15">
        <f t="shared" si="3"/>
        <v>-0.99999935113297833</v>
      </c>
      <c r="I51" s="15">
        <f t="shared" si="3"/>
        <v>-0.99999982609185334</v>
      </c>
    </row>
    <row r="52" spans="1:9" x14ac:dyDescent="0.25">
      <c r="A52" s="40"/>
      <c r="B52" t="s">
        <v>42</v>
      </c>
      <c r="C52" s="20">
        <v>113860.635552543</v>
      </c>
      <c r="D52" s="20">
        <v>8.8574066340470603E-2</v>
      </c>
      <c r="E52" s="20">
        <v>0</v>
      </c>
      <c r="F52" s="20">
        <v>0</v>
      </c>
      <c r="G52" s="15">
        <f t="shared" si="3"/>
        <v>-0.99999922208350667</v>
      </c>
      <c r="H52" s="15">
        <f t="shared" si="3"/>
        <v>-1</v>
      </c>
      <c r="I52" s="15">
        <f t="shared" si="3"/>
        <v>-1</v>
      </c>
    </row>
    <row r="53" spans="1:9" x14ac:dyDescent="0.25">
      <c r="A53" s="40"/>
      <c r="B53" t="s">
        <v>43</v>
      </c>
      <c r="C53" s="20">
        <v>1979029.4529770401</v>
      </c>
      <c r="D53" s="20">
        <v>1.1461807985125201</v>
      </c>
      <c r="E53" s="20">
        <v>5.9780103199596403E-2</v>
      </c>
      <c r="F53" s="20">
        <v>0</v>
      </c>
      <c r="G53" s="15">
        <f t="shared" si="3"/>
        <v>-0.9999994208369174</v>
      </c>
      <c r="H53" s="15">
        <f t="shared" si="3"/>
        <v>-0.99999996979322214</v>
      </c>
      <c r="I53" s="15">
        <f t="shared" si="3"/>
        <v>-1</v>
      </c>
    </row>
    <row r="54" spans="1:9" x14ac:dyDescent="0.25">
      <c r="A54" s="40" t="s">
        <v>293</v>
      </c>
      <c r="B54" t="s">
        <v>41</v>
      </c>
      <c r="C54" s="10">
        <v>16850.877260372999</v>
      </c>
      <c r="D54" s="10">
        <v>1.7817518576088601E-2</v>
      </c>
      <c r="E54" s="10">
        <v>9.1761530005964494E-3</v>
      </c>
      <c r="F54" s="10">
        <v>2.67475244316697E-3</v>
      </c>
      <c r="G54" s="15">
        <f t="shared" si="3"/>
        <v>-0.99999894263554945</v>
      </c>
      <c r="H54" s="15">
        <f t="shared" si="3"/>
        <v>-0.99999945544953772</v>
      </c>
      <c r="I54" s="15">
        <f t="shared" si="3"/>
        <v>-0.99999984126924668</v>
      </c>
    </row>
    <row r="55" spans="1:9" x14ac:dyDescent="0.25">
      <c r="A55" s="40"/>
      <c r="B55" t="s">
        <v>42</v>
      </c>
      <c r="C55" s="10">
        <v>152.492835325914</v>
      </c>
      <c r="D55" s="10">
        <v>3.3013254394068701E-5</v>
      </c>
      <c r="E55" s="10">
        <v>0</v>
      </c>
      <c r="F55" s="10">
        <v>0</v>
      </c>
      <c r="G55" s="15">
        <f t="shared" si="3"/>
        <v>-0.99999978350947238</v>
      </c>
      <c r="H55" s="15">
        <f t="shared" si="3"/>
        <v>-1</v>
      </c>
      <c r="I55" s="15">
        <f t="shared" si="3"/>
        <v>-1</v>
      </c>
    </row>
    <row r="56" spans="1:9" x14ac:dyDescent="0.25">
      <c r="A56" s="40"/>
      <c r="B56" t="s">
        <v>43</v>
      </c>
      <c r="C56" s="10">
        <v>2250.96296417031</v>
      </c>
      <c r="D56" s="10">
        <v>6.9523445242201097E-4</v>
      </c>
      <c r="E56" s="10">
        <v>5.8435302303182499E-5</v>
      </c>
      <c r="F56" s="10">
        <v>0</v>
      </c>
      <c r="G56" s="15">
        <f t="shared" si="3"/>
        <v>-0.99999969113909759</v>
      </c>
      <c r="H56" s="15">
        <f t="shared" si="3"/>
        <v>-0.99999997403986496</v>
      </c>
      <c r="I56" s="15">
        <f t="shared" si="3"/>
        <v>-1</v>
      </c>
    </row>
    <row r="57" spans="1:9" x14ac:dyDescent="0.25">
      <c r="A57" s="40" t="s">
        <v>294</v>
      </c>
      <c r="B57" t="s">
        <v>41</v>
      </c>
      <c r="C57" s="10">
        <v>70.921639853597497</v>
      </c>
      <c r="D57" s="10">
        <v>1.03561886830615E-4</v>
      </c>
      <c r="E57" s="10">
        <v>3.6013431248684802E-5</v>
      </c>
      <c r="F57" s="10">
        <v>9.5486850037550406E-6</v>
      </c>
      <c r="G57" s="15">
        <f t="shared" si="3"/>
        <v>-0.99999853977027253</v>
      </c>
      <c r="H57" s="15">
        <f t="shared" si="3"/>
        <v>-0.99999949220814244</v>
      </c>
      <c r="I57" s="15">
        <f t="shared" si="3"/>
        <v>-0.99999986536288477</v>
      </c>
    </row>
    <row r="58" spans="1:9" x14ac:dyDescent="0.25">
      <c r="A58" s="40"/>
      <c r="B58" t="s">
        <v>42</v>
      </c>
      <c r="C58" s="10">
        <v>0.47307465670766802</v>
      </c>
      <c r="D58" s="10">
        <v>3.8515463459744998E-7</v>
      </c>
      <c r="E58" s="10">
        <v>0</v>
      </c>
      <c r="F58" s="10">
        <v>0</v>
      </c>
      <c r="G58" s="15">
        <f t="shared" si="3"/>
        <v>-0.99999918584809155</v>
      </c>
      <c r="H58" s="15">
        <f t="shared" si="3"/>
        <v>-1</v>
      </c>
      <c r="I58" s="15">
        <f t="shared" si="3"/>
        <v>-1</v>
      </c>
    </row>
    <row r="59" spans="1:9" x14ac:dyDescent="0.25">
      <c r="A59" s="40"/>
      <c r="B59" t="s">
        <v>43</v>
      </c>
      <c r="C59" s="10">
        <v>8.5217695751356199</v>
      </c>
      <c r="D59" s="10">
        <v>4.5541081050642502E-6</v>
      </c>
      <c r="E59" s="10">
        <v>2.2732268630527499E-7</v>
      </c>
      <c r="F59" s="10">
        <v>0</v>
      </c>
      <c r="G59" s="15">
        <f t="shared" si="3"/>
        <v>-0.99999946559126418</v>
      </c>
      <c r="H59" s="15">
        <f t="shared" si="3"/>
        <v>-0.99999997332447388</v>
      </c>
      <c r="I59" s="15">
        <f t="shared" si="3"/>
        <v>-1</v>
      </c>
    </row>
    <row r="60" spans="1:9" x14ac:dyDescent="0.25">
      <c r="A60" s="40" t="s">
        <v>295</v>
      </c>
      <c r="B60" t="s">
        <v>41</v>
      </c>
      <c r="C60" s="10">
        <v>656.34182836791001</v>
      </c>
      <c r="D60" s="10">
        <v>3.8259046616010198E-4</v>
      </c>
      <c r="E60" s="10">
        <v>8.0673557600165102E-5</v>
      </c>
      <c r="F60" s="10">
        <v>2.1495184360426898E-5</v>
      </c>
      <c r="G60" s="15">
        <f t="shared" si="3"/>
        <v>-0.99999941708657036</v>
      </c>
      <c r="H60" s="15">
        <f t="shared" si="3"/>
        <v>-0.99999987708606386</v>
      </c>
      <c r="I60" s="15">
        <f t="shared" si="3"/>
        <v>-0.99999996725001605</v>
      </c>
    </row>
    <row r="61" spans="1:9" x14ac:dyDescent="0.25">
      <c r="A61" s="40"/>
      <c r="B61" t="s">
        <v>42</v>
      </c>
      <c r="C61" s="10">
        <v>4.6427378745279304</v>
      </c>
      <c r="D61" s="10">
        <v>1.32053017576275E-6</v>
      </c>
      <c r="E61" s="10">
        <v>0</v>
      </c>
      <c r="F61" s="10">
        <v>0</v>
      </c>
      <c r="G61" s="15">
        <f t="shared" si="3"/>
        <v>-0.99999971557080936</v>
      </c>
      <c r="H61" s="15">
        <f t="shared" si="3"/>
        <v>-1</v>
      </c>
      <c r="I61" s="15">
        <f t="shared" si="3"/>
        <v>-1</v>
      </c>
    </row>
    <row r="62" spans="1:9" x14ac:dyDescent="0.25">
      <c r="A62" s="40"/>
      <c r="B62" t="s">
        <v>43</v>
      </c>
      <c r="C62" s="10">
        <v>80.359438354799295</v>
      </c>
      <c r="D62" s="10">
        <v>1.85218287983148E-5</v>
      </c>
      <c r="E62" s="10">
        <v>6.2848036802047505E-7</v>
      </c>
      <c r="F62" s="10">
        <v>0</v>
      </c>
      <c r="G62" s="15">
        <f t="shared" si="3"/>
        <v>-0.99999976951271474</v>
      </c>
      <c r="H62" s="15">
        <f t="shared" si="3"/>
        <v>-0.99999999217913438</v>
      </c>
      <c r="I62" s="15">
        <f t="shared" si="3"/>
        <v>-1</v>
      </c>
    </row>
    <row r="63" spans="1:9" x14ac:dyDescent="0.25">
      <c r="A63" s="40" t="s">
        <v>296</v>
      </c>
      <c r="B63" t="s">
        <v>41</v>
      </c>
      <c r="C63" s="10">
        <v>600.62574008027605</v>
      </c>
      <c r="D63" s="10">
        <v>178.73735020946199</v>
      </c>
      <c r="E63" s="10">
        <v>102.722381417528</v>
      </c>
      <c r="F63" s="10">
        <v>101.443549516424</v>
      </c>
      <c r="G63" s="15">
        <f t="shared" si="3"/>
        <v>-0.70241476799583547</v>
      </c>
      <c r="H63" s="15">
        <f t="shared" si="3"/>
        <v>-0.82897439359858471</v>
      </c>
      <c r="I63" s="15">
        <f t="shared" si="3"/>
        <v>-0.83110355959292437</v>
      </c>
    </row>
    <row r="64" spans="1:9" x14ac:dyDescent="0.25">
      <c r="A64" s="40"/>
      <c r="B64" t="s">
        <v>42</v>
      </c>
      <c r="C64" s="10">
        <v>4.2510827928308004</v>
      </c>
      <c r="D64" s="10">
        <v>0.86276945938426097</v>
      </c>
      <c r="E64" s="10">
        <v>0.44167835818299001</v>
      </c>
      <c r="F64" s="10">
        <v>0.31943031786325299</v>
      </c>
      <c r="G64" s="15">
        <f t="shared" si="3"/>
        <v>-0.79704712859526738</v>
      </c>
      <c r="H64" s="15">
        <f t="shared" si="3"/>
        <v>-0.89610215097954471</v>
      </c>
      <c r="I64" s="15">
        <f t="shared" si="3"/>
        <v>-0.9248590692230334</v>
      </c>
    </row>
    <row r="65" spans="1:9" x14ac:dyDescent="0.25">
      <c r="A65" s="40"/>
      <c r="B65" t="s">
        <v>43</v>
      </c>
      <c r="C65" s="10">
        <v>73.544411157267405</v>
      </c>
      <c r="D65" s="10">
        <v>21.818520857690999</v>
      </c>
      <c r="E65" s="10">
        <v>12.0528482097879</v>
      </c>
      <c r="F65" s="10">
        <v>11.1104322398417</v>
      </c>
      <c r="G65" s="15">
        <f t="shared" si="3"/>
        <v>-0.70332863484304387</v>
      </c>
      <c r="H65" s="15">
        <f t="shared" si="3"/>
        <v>-0.83611469559509999</v>
      </c>
      <c r="I65" s="15">
        <f t="shared" si="3"/>
        <v>-0.84892893878661768</v>
      </c>
    </row>
    <row r="81" spans="4:6" x14ac:dyDescent="0.25">
      <c r="D81" s="18"/>
      <c r="E81" s="18"/>
    </row>
    <row r="82" spans="4:6" x14ac:dyDescent="0.25">
      <c r="E82" s="18"/>
      <c r="F82" s="18"/>
    </row>
    <row r="83" spans="4:6" x14ac:dyDescent="0.25">
      <c r="D83" s="18"/>
      <c r="E83" s="18"/>
      <c r="F83" s="18"/>
    </row>
    <row r="84" spans="4:6" x14ac:dyDescent="0.25">
      <c r="D84" s="18"/>
      <c r="E84" s="18"/>
      <c r="F84" s="18"/>
    </row>
    <row r="85" spans="4:6" x14ac:dyDescent="0.25">
      <c r="D85" s="18"/>
      <c r="E85" s="18"/>
      <c r="F85" s="18"/>
    </row>
    <row r="86" spans="4:6" x14ac:dyDescent="0.25">
      <c r="D86" s="18"/>
      <c r="E86" s="18"/>
      <c r="F86" s="18"/>
    </row>
    <row r="87" spans="4:6" x14ac:dyDescent="0.25">
      <c r="D87" s="18"/>
      <c r="E87" s="18"/>
      <c r="F87" s="18"/>
    </row>
    <row r="88" spans="4:6" x14ac:dyDescent="0.25">
      <c r="D88" s="18"/>
      <c r="E88" s="18"/>
      <c r="F88" s="18"/>
    </row>
    <row r="89" spans="4:6" x14ac:dyDescent="0.25">
      <c r="D89" s="18"/>
      <c r="E89" s="18"/>
    </row>
  </sheetData>
  <mergeCells count="24">
    <mergeCell ref="A63:A65"/>
    <mergeCell ref="A32:A34"/>
    <mergeCell ref="A35:A37"/>
    <mergeCell ref="A38:A40"/>
    <mergeCell ref="A41:A43"/>
    <mergeCell ref="A46:B46"/>
    <mergeCell ref="A47:B47"/>
    <mergeCell ref="A48:A50"/>
    <mergeCell ref="A51:A53"/>
    <mergeCell ref="A54:A56"/>
    <mergeCell ref="A57:A59"/>
    <mergeCell ref="A60:A62"/>
    <mergeCell ref="A29:A31"/>
    <mergeCell ref="A2:B2"/>
    <mergeCell ref="A3:B3"/>
    <mergeCell ref="A4:A6"/>
    <mergeCell ref="A7:A9"/>
    <mergeCell ref="A10:A12"/>
    <mergeCell ref="A13:A15"/>
    <mergeCell ref="A16:A18"/>
    <mergeCell ref="A19:A21"/>
    <mergeCell ref="A24:B24"/>
    <mergeCell ref="A25:B25"/>
    <mergeCell ref="A26:A28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6BF4-D2F7-4376-9FA6-22DA34847638}">
  <dimension ref="A1:J45"/>
  <sheetViews>
    <sheetView zoomScale="145" zoomScaleNormal="145" workbookViewId="0">
      <selection activeCell="E30" sqref="E30"/>
    </sheetView>
  </sheetViews>
  <sheetFormatPr defaultColWidth="8.7109375" defaultRowHeight="15" x14ac:dyDescent="0.25"/>
  <cols>
    <col min="1" max="1" width="17" customWidth="1"/>
    <col min="2" max="2" width="10.7109375" customWidth="1"/>
    <col min="3" max="10" width="10.5703125" customWidth="1"/>
  </cols>
  <sheetData>
    <row r="1" spans="1:9" x14ac:dyDescent="0.25">
      <c r="A1" s="41" t="s">
        <v>290</v>
      </c>
      <c r="B1" s="41"/>
      <c r="C1" s="7">
        <v>2020</v>
      </c>
      <c r="D1" s="7">
        <v>2030</v>
      </c>
      <c r="E1" s="7">
        <v>2040</v>
      </c>
      <c r="F1" s="7">
        <v>2050</v>
      </c>
    </row>
    <row r="2" spans="1:9" x14ac:dyDescent="0.25">
      <c r="A2" s="42" t="s">
        <v>297</v>
      </c>
      <c r="B2" s="42"/>
      <c r="C2" s="10">
        <v>20845.872500000001</v>
      </c>
      <c r="D2" s="10">
        <v>21924.852999999999</v>
      </c>
      <c r="E2" s="10">
        <v>22886.235499999999</v>
      </c>
      <c r="F2" s="10">
        <v>23738.455999999998</v>
      </c>
      <c r="G2" s="15">
        <f t="shared" ref="G2:I17" si="0">(D2-$C2)/$C2</f>
        <v>5.1759910744920742E-2</v>
      </c>
      <c r="H2" s="15">
        <f t="shared" si="0"/>
        <v>9.7878512880667262E-2</v>
      </c>
      <c r="I2" s="15">
        <f t="shared" si="0"/>
        <v>0.1387604908357756</v>
      </c>
    </row>
    <row r="3" spans="1:9" x14ac:dyDescent="0.25">
      <c r="A3" s="45" t="s">
        <v>291</v>
      </c>
      <c r="B3" t="s">
        <v>41</v>
      </c>
      <c r="C3" s="10">
        <v>75025.567701769294</v>
      </c>
      <c r="D3" s="10">
        <v>95378.436517386494</v>
      </c>
      <c r="E3" s="10">
        <v>114917.258704445</v>
      </c>
      <c r="F3" s="10">
        <v>131582.56318078499</v>
      </c>
      <c r="G3" s="15">
        <f t="shared" si="0"/>
        <v>0.27127910443171799</v>
      </c>
      <c r="H3" s="15">
        <f t="shared" si="0"/>
        <v>0.53170795269750371</v>
      </c>
      <c r="I3" s="15">
        <f t="shared" si="0"/>
        <v>0.7538362882348697</v>
      </c>
    </row>
    <row r="4" spans="1:9" x14ac:dyDescent="0.25">
      <c r="A4" s="40"/>
      <c r="B4" t="s">
        <v>42</v>
      </c>
      <c r="C4" s="10">
        <v>244.98233396657301</v>
      </c>
      <c r="D4" s="10">
        <v>326.86801697431702</v>
      </c>
      <c r="E4" s="10">
        <v>449.63982208607501</v>
      </c>
      <c r="F4" s="10">
        <v>587.72812438694905</v>
      </c>
      <c r="G4" s="15">
        <f t="shared" si="0"/>
        <v>0.33425137919911002</v>
      </c>
      <c r="H4" s="15">
        <f t="shared" si="0"/>
        <v>0.83539692354889072</v>
      </c>
      <c r="I4" s="15">
        <f t="shared" si="0"/>
        <v>1.3990632910989511</v>
      </c>
    </row>
    <row r="5" spans="1:9" x14ac:dyDescent="0.25">
      <c r="A5" s="40"/>
      <c r="B5" t="s">
        <v>43</v>
      </c>
      <c r="C5" s="10">
        <v>618.54372641397595</v>
      </c>
      <c r="D5" s="10">
        <v>1071.3860417901201</v>
      </c>
      <c r="E5" s="10">
        <v>1660.4345754687899</v>
      </c>
      <c r="F5" s="10">
        <v>2237.9227510341998</v>
      </c>
      <c r="G5" s="15">
        <f t="shared" si="0"/>
        <v>0.73211043300286915</v>
      </c>
      <c r="H5" s="15">
        <f t="shared" si="0"/>
        <v>1.6844255378600386</v>
      </c>
      <c r="I5" s="15">
        <f t="shared" si="0"/>
        <v>2.6180510050738333</v>
      </c>
    </row>
    <row r="6" spans="1:9" x14ac:dyDescent="0.25">
      <c r="A6" s="40" t="s">
        <v>292</v>
      </c>
      <c r="B6" t="s">
        <v>41</v>
      </c>
      <c r="C6" s="20">
        <v>13173152.661037</v>
      </c>
      <c r="D6" s="20">
        <v>13427860.8842221</v>
      </c>
      <c r="E6" s="20">
        <v>14772030.940249801</v>
      </c>
      <c r="F6" s="20">
        <v>16526793.772390701</v>
      </c>
      <c r="G6" s="15">
        <f t="shared" si="0"/>
        <v>1.9335403584782328E-2</v>
      </c>
      <c r="H6" s="15">
        <f t="shared" si="0"/>
        <v>0.12137400365380234</v>
      </c>
      <c r="I6" s="15">
        <f t="shared" si="0"/>
        <v>0.25458151117256544</v>
      </c>
    </row>
    <row r="7" spans="1:9" x14ac:dyDescent="0.25">
      <c r="A7" s="40"/>
      <c r="B7" t="s">
        <v>42</v>
      </c>
      <c r="C7" s="20">
        <v>142841.212511819</v>
      </c>
      <c r="D7" s="20">
        <v>167572.81131808701</v>
      </c>
      <c r="E7" s="20">
        <v>202596.95744023001</v>
      </c>
      <c r="F7" s="20">
        <v>261112.08964263499</v>
      </c>
      <c r="G7" s="15">
        <f t="shared" si="0"/>
        <v>0.17314049895944186</v>
      </c>
      <c r="H7" s="15">
        <f t="shared" si="0"/>
        <v>0.41833686425384187</v>
      </c>
      <c r="I7" s="15">
        <f t="shared" si="0"/>
        <v>0.82798847091157246</v>
      </c>
    </row>
    <row r="8" spans="1:9" x14ac:dyDescent="0.25">
      <c r="A8" s="40"/>
      <c r="B8" t="s">
        <v>43</v>
      </c>
      <c r="C8" s="20">
        <v>114246.590230331</v>
      </c>
      <c r="D8" s="20">
        <v>163087.422751334</v>
      </c>
      <c r="E8" s="20">
        <v>227450.965784578</v>
      </c>
      <c r="F8" s="20">
        <v>299382.98842414498</v>
      </c>
      <c r="G8" s="15">
        <f t="shared" si="0"/>
        <v>0.42750363422256771</v>
      </c>
      <c r="H8" s="15">
        <f t="shared" si="0"/>
        <v>0.99087749862833718</v>
      </c>
      <c r="I8" s="15">
        <f t="shared" si="0"/>
        <v>1.6204982382455617</v>
      </c>
    </row>
    <row r="9" spans="1:9" x14ac:dyDescent="0.25">
      <c r="A9" s="40" t="s">
        <v>293</v>
      </c>
      <c r="B9" t="s">
        <v>41</v>
      </c>
      <c r="C9" s="10">
        <v>13911.457064934701</v>
      </c>
      <c r="D9" s="10">
        <v>5982.6853354292798</v>
      </c>
      <c r="E9" s="10">
        <v>4210.8689158652096</v>
      </c>
      <c r="F9" s="10">
        <v>4456.3328994357998</v>
      </c>
      <c r="G9" s="15">
        <f t="shared" si="0"/>
        <v>-0.56994545520977302</v>
      </c>
      <c r="H9" s="15">
        <f t="shared" si="0"/>
        <v>-0.69730928282996685</v>
      </c>
      <c r="I9" s="15">
        <f t="shared" si="0"/>
        <v>-0.67966454709705004</v>
      </c>
    </row>
    <row r="10" spans="1:9" x14ac:dyDescent="0.25">
      <c r="A10" s="40"/>
      <c r="B10" t="s">
        <v>42</v>
      </c>
      <c r="C10" s="10">
        <v>268.35364862697799</v>
      </c>
      <c r="D10" s="10">
        <v>181.313689015655</v>
      </c>
      <c r="E10" s="10">
        <v>204.49619108474201</v>
      </c>
      <c r="F10" s="10">
        <v>261.12760566511997</v>
      </c>
      <c r="G10" s="15">
        <f t="shared" si="0"/>
        <v>-0.32434796417585482</v>
      </c>
      <c r="H10" s="15">
        <f t="shared" si="0"/>
        <v>-0.23796008688147308</v>
      </c>
      <c r="I10" s="15">
        <f t="shared" si="0"/>
        <v>-2.6927314008323749E-2</v>
      </c>
    </row>
    <row r="11" spans="1:9" x14ac:dyDescent="0.25">
      <c r="A11" s="40"/>
      <c r="B11" t="s">
        <v>43</v>
      </c>
      <c r="C11" s="10">
        <v>128.61358526670699</v>
      </c>
      <c r="D11" s="10">
        <v>82.897609672166595</v>
      </c>
      <c r="E11" s="10">
        <v>78.591959697237996</v>
      </c>
      <c r="F11" s="10">
        <v>102.37781308529701</v>
      </c>
      <c r="G11" s="15">
        <f t="shared" si="0"/>
        <v>-0.35545215149502923</v>
      </c>
      <c r="H11" s="15">
        <f t="shared" si="0"/>
        <v>-0.38892956343405527</v>
      </c>
      <c r="I11" s="15">
        <f t="shared" si="0"/>
        <v>-0.20398912079936704</v>
      </c>
    </row>
    <row r="12" spans="1:9" x14ac:dyDescent="0.25">
      <c r="A12" s="40" t="s">
        <v>294</v>
      </c>
      <c r="B12" t="s">
        <v>41</v>
      </c>
      <c r="C12" s="10">
        <v>75.589574754672995</v>
      </c>
      <c r="D12" s="10">
        <v>73.743001170351405</v>
      </c>
      <c r="E12" s="10">
        <v>88.926441255837204</v>
      </c>
      <c r="F12" s="10">
        <v>91.590255537642705</v>
      </c>
      <c r="G12" s="15">
        <f t="shared" si="0"/>
        <v>-2.4428945265463783E-2</v>
      </c>
      <c r="H12" s="15">
        <f t="shared" si="0"/>
        <v>0.17643790885779148</v>
      </c>
      <c r="I12" s="15">
        <f t="shared" si="0"/>
        <v>0.21167840717321323</v>
      </c>
    </row>
    <row r="13" spans="1:9" x14ac:dyDescent="0.25">
      <c r="A13" s="40"/>
      <c r="B13" t="s">
        <v>42</v>
      </c>
      <c r="C13" s="10">
        <v>0.71044876850305005</v>
      </c>
      <c r="D13" s="10">
        <v>0.686422835646055</v>
      </c>
      <c r="E13" s="10">
        <v>0.98920760858934498</v>
      </c>
      <c r="F13" s="10">
        <v>1.2342290612125799</v>
      </c>
      <c r="G13" s="15">
        <f t="shared" si="0"/>
        <v>-3.3817966786850603E-2</v>
      </c>
      <c r="H13" s="15">
        <f t="shared" si="0"/>
        <v>0.39237007993363587</v>
      </c>
      <c r="I13" s="15">
        <f t="shared" si="0"/>
        <v>0.73725272803718178</v>
      </c>
    </row>
    <row r="14" spans="1:9" x14ac:dyDescent="0.25">
      <c r="A14" s="40"/>
      <c r="B14" t="s">
        <v>43</v>
      </c>
      <c r="C14" s="10">
        <v>0.64786867470173903</v>
      </c>
      <c r="D14" s="10">
        <v>0.87405351436938294</v>
      </c>
      <c r="E14" s="10">
        <v>1.34727592260019</v>
      </c>
      <c r="F14" s="10">
        <v>1.6362125257142399</v>
      </c>
      <c r="G14" s="15">
        <f t="shared" si="0"/>
        <v>0.34912143232079124</v>
      </c>
      <c r="H14" s="15">
        <f t="shared" si="0"/>
        <v>1.0795509571757562</v>
      </c>
      <c r="I14" s="15">
        <f t="shared" si="0"/>
        <v>1.5255311602579138</v>
      </c>
    </row>
    <row r="15" spans="1:9" x14ac:dyDescent="0.25">
      <c r="A15" s="40" t="s">
        <v>295</v>
      </c>
      <c r="B15" t="s">
        <v>41</v>
      </c>
      <c r="C15" s="10">
        <v>555.32106461833405</v>
      </c>
      <c r="D15" s="10">
        <v>241.117517553661</v>
      </c>
      <c r="E15" s="10">
        <v>183.62049394440001</v>
      </c>
      <c r="F15" s="10">
        <v>210.55863322849899</v>
      </c>
      <c r="G15" s="15">
        <f t="shared" si="0"/>
        <v>-0.56580520186213645</v>
      </c>
      <c r="H15" s="15">
        <f t="shared" si="0"/>
        <v>-0.6693435462049323</v>
      </c>
      <c r="I15" s="15">
        <f t="shared" si="0"/>
        <v>-0.62083442058295846</v>
      </c>
    </row>
    <row r="16" spans="1:9" x14ac:dyDescent="0.25">
      <c r="A16" s="40"/>
      <c r="B16" t="s">
        <v>42</v>
      </c>
      <c r="C16" s="10">
        <v>6.0755618823709501</v>
      </c>
      <c r="D16" s="10">
        <v>3.1379329629534101</v>
      </c>
      <c r="E16" s="10">
        <v>2.33812707484751</v>
      </c>
      <c r="F16" s="10">
        <v>2.8798678094960199</v>
      </c>
      <c r="G16" s="15">
        <f t="shared" si="0"/>
        <v>-0.48351559514873194</v>
      </c>
      <c r="H16" s="15">
        <f t="shared" si="0"/>
        <v>-0.61515870957846774</v>
      </c>
      <c r="I16" s="15">
        <f t="shared" si="0"/>
        <v>-0.52599152716190101</v>
      </c>
    </row>
    <row r="17" spans="1:10" x14ac:dyDescent="0.25">
      <c r="A17" s="40"/>
      <c r="B17" t="s">
        <v>43</v>
      </c>
      <c r="C17" s="10">
        <v>4.8079965574718999</v>
      </c>
      <c r="D17" s="10">
        <v>2.9388217741611098</v>
      </c>
      <c r="E17" s="10">
        <v>2.81456571220422</v>
      </c>
      <c r="F17" s="10">
        <v>3.7593361789182098</v>
      </c>
      <c r="G17" s="15">
        <f t="shared" si="0"/>
        <v>-0.3887637524211589</v>
      </c>
      <c r="H17" s="15">
        <f t="shared" si="0"/>
        <v>-0.41460737782138696</v>
      </c>
      <c r="I17" s="15">
        <f t="shared" si="0"/>
        <v>-0.21810755603059079</v>
      </c>
    </row>
    <row r="18" spans="1:10" x14ac:dyDescent="0.25">
      <c r="A18" s="40" t="s">
        <v>296</v>
      </c>
      <c r="B18" t="s">
        <v>41</v>
      </c>
      <c r="C18" s="10">
        <v>504.79345746170702</v>
      </c>
      <c r="D18" s="10">
        <v>217.225083324298</v>
      </c>
      <c r="E18" s="10">
        <v>164.124298186159</v>
      </c>
      <c r="F18" s="10">
        <v>188.19968789313501</v>
      </c>
      <c r="G18" s="15">
        <f t="shared" ref="G18:I20" si="1">(D18-$C18)/$C18</f>
        <v>-0.56967531945325101</v>
      </c>
      <c r="H18" s="15">
        <f t="shared" si="1"/>
        <v>-0.67486841249599749</v>
      </c>
      <c r="I18" s="15">
        <f t="shared" si="1"/>
        <v>-0.62717486704468317</v>
      </c>
    </row>
    <row r="19" spans="1:10" x14ac:dyDescent="0.25">
      <c r="A19" s="40"/>
      <c r="B19" t="s">
        <v>42</v>
      </c>
      <c r="C19" s="10">
        <v>5.5366007476444601</v>
      </c>
      <c r="D19" s="10">
        <v>2.9091253510714599</v>
      </c>
      <c r="E19" s="10">
        <v>2.11330716380456</v>
      </c>
      <c r="F19" s="10">
        <v>2.5860037473025801</v>
      </c>
      <c r="G19" s="15">
        <f t="shared" si="1"/>
        <v>-0.47456472235077746</v>
      </c>
      <c r="H19" s="15">
        <f t="shared" si="1"/>
        <v>-0.61830240970442674</v>
      </c>
      <c r="I19" s="15">
        <f t="shared" si="1"/>
        <v>-0.53292573093647899</v>
      </c>
    </row>
    <row r="20" spans="1:10" x14ac:dyDescent="0.25">
      <c r="A20" s="40"/>
      <c r="B20" t="s">
        <v>43</v>
      </c>
      <c r="C20" s="10">
        <v>4.3713437539921598</v>
      </c>
      <c r="D20" s="10">
        <v>2.6551381801780201</v>
      </c>
      <c r="E20" s="10">
        <v>2.5182837529126498</v>
      </c>
      <c r="F20" s="10">
        <v>3.3614463986477601</v>
      </c>
      <c r="G20" s="15">
        <f t="shared" si="1"/>
        <v>-0.39260366386121043</v>
      </c>
      <c r="H20" s="15">
        <f t="shared" si="1"/>
        <v>-0.4239108396330511</v>
      </c>
      <c r="I20" s="15">
        <f t="shared" si="1"/>
        <v>-0.23102675336893924</v>
      </c>
    </row>
    <row r="25" spans="1:10" x14ac:dyDescent="0.25">
      <c r="C25" s="7"/>
      <c r="D25" s="7"/>
      <c r="E25" s="7"/>
      <c r="F25" s="7"/>
      <c r="G25" s="41"/>
      <c r="H25" s="41"/>
      <c r="I25" s="41"/>
      <c r="J25" s="41"/>
    </row>
    <row r="26" spans="1:10" x14ac:dyDescent="0.25">
      <c r="A26" s="7"/>
      <c r="B26" s="7"/>
      <c r="C26" s="5"/>
      <c r="D26" s="5"/>
      <c r="E26" s="5"/>
      <c r="F26" s="5"/>
      <c r="G26" s="5"/>
      <c r="H26" s="5"/>
      <c r="I26" s="5"/>
      <c r="J26" s="5"/>
    </row>
    <row r="27" spans="1:10" x14ac:dyDescent="0.25">
      <c r="A27" s="5"/>
      <c r="B27" s="5"/>
      <c r="C27" s="10"/>
      <c r="D27" s="10"/>
      <c r="E27" s="10"/>
      <c r="F27" s="10"/>
      <c r="G27" s="10"/>
      <c r="H27" s="10"/>
      <c r="I27" s="10"/>
      <c r="J27" s="10"/>
    </row>
    <row r="28" spans="1:10" x14ac:dyDescent="0.25">
      <c r="A28" s="19"/>
      <c r="C28" s="10"/>
      <c r="D28" s="10"/>
      <c r="E28" s="10"/>
      <c r="F28" s="10"/>
      <c r="G28" s="10"/>
      <c r="H28" s="10"/>
      <c r="I28" s="10"/>
      <c r="J28" s="10"/>
    </row>
    <row r="29" spans="1:10" x14ac:dyDescent="0.25">
      <c r="A29" s="13"/>
      <c r="C29" s="10"/>
      <c r="D29" s="10"/>
      <c r="E29" s="10"/>
      <c r="F29" s="10"/>
      <c r="G29" s="10"/>
      <c r="H29" s="10"/>
      <c r="I29" s="10"/>
      <c r="J29" s="10"/>
    </row>
    <row r="30" spans="1:10" x14ac:dyDescent="0.25">
      <c r="A30" s="13"/>
      <c r="C30" s="10"/>
      <c r="D30" s="10"/>
      <c r="E30" s="10"/>
      <c r="F30" s="10"/>
      <c r="G30" s="10"/>
      <c r="H30" s="10"/>
      <c r="I30" s="10"/>
      <c r="J30" s="10"/>
    </row>
    <row r="31" spans="1:10" x14ac:dyDescent="0.25">
      <c r="A31" s="13"/>
      <c r="C31" s="20"/>
      <c r="D31" s="20"/>
      <c r="E31" s="20"/>
      <c r="F31" s="20"/>
      <c r="G31" s="20"/>
      <c r="H31" s="10"/>
      <c r="I31" s="10"/>
      <c r="J31" s="10"/>
    </row>
    <row r="32" spans="1:10" x14ac:dyDescent="0.25">
      <c r="A32" s="13"/>
      <c r="C32" s="10"/>
      <c r="D32" s="10"/>
      <c r="E32" s="10"/>
      <c r="F32" s="10"/>
      <c r="G32" s="10"/>
      <c r="H32" s="10"/>
      <c r="I32" s="10"/>
      <c r="J32" s="10"/>
    </row>
    <row r="33" spans="1:10" x14ac:dyDescent="0.25">
      <c r="A33" s="13"/>
      <c r="C33" s="10"/>
      <c r="D33" s="10"/>
      <c r="E33" s="10"/>
      <c r="F33" s="10"/>
      <c r="G33" s="10"/>
      <c r="H33" s="10"/>
      <c r="I33" s="10"/>
      <c r="J33" s="10"/>
    </row>
    <row r="34" spans="1:10" x14ac:dyDescent="0.25">
      <c r="A34" s="13"/>
      <c r="C34" s="10"/>
      <c r="D34" s="10"/>
      <c r="E34" s="10"/>
      <c r="F34" s="10"/>
      <c r="G34" s="10"/>
      <c r="H34" s="10"/>
      <c r="I34" s="10"/>
      <c r="J34" s="10"/>
    </row>
    <row r="35" spans="1:10" x14ac:dyDescent="0.25">
      <c r="A35" s="13"/>
      <c r="C35" s="10"/>
      <c r="D35" s="10"/>
      <c r="E35" s="10"/>
      <c r="F35" s="10"/>
      <c r="G35" s="10"/>
      <c r="H35" s="10"/>
      <c r="I35" s="10"/>
      <c r="J35" s="10"/>
    </row>
    <row r="36" spans="1:10" x14ac:dyDescent="0.25">
      <c r="A36" s="13"/>
      <c r="C36" s="10"/>
      <c r="D36" s="10"/>
      <c r="E36" s="10"/>
      <c r="F36" s="10"/>
      <c r="G36" s="10"/>
      <c r="H36" s="10"/>
      <c r="I36" s="10"/>
      <c r="J36" s="10"/>
    </row>
    <row r="37" spans="1:10" x14ac:dyDescent="0.25">
      <c r="A37" s="13"/>
      <c r="C37" s="10"/>
      <c r="D37" s="10"/>
      <c r="E37" s="10"/>
      <c r="F37" s="10"/>
      <c r="G37" s="10"/>
      <c r="H37" s="10"/>
      <c r="I37" s="10"/>
      <c r="J37" s="10"/>
    </row>
    <row r="38" spans="1:10" x14ac:dyDescent="0.25">
      <c r="A38" s="13"/>
      <c r="C38" s="10"/>
      <c r="D38" s="10"/>
      <c r="E38" s="10"/>
      <c r="F38" s="10"/>
      <c r="G38" s="10"/>
      <c r="H38" s="10"/>
      <c r="I38" s="10"/>
      <c r="J38" s="10"/>
    </row>
    <row r="39" spans="1:10" x14ac:dyDescent="0.25">
      <c r="A39" s="13"/>
      <c r="C39" s="10"/>
      <c r="D39" s="10"/>
      <c r="E39" s="10"/>
      <c r="F39" s="10"/>
      <c r="G39" s="10"/>
      <c r="H39" s="10"/>
      <c r="I39" s="10"/>
      <c r="J39" s="10"/>
    </row>
    <row r="40" spans="1:10" x14ac:dyDescent="0.25">
      <c r="A40" s="13"/>
      <c r="C40" s="10"/>
      <c r="D40" s="10"/>
      <c r="E40" s="10"/>
      <c r="F40" s="10"/>
      <c r="G40" s="10"/>
      <c r="H40" s="10"/>
      <c r="I40" s="10"/>
      <c r="J40" s="10"/>
    </row>
    <row r="41" spans="1:10" x14ac:dyDescent="0.25">
      <c r="A41" s="13"/>
      <c r="C41" s="10"/>
      <c r="D41" s="10"/>
      <c r="E41" s="10"/>
      <c r="F41" s="10"/>
      <c r="G41" s="10"/>
      <c r="H41" s="10"/>
      <c r="I41" s="10"/>
      <c r="J41" s="10"/>
    </row>
    <row r="42" spans="1:10" x14ac:dyDescent="0.25">
      <c r="A42" s="13"/>
      <c r="C42" s="10"/>
      <c r="D42" s="10"/>
      <c r="E42" s="10"/>
      <c r="F42" s="10"/>
      <c r="G42" s="10"/>
      <c r="H42" s="10"/>
      <c r="I42" s="10"/>
      <c r="J42" s="10"/>
    </row>
    <row r="43" spans="1:10" x14ac:dyDescent="0.25">
      <c r="A43" s="13"/>
      <c r="C43" s="10"/>
      <c r="D43" s="10"/>
      <c r="E43" s="10"/>
      <c r="F43" s="10"/>
      <c r="G43" s="10"/>
      <c r="H43" s="10"/>
      <c r="I43" s="10"/>
      <c r="J43" s="10"/>
    </row>
    <row r="44" spans="1:10" x14ac:dyDescent="0.25">
      <c r="A44" s="13"/>
      <c r="C44" s="10"/>
      <c r="D44" s="10"/>
      <c r="E44" s="10"/>
      <c r="F44" s="10"/>
      <c r="G44" s="10"/>
      <c r="H44" s="10"/>
      <c r="I44" s="10"/>
      <c r="J44" s="10"/>
    </row>
    <row r="45" spans="1:10" x14ac:dyDescent="0.25">
      <c r="A45" s="13"/>
      <c r="C45" s="10"/>
      <c r="D45" s="10"/>
      <c r="E45" s="10"/>
      <c r="F45" s="10"/>
      <c r="G45" s="10"/>
      <c r="H45" s="10"/>
      <c r="I45" s="10"/>
      <c r="J45" s="10"/>
    </row>
  </sheetData>
  <mergeCells count="9">
    <mergeCell ref="A15:A17"/>
    <mergeCell ref="A18:A20"/>
    <mergeCell ref="G25:J25"/>
    <mergeCell ref="A1:B1"/>
    <mergeCell ref="A2:B2"/>
    <mergeCell ref="A3:A5"/>
    <mergeCell ref="A6:A8"/>
    <mergeCell ref="A9:A11"/>
    <mergeCell ref="A12:A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5B83-C06C-4850-AB06-E8C5265E9FF4}">
  <dimension ref="A1:G185"/>
  <sheetViews>
    <sheetView workbookViewId="0">
      <selection activeCell="E9" sqref="E9"/>
    </sheetView>
  </sheetViews>
  <sheetFormatPr defaultColWidth="8.7109375" defaultRowHeight="15" x14ac:dyDescent="0.25"/>
  <cols>
    <col min="1" max="1" width="28.85546875" customWidth="1"/>
    <col min="2" max="4" width="15.5703125" style="5" customWidth="1"/>
    <col min="5" max="19" width="15.5703125" customWidth="1"/>
  </cols>
  <sheetData>
    <row r="1" spans="1:7" x14ac:dyDescent="0.25">
      <c r="A1" s="5"/>
      <c r="B1" s="41" t="s">
        <v>1</v>
      </c>
      <c r="C1" s="41"/>
      <c r="D1" s="41"/>
      <c r="E1" s="41" t="s">
        <v>2</v>
      </c>
      <c r="F1" s="41"/>
      <c r="G1" s="41"/>
    </row>
    <row r="2" spans="1:7" x14ac:dyDescent="0.25">
      <c r="A2" s="8" t="s">
        <v>78</v>
      </c>
      <c r="C2" s="7" t="s">
        <v>86</v>
      </c>
      <c r="D2" s="7" t="s">
        <v>80</v>
      </c>
      <c r="E2" s="8"/>
      <c r="F2" s="7" t="s">
        <v>86</v>
      </c>
      <c r="G2" s="7" t="s">
        <v>80</v>
      </c>
    </row>
    <row r="3" spans="1:7" x14ac:dyDescent="0.25">
      <c r="A3" t="s">
        <v>79</v>
      </c>
      <c r="C3" s="9">
        <v>6990</v>
      </c>
      <c r="D3" s="9">
        <v>0.67200000000000004</v>
      </c>
      <c r="E3" s="9"/>
      <c r="F3" s="9">
        <v>4479</v>
      </c>
      <c r="G3" s="9">
        <v>0.624</v>
      </c>
    </row>
    <row r="4" spans="1:7" x14ac:dyDescent="0.25">
      <c r="A4" t="s">
        <v>41</v>
      </c>
      <c r="C4" s="9">
        <v>3188</v>
      </c>
      <c r="D4" s="9">
        <v>0.307</v>
      </c>
      <c r="E4" s="9"/>
      <c r="F4" s="9">
        <v>2476</v>
      </c>
      <c r="G4" s="9">
        <v>0.34899999999999998</v>
      </c>
    </row>
    <row r="5" spans="1:7" x14ac:dyDescent="0.25">
      <c r="A5" t="s">
        <v>42</v>
      </c>
      <c r="C5" s="9">
        <v>135</v>
      </c>
      <c r="D5" s="9">
        <v>1.2999999999999999E-2</v>
      </c>
      <c r="E5" s="9"/>
      <c r="F5" s="9">
        <v>150</v>
      </c>
      <c r="G5" s="9">
        <v>2.12E-2</v>
      </c>
    </row>
    <row r="6" spans="1:7" x14ac:dyDescent="0.25">
      <c r="A6" t="s">
        <v>43</v>
      </c>
      <c r="C6" s="9">
        <v>87</v>
      </c>
      <c r="D6" s="9">
        <v>8.3700000000000007E-3</v>
      </c>
      <c r="E6" s="9"/>
      <c r="F6" s="9">
        <v>45</v>
      </c>
      <c r="G6" s="9">
        <v>6.3600000000000002E-3</v>
      </c>
    </row>
    <row r="7" spans="1:7" x14ac:dyDescent="0.25">
      <c r="A7" s="8" t="s">
        <v>81</v>
      </c>
      <c r="F7" s="5"/>
      <c r="G7" s="5"/>
    </row>
    <row r="8" spans="1:7" x14ac:dyDescent="0.25">
      <c r="A8" t="s">
        <v>82</v>
      </c>
      <c r="D8" s="9">
        <v>0.48499999999999999</v>
      </c>
      <c r="F8" s="5"/>
      <c r="G8" s="9">
        <v>0.374</v>
      </c>
    </row>
    <row r="9" spans="1:7" x14ac:dyDescent="0.25">
      <c r="A9" t="s">
        <v>83</v>
      </c>
      <c r="D9" s="9">
        <v>2.1999999999999999E-2</v>
      </c>
      <c r="F9" s="5"/>
      <c r="G9" s="9">
        <v>1.0999999999999999E-2</v>
      </c>
    </row>
    <row r="10" spans="1:7" x14ac:dyDescent="0.25">
      <c r="A10" s="8" t="s">
        <v>84</v>
      </c>
      <c r="F10" s="5"/>
      <c r="G10" s="5"/>
    </row>
    <row r="11" spans="1:7" x14ac:dyDescent="0.25">
      <c r="A11" t="s">
        <v>85</v>
      </c>
      <c r="D11" s="9" t="s">
        <v>87</v>
      </c>
      <c r="F11" s="5"/>
      <c r="G11" s="9" t="s">
        <v>88</v>
      </c>
    </row>
    <row r="12" spans="1:7" x14ac:dyDescent="0.25">
      <c r="A12" s="41" t="s">
        <v>77</v>
      </c>
      <c r="B12" s="41" t="s">
        <v>76</v>
      </c>
      <c r="C12" s="41"/>
      <c r="D12" s="41"/>
      <c r="E12" s="41" t="s">
        <v>76</v>
      </c>
      <c r="F12" s="41"/>
      <c r="G12" s="41"/>
    </row>
    <row r="13" spans="1:7" x14ac:dyDescent="0.25">
      <c r="A13" s="41"/>
      <c r="B13" s="5" t="s">
        <v>41</v>
      </c>
      <c r="C13" s="5" t="s">
        <v>42</v>
      </c>
      <c r="D13" s="5" t="s">
        <v>43</v>
      </c>
      <c r="E13" s="5" t="s">
        <v>41</v>
      </c>
      <c r="F13" s="5" t="s">
        <v>42</v>
      </c>
      <c r="G13" s="5" t="s">
        <v>43</v>
      </c>
    </row>
    <row r="14" spans="1:7" x14ac:dyDescent="0.25">
      <c r="A14" t="s">
        <v>40</v>
      </c>
      <c r="B14" s="5" t="s">
        <v>67</v>
      </c>
      <c r="C14" s="5" t="s">
        <v>68</v>
      </c>
      <c r="D14" s="5" t="s">
        <v>69</v>
      </c>
      <c r="E14" s="5" t="s">
        <v>130</v>
      </c>
      <c r="F14" s="5" t="s">
        <v>131</v>
      </c>
      <c r="G14" s="5" t="s">
        <v>132</v>
      </c>
    </row>
    <row r="15" spans="1:7" x14ac:dyDescent="0.25">
      <c r="B15" s="6">
        <v>-0.26800000000000002</v>
      </c>
      <c r="C15" s="6">
        <v>-0.48199999999999998</v>
      </c>
      <c r="D15" s="6">
        <v>-0.35</v>
      </c>
      <c r="E15" s="6">
        <v>-0.126</v>
      </c>
      <c r="F15" s="6">
        <v>-0.23</v>
      </c>
      <c r="G15" s="6">
        <v>-5.8000000000000003E-2</v>
      </c>
    </row>
    <row r="16" spans="1:7" x14ac:dyDescent="0.25">
      <c r="A16" t="s">
        <v>22</v>
      </c>
      <c r="B16" s="5">
        <v>0.16700000000000001</v>
      </c>
      <c r="C16" s="5" t="s">
        <v>44</v>
      </c>
      <c r="D16" s="5" t="s">
        <v>45</v>
      </c>
      <c r="E16" s="5">
        <v>-0.13</v>
      </c>
      <c r="F16" s="5" t="s">
        <v>89</v>
      </c>
      <c r="G16" s="5" t="s">
        <v>90</v>
      </c>
    </row>
    <row r="17" spans="1:7" x14ac:dyDescent="0.25">
      <c r="B17" s="6">
        <v>-0.19600000000000001</v>
      </c>
      <c r="C17" s="6">
        <v>-0.48199999999999998</v>
      </c>
      <c r="D17" s="6">
        <v>-0.35</v>
      </c>
      <c r="E17" s="6">
        <v>-0.121</v>
      </c>
      <c r="F17" s="6">
        <v>-0.28000000000000003</v>
      </c>
      <c r="G17" s="6">
        <v>-5.8000000000000003E-2</v>
      </c>
    </row>
    <row r="18" spans="1:7" x14ac:dyDescent="0.25">
      <c r="A18" t="s">
        <v>21</v>
      </c>
      <c r="B18" s="5">
        <v>-0.188</v>
      </c>
      <c r="E18" s="5" t="s">
        <v>91</v>
      </c>
      <c r="F18" s="5"/>
      <c r="G18" s="5"/>
    </row>
    <row r="19" spans="1:7" x14ac:dyDescent="0.25">
      <c r="B19" s="6">
        <v>-0.34</v>
      </c>
      <c r="C19" s="6"/>
      <c r="D19" s="6"/>
      <c r="E19" s="6">
        <v>-0.126</v>
      </c>
      <c r="F19" s="6"/>
      <c r="G19" s="6"/>
    </row>
    <row r="20" spans="1:7" x14ac:dyDescent="0.25">
      <c r="A20" t="s">
        <v>23</v>
      </c>
      <c r="B20" s="5" t="s">
        <v>46</v>
      </c>
      <c r="E20" s="5" t="s">
        <v>20</v>
      </c>
      <c r="F20" s="5"/>
      <c r="G20" s="5"/>
    </row>
    <row r="21" spans="1:7" x14ac:dyDescent="0.25">
      <c r="B21" s="6">
        <v>-0.29699999999999999</v>
      </c>
      <c r="C21" s="6"/>
      <c r="D21" s="6"/>
      <c r="E21" s="6">
        <v>-0.108</v>
      </c>
      <c r="F21" s="6"/>
      <c r="G21" s="6"/>
    </row>
    <row r="22" spans="1:7" x14ac:dyDescent="0.25">
      <c r="A22" t="s">
        <v>24</v>
      </c>
      <c r="B22" s="5">
        <v>-0.14899999999999999</v>
      </c>
      <c r="C22" s="5">
        <v>-0.126</v>
      </c>
      <c r="E22" s="5" t="s">
        <v>92</v>
      </c>
      <c r="F22" s="5" t="s">
        <v>93</v>
      </c>
      <c r="G22" s="5"/>
    </row>
    <row r="23" spans="1:7" x14ac:dyDescent="0.25">
      <c r="B23" s="6">
        <v>-0.29699999999999999</v>
      </c>
      <c r="C23" s="6">
        <v>-0.99</v>
      </c>
      <c r="D23" s="6"/>
      <c r="E23" s="6">
        <v>-9.8000000000000004E-2</v>
      </c>
      <c r="F23" s="6">
        <v>-0.18</v>
      </c>
      <c r="G23" s="6"/>
    </row>
    <row r="24" spans="1:7" x14ac:dyDescent="0.25">
      <c r="A24" t="s">
        <v>25</v>
      </c>
      <c r="B24" s="5">
        <v>0.109</v>
      </c>
      <c r="E24" s="5" t="s">
        <v>94</v>
      </c>
      <c r="F24" s="5"/>
      <c r="G24" s="5" t="s">
        <v>95</v>
      </c>
    </row>
    <row r="25" spans="1:7" x14ac:dyDescent="0.25">
      <c r="B25" s="6">
        <v>-0.29799999999999999</v>
      </c>
      <c r="C25" s="6"/>
      <c r="D25" s="6"/>
      <c r="E25" s="6">
        <v>-0.1</v>
      </c>
      <c r="F25" s="6"/>
      <c r="G25" s="6">
        <v>-0.16500000000000001</v>
      </c>
    </row>
    <row r="26" spans="1:7" x14ac:dyDescent="0.25">
      <c r="A26" t="s">
        <v>26</v>
      </c>
      <c r="B26" s="5">
        <v>0.14299999999999999</v>
      </c>
      <c r="D26" s="5" t="s">
        <v>47</v>
      </c>
      <c r="E26" s="5" t="s">
        <v>96</v>
      </c>
      <c r="F26" s="5" t="s">
        <v>97</v>
      </c>
      <c r="G26" s="5"/>
    </row>
    <row r="27" spans="1:7" x14ac:dyDescent="0.25">
      <c r="B27" s="6">
        <v>-0.28299999999999997</v>
      </c>
      <c r="C27" s="6"/>
      <c r="D27" s="6">
        <v>-0.55800000000000005</v>
      </c>
      <c r="E27" s="6">
        <v>-0.10100000000000001</v>
      </c>
      <c r="F27" s="6">
        <v>-0.2</v>
      </c>
      <c r="G27" s="6"/>
    </row>
    <row r="28" spans="1:7" x14ac:dyDescent="0.25">
      <c r="A28" t="s">
        <v>27</v>
      </c>
      <c r="B28" s="5">
        <v>0.36799999999999999</v>
      </c>
      <c r="C28" s="5">
        <v>-0.16</v>
      </c>
      <c r="D28" s="5" t="s">
        <v>48</v>
      </c>
      <c r="E28" s="5" t="s">
        <v>98</v>
      </c>
      <c r="F28" s="5" t="s">
        <v>99</v>
      </c>
      <c r="G28" s="5" t="s">
        <v>100</v>
      </c>
    </row>
    <row r="29" spans="1:7" x14ac:dyDescent="0.25">
      <c r="B29" s="6">
        <v>-0.27300000000000002</v>
      </c>
      <c r="C29" s="6">
        <v>-1.016</v>
      </c>
      <c r="D29" s="6">
        <v>-0.56699999999999995</v>
      </c>
      <c r="E29" s="6">
        <v>-9.8000000000000004E-2</v>
      </c>
      <c r="F29" s="6">
        <v>-0.223</v>
      </c>
      <c r="G29" s="6">
        <v>-0.182</v>
      </c>
    </row>
    <row r="30" spans="1:7" x14ac:dyDescent="0.25">
      <c r="A30" t="s">
        <v>28</v>
      </c>
      <c r="B30" s="5">
        <v>0.126</v>
      </c>
      <c r="C30" s="5">
        <v>-1.5549999999999999</v>
      </c>
      <c r="E30" s="5" t="s">
        <v>101</v>
      </c>
      <c r="F30" s="5">
        <v>0.45200000000000001</v>
      </c>
      <c r="G30" s="5" t="s">
        <v>102</v>
      </c>
    </row>
    <row r="31" spans="1:7" x14ac:dyDescent="0.25">
      <c r="B31" s="6">
        <v>-0.23799999999999999</v>
      </c>
      <c r="C31" s="6">
        <v>-0.95599999999999996</v>
      </c>
      <c r="D31" s="6"/>
      <c r="E31" s="6">
        <v>-9.5000000000000001E-2</v>
      </c>
      <c r="F31" s="6">
        <v>-0.307</v>
      </c>
      <c r="G31" s="6">
        <v>-5.8000000000000003E-2</v>
      </c>
    </row>
    <row r="32" spans="1:7" x14ac:dyDescent="0.25">
      <c r="A32" t="s">
        <v>29</v>
      </c>
      <c r="B32" s="5" t="s">
        <v>49</v>
      </c>
      <c r="C32" s="5">
        <v>-0.123</v>
      </c>
      <c r="D32" s="5">
        <v>-0.01</v>
      </c>
      <c r="E32" s="5" t="s">
        <v>103</v>
      </c>
      <c r="F32" s="5" t="s">
        <v>104</v>
      </c>
      <c r="G32" s="5"/>
    </row>
    <row r="33" spans="1:7" x14ac:dyDescent="0.25">
      <c r="B33" s="6">
        <v>-0.27400000000000002</v>
      </c>
      <c r="C33" s="6">
        <v>-0.96199999999999997</v>
      </c>
      <c r="D33" s="6">
        <v>-1.4550000000000001</v>
      </c>
      <c r="E33" s="6">
        <v>-0.115</v>
      </c>
      <c r="F33" s="6">
        <v>-0.35299999999999998</v>
      </c>
      <c r="G33" s="6"/>
    </row>
    <row r="34" spans="1:7" x14ac:dyDescent="0.25">
      <c r="A34" t="s">
        <v>30</v>
      </c>
      <c r="B34" s="5">
        <v>0.222</v>
      </c>
      <c r="D34" s="5">
        <v>0.251</v>
      </c>
      <c r="E34" s="5" t="s">
        <v>105</v>
      </c>
      <c r="F34" s="5" t="s">
        <v>106</v>
      </c>
      <c r="G34" s="5"/>
    </row>
    <row r="35" spans="1:7" x14ac:dyDescent="0.25">
      <c r="B35" s="6">
        <v>-0.27800000000000002</v>
      </c>
      <c r="C35" s="6"/>
      <c r="D35" s="6">
        <v>-1.2949999999999999</v>
      </c>
      <c r="E35" s="6">
        <v>-0.104</v>
      </c>
      <c r="F35" s="6">
        <v>-0.372</v>
      </c>
      <c r="G35" s="6"/>
    </row>
    <row r="36" spans="1:7" x14ac:dyDescent="0.25">
      <c r="A36" t="s">
        <v>31</v>
      </c>
      <c r="B36" s="5">
        <v>7.8E-2</v>
      </c>
      <c r="E36" s="5" t="s">
        <v>107</v>
      </c>
      <c r="F36" s="5"/>
      <c r="G36" s="5"/>
    </row>
    <row r="37" spans="1:7" x14ac:dyDescent="0.25">
      <c r="B37" s="6">
        <v>-0.35899999999999999</v>
      </c>
      <c r="C37" s="6"/>
      <c r="D37" s="6"/>
      <c r="E37" s="6">
        <v>-0.14499999999999999</v>
      </c>
      <c r="F37" s="6"/>
      <c r="G37" s="6"/>
    </row>
    <row r="38" spans="1:7" x14ac:dyDescent="0.25">
      <c r="A38" t="s">
        <v>32</v>
      </c>
      <c r="B38" s="5" t="s">
        <v>50</v>
      </c>
      <c r="C38" s="5" t="s">
        <v>51</v>
      </c>
      <c r="D38" s="5" t="s">
        <v>52</v>
      </c>
      <c r="E38" s="5" t="s">
        <v>108</v>
      </c>
      <c r="F38" s="5" t="s">
        <v>109</v>
      </c>
      <c r="G38" s="5" t="s">
        <v>110</v>
      </c>
    </row>
    <row r="39" spans="1:7" x14ac:dyDescent="0.25">
      <c r="B39" s="6">
        <v>-0.159</v>
      </c>
      <c r="C39" s="6">
        <v>-0.54900000000000004</v>
      </c>
      <c r="D39" s="6">
        <v>-0.221</v>
      </c>
      <c r="E39" s="6">
        <v>-8.7999999999999995E-2</v>
      </c>
      <c r="F39" s="6">
        <v>-0.222</v>
      </c>
      <c r="G39" s="6">
        <v>-0.17199999999999999</v>
      </c>
    </row>
    <row r="40" spans="1:7" x14ac:dyDescent="0.25">
      <c r="A40" t="s">
        <v>33</v>
      </c>
      <c r="B40" s="5" t="s">
        <v>53</v>
      </c>
      <c r="C40" s="5" t="s">
        <v>54</v>
      </c>
      <c r="E40" s="5" t="s">
        <v>111</v>
      </c>
      <c r="F40" s="5"/>
      <c r="G40" s="5"/>
    </row>
    <row r="41" spans="1:7" x14ac:dyDescent="0.25">
      <c r="B41" s="6">
        <v>-0.253</v>
      </c>
      <c r="C41" s="6">
        <v>-0.41099999999999998</v>
      </c>
      <c r="D41" s="6"/>
      <c r="E41" s="6">
        <v>-0.16400000000000001</v>
      </c>
      <c r="F41" s="6"/>
      <c r="G41" s="6"/>
    </row>
    <row r="42" spans="1:7" x14ac:dyDescent="0.25">
      <c r="A42" t="s">
        <v>34</v>
      </c>
      <c r="B42" s="5" t="s">
        <v>55</v>
      </c>
      <c r="C42" s="5" t="s">
        <v>56</v>
      </c>
      <c r="E42" s="5" t="s">
        <v>112</v>
      </c>
      <c r="F42" s="5" t="s">
        <v>113</v>
      </c>
      <c r="G42" s="5"/>
    </row>
    <row r="43" spans="1:7" x14ac:dyDescent="0.25">
      <c r="B43" s="6">
        <v>-0.20499999999999999</v>
      </c>
      <c r="C43" s="6">
        <v>-0.70699999999999996</v>
      </c>
      <c r="D43" s="6"/>
      <c r="E43" s="6">
        <v>-9.0999999999999998E-2</v>
      </c>
      <c r="F43" s="6">
        <v>-0.217</v>
      </c>
      <c r="G43" s="6"/>
    </row>
    <row r="44" spans="1:7" x14ac:dyDescent="0.25">
      <c r="A44" t="s">
        <v>35</v>
      </c>
      <c r="B44" s="5" t="s">
        <v>57</v>
      </c>
      <c r="C44" s="5" t="s">
        <v>58</v>
      </c>
      <c r="D44" s="5" t="s">
        <v>59</v>
      </c>
      <c r="E44" s="5" t="s">
        <v>114</v>
      </c>
      <c r="F44" s="5" t="s">
        <v>115</v>
      </c>
      <c r="G44" s="5" t="s">
        <v>116</v>
      </c>
    </row>
    <row r="45" spans="1:7" x14ac:dyDescent="0.25">
      <c r="B45" s="6">
        <v>-0.18099999999999999</v>
      </c>
      <c r="C45" s="6">
        <v>-0.66</v>
      </c>
      <c r="D45" s="6">
        <v>-0.35</v>
      </c>
      <c r="E45" s="6">
        <v>-8.3000000000000004E-2</v>
      </c>
      <c r="F45" s="6">
        <v>-0.19400000000000001</v>
      </c>
      <c r="G45" s="6">
        <v>-5.8000000000000003E-2</v>
      </c>
    </row>
    <row r="46" spans="1:7" x14ac:dyDescent="0.25">
      <c r="A46" t="s">
        <v>36</v>
      </c>
      <c r="B46" s="5">
        <v>-0.628</v>
      </c>
      <c r="E46" s="5" t="s">
        <v>117</v>
      </c>
      <c r="F46" s="5"/>
      <c r="G46" s="5"/>
    </row>
    <row r="47" spans="1:7" x14ac:dyDescent="0.25">
      <c r="B47" s="6">
        <v>-0.48799999999999999</v>
      </c>
      <c r="C47" s="6"/>
      <c r="D47" s="6"/>
      <c r="E47" s="6">
        <v>-0.13100000000000001</v>
      </c>
      <c r="F47" s="6"/>
      <c r="G47" s="6"/>
    </row>
    <row r="48" spans="1:7" x14ac:dyDescent="0.25">
      <c r="A48" t="s">
        <v>37</v>
      </c>
      <c r="B48" s="5">
        <v>0.41299999999999998</v>
      </c>
      <c r="C48" s="5">
        <v>-0.21099999999999999</v>
      </c>
      <c r="D48" s="5" t="s">
        <v>60</v>
      </c>
      <c r="E48" s="5" t="s">
        <v>118</v>
      </c>
      <c r="F48" s="5" t="s">
        <v>119</v>
      </c>
      <c r="G48" s="5"/>
    </row>
    <row r="49" spans="1:7" x14ac:dyDescent="0.25">
      <c r="B49" s="6">
        <v>-0.26400000000000001</v>
      </c>
      <c r="C49" s="6">
        <v>-1.2849999999999999</v>
      </c>
      <c r="D49" s="6">
        <v>-0.221</v>
      </c>
      <c r="E49" s="6">
        <v>-9.9000000000000005E-2</v>
      </c>
      <c r="F49" s="6">
        <v>-0.16600000000000001</v>
      </c>
      <c r="G49" s="6"/>
    </row>
    <row r="50" spans="1:7" x14ac:dyDescent="0.25">
      <c r="A50" t="s">
        <v>38</v>
      </c>
      <c r="B50" s="5" t="s">
        <v>61</v>
      </c>
      <c r="C50" s="5">
        <v>0.61599999999999999</v>
      </c>
      <c r="E50" s="5" t="s">
        <v>120</v>
      </c>
      <c r="F50" s="5"/>
      <c r="G50" s="5"/>
    </row>
    <row r="51" spans="1:7" x14ac:dyDescent="0.25">
      <c r="B51" s="6">
        <v>-0.61399999999999999</v>
      </c>
      <c r="C51" s="6">
        <v>-1.099</v>
      </c>
      <c r="D51" s="6"/>
      <c r="E51" s="6">
        <v>-0.16800000000000001</v>
      </c>
      <c r="F51" s="6"/>
      <c r="G51" s="6"/>
    </row>
    <row r="52" spans="1:7" x14ac:dyDescent="0.25">
      <c r="A52" t="s">
        <v>39</v>
      </c>
      <c r="B52" s="5" t="s">
        <v>62</v>
      </c>
      <c r="C52" s="5">
        <v>0.28599999999999998</v>
      </c>
      <c r="D52" s="5">
        <v>0.91300000000000003</v>
      </c>
      <c r="E52" s="5" t="s">
        <v>121</v>
      </c>
      <c r="F52" s="5" t="s">
        <v>122</v>
      </c>
      <c r="G52" s="5" t="s">
        <v>123</v>
      </c>
    </row>
    <row r="53" spans="1:7" x14ac:dyDescent="0.25">
      <c r="B53" s="6">
        <v>-0.17</v>
      </c>
      <c r="C53" s="6">
        <v>-0.48399999999999999</v>
      </c>
      <c r="D53" s="6">
        <v>-0.82199999999999995</v>
      </c>
      <c r="E53" s="6">
        <v>-0.06</v>
      </c>
      <c r="F53" s="6">
        <v>-0.245</v>
      </c>
      <c r="G53" s="6">
        <v>0</v>
      </c>
    </row>
    <row r="54" spans="1:7" x14ac:dyDescent="0.25">
      <c r="A54" t="s">
        <v>70</v>
      </c>
      <c r="B54" s="5">
        <v>0.13</v>
      </c>
      <c r="E54" s="5" t="s">
        <v>124</v>
      </c>
      <c r="F54" s="5"/>
      <c r="G54" s="5"/>
    </row>
    <row r="55" spans="1:7" x14ac:dyDescent="0.25">
      <c r="B55" s="6">
        <v>-0.64200000000000002</v>
      </c>
      <c r="C55" s="6"/>
      <c r="D55" s="6"/>
      <c r="E55" s="6">
        <v>-0.182</v>
      </c>
      <c r="F55" s="6"/>
      <c r="G55" s="6"/>
    </row>
    <row r="56" spans="1:7" x14ac:dyDescent="0.25">
      <c r="A56" t="s">
        <v>72</v>
      </c>
      <c r="B56" s="5" t="s">
        <v>71</v>
      </c>
      <c r="C56" s="5">
        <v>-0.53900000000000003</v>
      </c>
      <c r="D56" s="5" t="s">
        <v>63</v>
      </c>
      <c r="E56" s="5">
        <v>-5.7000000000000002E-2</v>
      </c>
      <c r="F56" s="5" t="s">
        <v>125</v>
      </c>
      <c r="G56" s="5"/>
    </row>
    <row r="57" spans="1:7" x14ac:dyDescent="0.25">
      <c r="B57" s="6">
        <v>-0.31900000000000001</v>
      </c>
      <c r="C57" s="6">
        <v>-1.427</v>
      </c>
      <c r="D57" s="6">
        <v>-0.221</v>
      </c>
      <c r="E57" s="6">
        <v>-0.122</v>
      </c>
      <c r="F57" s="6">
        <v>-0.16600000000000001</v>
      </c>
      <c r="G57" s="6"/>
    </row>
    <row r="58" spans="1:7" x14ac:dyDescent="0.25">
      <c r="A58" t="s">
        <v>73</v>
      </c>
      <c r="B58" s="5" t="s">
        <v>64</v>
      </c>
      <c r="E58" s="5">
        <v>-4.2000000000000003E-2</v>
      </c>
      <c r="F58" s="5"/>
      <c r="G58" s="5"/>
    </row>
    <row r="59" spans="1:7" x14ac:dyDescent="0.25">
      <c r="B59" s="6">
        <v>-0.253</v>
      </c>
      <c r="C59" s="6"/>
      <c r="D59" s="6"/>
      <c r="E59" s="6">
        <v>-0.21199999999999999</v>
      </c>
      <c r="F59" s="6"/>
      <c r="G59" s="6"/>
    </row>
    <row r="60" spans="1:7" x14ac:dyDescent="0.25">
      <c r="A60" t="s">
        <v>74</v>
      </c>
      <c r="B60" s="5" t="s">
        <v>65</v>
      </c>
      <c r="E60" s="5" t="s">
        <v>126</v>
      </c>
      <c r="F60" s="5" t="s">
        <v>127</v>
      </c>
      <c r="G60" s="5"/>
    </row>
    <row r="61" spans="1:7" x14ac:dyDescent="0.25">
      <c r="B61" s="6">
        <v>-0.222</v>
      </c>
      <c r="C61" s="6"/>
      <c r="D61" s="6"/>
      <c r="E61" s="6">
        <v>-0.10299999999999999</v>
      </c>
      <c r="F61" s="6">
        <v>-0.26700000000000002</v>
      </c>
      <c r="G61" s="6"/>
    </row>
    <row r="62" spans="1:7" x14ac:dyDescent="0.25">
      <c r="A62" t="s">
        <v>75</v>
      </c>
      <c r="B62" s="5" t="s">
        <v>66</v>
      </c>
      <c r="C62" s="5" t="s">
        <v>133</v>
      </c>
      <c r="D62" s="5" t="s">
        <v>134</v>
      </c>
      <c r="E62" s="5">
        <v>8.7999999999999995E-2</v>
      </c>
      <c r="F62" s="5" t="s">
        <v>128</v>
      </c>
      <c r="G62" s="5" t="s">
        <v>129</v>
      </c>
    </row>
    <row r="63" spans="1:7" x14ac:dyDescent="0.25">
      <c r="B63" s="6">
        <v>-0.16800000000000001</v>
      </c>
      <c r="C63" s="6">
        <v>-0.53700000000000003</v>
      </c>
      <c r="D63" s="6">
        <v>-0.221</v>
      </c>
      <c r="E63" s="6">
        <v>-8.7999999999999995E-2</v>
      </c>
      <c r="F63" s="6">
        <v>-0.20200000000000001</v>
      </c>
      <c r="G63" s="6">
        <v>-0.17199999999999999</v>
      </c>
    </row>
    <row r="64" spans="1:7" x14ac:dyDescent="0.25">
      <c r="B64" s="41" t="s">
        <v>3</v>
      </c>
      <c r="C64" s="41"/>
      <c r="D64" s="41"/>
      <c r="E64" s="41" t="s">
        <v>4</v>
      </c>
      <c r="F64" s="41"/>
      <c r="G64" s="41"/>
    </row>
    <row r="65" spans="1:7" x14ac:dyDescent="0.25">
      <c r="A65" s="8" t="s">
        <v>78</v>
      </c>
      <c r="B65" s="8"/>
      <c r="C65" s="7" t="s">
        <v>86</v>
      </c>
      <c r="D65" s="7" t="s">
        <v>80</v>
      </c>
      <c r="E65" s="8"/>
      <c r="F65" s="7" t="s">
        <v>86</v>
      </c>
      <c r="G65" s="7" t="s">
        <v>80</v>
      </c>
    </row>
    <row r="66" spans="1:7" x14ac:dyDescent="0.25">
      <c r="A66" t="s">
        <v>79</v>
      </c>
      <c r="B66"/>
      <c r="C66" s="9">
        <v>2996</v>
      </c>
      <c r="D66" s="9">
        <v>0.65100000000000002</v>
      </c>
      <c r="F66" s="9">
        <v>3861</v>
      </c>
      <c r="G66" s="9">
        <v>0.68500000000000005</v>
      </c>
    </row>
    <row r="67" spans="1:7" x14ac:dyDescent="0.25">
      <c r="A67" t="s">
        <v>41</v>
      </c>
      <c r="B67"/>
      <c r="C67" s="9">
        <v>1497</v>
      </c>
      <c r="D67" s="9">
        <v>0.32500000000000001</v>
      </c>
      <c r="F67" s="9">
        <v>1600</v>
      </c>
      <c r="G67" s="9">
        <v>0.28399999999999997</v>
      </c>
    </row>
    <row r="68" spans="1:7" x14ac:dyDescent="0.25">
      <c r="A68" t="s">
        <v>42</v>
      </c>
      <c r="B68"/>
      <c r="C68" s="9">
        <v>63</v>
      </c>
      <c r="D68" s="9">
        <v>1.2999999999999999E-2</v>
      </c>
      <c r="F68" s="9">
        <v>106</v>
      </c>
      <c r="G68" s="9">
        <v>1.8800000000000001E-2</v>
      </c>
    </row>
    <row r="69" spans="1:7" x14ac:dyDescent="0.25">
      <c r="A69" t="s">
        <v>43</v>
      </c>
      <c r="B69"/>
      <c r="C69" s="9">
        <v>45</v>
      </c>
      <c r="D69" s="9">
        <v>9.7199999999999995E-3</v>
      </c>
      <c r="F69" s="9">
        <v>73</v>
      </c>
      <c r="G69" s="9">
        <v>1.2999999999999999E-2</v>
      </c>
    </row>
    <row r="70" spans="1:7" x14ac:dyDescent="0.25">
      <c r="A70" s="8" t="s">
        <v>81</v>
      </c>
      <c r="B70"/>
      <c r="F70" s="5"/>
      <c r="G70" s="5"/>
    </row>
    <row r="71" spans="1:7" x14ac:dyDescent="0.25">
      <c r="A71" t="s">
        <v>82</v>
      </c>
      <c r="B71"/>
      <c r="D71" s="9">
        <v>0.24099999999999999</v>
      </c>
      <c r="F71" s="5"/>
      <c r="G71" s="9">
        <v>0.378</v>
      </c>
    </row>
    <row r="72" spans="1:7" x14ac:dyDescent="0.25">
      <c r="A72" t="s">
        <v>83</v>
      </c>
      <c r="B72"/>
      <c r="D72" s="9">
        <v>8.9999999999999993E-3</v>
      </c>
      <c r="F72" s="5"/>
      <c r="G72" s="9">
        <v>1.4E-2</v>
      </c>
    </row>
    <row r="73" spans="1:7" x14ac:dyDescent="0.25">
      <c r="A73" s="8" t="s">
        <v>84</v>
      </c>
      <c r="B73"/>
      <c r="F73" s="5"/>
      <c r="G73" s="5"/>
    </row>
    <row r="74" spans="1:7" x14ac:dyDescent="0.25">
      <c r="A74" t="s">
        <v>85</v>
      </c>
      <c r="B74"/>
      <c r="D74" s="9" t="s">
        <v>135</v>
      </c>
      <c r="F74" s="5"/>
      <c r="G74" s="9" t="s">
        <v>167</v>
      </c>
    </row>
    <row r="75" spans="1:7" x14ac:dyDescent="0.25">
      <c r="A75" s="41" t="s">
        <v>77</v>
      </c>
      <c r="B75" s="41" t="s">
        <v>76</v>
      </c>
      <c r="C75" s="41"/>
      <c r="D75" s="41"/>
      <c r="E75" s="41" t="s">
        <v>76</v>
      </c>
      <c r="F75" s="41"/>
      <c r="G75" s="41"/>
    </row>
    <row r="76" spans="1:7" x14ac:dyDescent="0.25">
      <c r="A76" s="41"/>
      <c r="B76" s="5" t="s">
        <v>41</v>
      </c>
      <c r="C76" s="5" t="s">
        <v>42</v>
      </c>
      <c r="D76" s="5" t="s">
        <v>43</v>
      </c>
      <c r="E76" s="5" t="s">
        <v>41</v>
      </c>
      <c r="F76" s="5" t="s">
        <v>42</v>
      </c>
      <c r="G76" s="5" t="s">
        <v>43</v>
      </c>
    </row>
    <row r="77" spans="1:7" x14ac:dyDescent="0.25">
      <c r="A77" t="s">
        <v>40</v>
      </c>
      <c r="B77" s="5" t="s">
        <v>136</v>
      </c>
      <c r="C77" s="5" t="s">
        <v>137</v>
      </c>
      <c r="D77" s="5" t="s">
        <v>138</v>
      </c>
      <c r="E77" s="5" t="s">
        <v>200</v>
      </c>
      <c r="F77" s="5">
        <v>10.224</v>
      </c>
      <c r="G77" s="5" t="s">
        <v>201</v>
      </c>
    </row>
    <row r="78" spans="1:7" x14ac:dyDescent="0.25">
      <c r="B78" s="6">
        <v>-8.6999999999999994E-2</v>
      </c>
      <c r="C78" s="6">
        <v>-5.7000000000000002E-2</v>
      </c>
      <c r="D78" s="6">
        <v>-5.8999999999999997E-2</v>
      </c>
      <c r="E78" s="6">
        <v>-0.15</v>
      </c>
      <c r="F78" s="6">
        <v>-24.015000000000001</v>
      </c>
      <c r="G78" s="6">
        <v>-0.14599999999999999</v>
      </c>
    </row>
    <row r="79" spans="1:7" x14ac:dyDescent="0.25">
      <c r="A79" t="s">
        <v>22</v>
      </c>
      <c r="B79" s="5" t="s">
        <v>136</v>
      </c>
      <c r="C79" s="5" t="s">
        <v>137</v>
      </c>
      <c r="D79" s="5" t="s">
        <v>138</v>
      </c>
      <c r="E79" s="5" t="s">
        <v>168</v>
      </c>
      <c r="F79" s="5"/>
      <c r="G79" s="5"/>
    </row>
    <row r="80" spans="1:7" x14ac:dyDescent="0.25">
      <c r="B80" s="6">
        <v>-8.6999999999999994E-2</v>
      </c>
      <c r="C80" s="6">
        <v>-5.7000000000000002E-2</v>
      </c>
      <c r="D80" s="6">
        <v>-5.8999999999999997E-2</v>
      </c>
      <c r="E80" s="6">
        <v>-0.125</v>
      </c>
      <c r="F80" s="6"/>
      <c r="G80" s="6"/>
    </row>
    <row r="81" spans="1:7" x14ac:dyDescent="0.25">
      <c r="A81" t="s">
        <v>21</v>
      </c>
      <c r="B81" s="5" t="s">
        <v>139</v>
      </c>
      <c r="E81" s="5">
        <v>0.16400000000000001</v>
      </c>
      <c r="F81" s="5"/>
      <c r="G81" s="5"/>
    </row>
    <row r="82" spans="1:7" x14ac:dyDescent="0.25">
      <c r="B82" s="6">
        <v>-0.20499999999999999</v>
      </c>
      <c r="C82" s="6"/>
      <c r="D82" s="6"/>
      <c r="E82" s="6">
        <v>-0.218</v>
      </c>
      <c r="F82" s="6"/>
      <c r="G82" s="6"/>
    </row>
    <row r="83" spans="1:7" x14ac:dyDescent="0.25">
      <c r="A83" t="s">
        <v>23</v>
      </c>
      <c r="B83" s="5" t="s">
        <v>140</v>
      </c>
      <c r="E83" s="5" t="s">
        <v>169</v>
      </c>
      <c r="F83" s="5"/>
      <c r="G83" s="5"/>
    </row>
    <row r="84" spans="1:7" x14ac:dyDescent="0.25">
      <c r="B84" s="6">
        <v>-0.20599999999999999</v>
      </c>
      <c r="C84" s="6"/>
      <c r="D84" s="6"/>
      <c r="E84" s="6">
        <v>-0.19</v>
      </c>
      <c r="F84" s="6"/>
      <c r="G84" s="6"/>
    </row>
    <row r="85" spans="1:7" x14ac:dyDescent="0.25">
      <c r="A85" t="s">
        <v>24</v>
      </c>
      <c r="B85" s="5" t="s">
        <v>141</v>
      </c>
      <c r="C85" s="5" t="s">
        <v>142</v>
      </c>
      <c r="D85" s="5" t="s">
        <v>143</v>
      </c>
      <c r="E85" s="5" t="s">
        <v>170</v>
      </c>
      <c r="F85" s="5"/>
      <c r="G85" s="5"/>
    </row>
    <row r="86" spans="1:7" x14ac:dyDescent="0.25">
      <c r="B86" s="6">
        <v>-0.184</v>
      </c>
      <c r="C86" s="6">
        <v>-5.7000000000000002E-2</v>
      </c>
      <c r="D86" s="6">
        <v>-5.8999999999999997E-2</v>
      </c>
      <c r="E86" s="6">
        <v>-0.16</v>
      </c>
      <c r="F86" s="6"/>
      <c r="G86" s="6"/>
    </row>
    <row r="87" spans="1:7" x14ac:dyDescent="0.25">
      <c r="A87" t="s">
        <v>25</v>
      </c>
      <c r="B87" s="5">
        <v>-1.9E-2</v>
      </c>
      <c r="E87" s="5" t="s">
        <v>171</v>
      </c>
      <c r="F87" s="5"/>
      <c r="G87" s="5"/>
    </row>
    <row r="88" spans="1:7" x14ac:dyDescent="0.25">
      <c r="B88" s="6">
        <v>-0.21199999999999999</v>
      </c>
      <c r="C88" s="6"/>
      <c r="D88" s="6"/>
      <c r="E88" s="6">
        <v>-0.159</v>
      </c>
      <c r="F88" s="6"/>
      <c r="G88" s="6"/>
    </row>
    <row r="89" spans="1:7" x14ac:dyDescent="0.25">
      <c r="A89" t="s">
        <v>26</v>
      </c>
      <c r="B89" s="5" t="s">
        <v>144</v>
      </c>
      <c r="E89" s="5">
        <v>1.2E-2</v>
      </c>
      <c r="F89" s="5"/>
      <c r="G89" s="5"/>
    </row>
    <row r="90" spans="1:7" x14ac:dyDescent="0.25">
      <c r="B90" s="6">
        <v>-0.191</v>
      </c>
      <c r="C90" s="6"/>
      <c r="D90" s="6"/>
      <c r="E90" s="6">
        <v>-0.157</v>
      </c>
      <c r="F90" s="6"/>
      <c r="G90" s="6"/>
    </row>
    <row r="91" spans="1:7" x14ac:dyDescent="0.25">
      <c r="A91" t="s">
        <v>27</v>
      </c>
      <c r="B91" s="5" t="s">
        <v>145</v>
      </c>
      <c r="E91" s="5" t="s">
        <v>172</v>
      </c>
      <c r="F91" s="5"/>
      <c r="G91" s="5" t="s">
        <v>173</v>
      </c>
    </row>
    <row r="92" spans="1:7" x14ac:dyDescent="0.25">
      <c r="B92" s="6">
        <v>-0.19800000000000001</v>
      </c>
      <c r="C92" s="6"/>
      <c r="D92" s="6"/>
      <c r="E92" s="6">
        <v>-0.14899999999999999</v>
      </c>
      <c r="F92" s="6"/>
      <c r="G92" s="6">
        <v>-0.375</v>
      </c>
    </row>
    <row r="93" spans="1:7" x14ac:dyDescent="0.25">
      <c r="A93" t="s">
        <v>28</v>
      </c>
      <c r="B93" s="5">
        <v>-0.124</v>
      </c>
      <c r="C93" s="5" t="s">
        <v>146</v>
      </c>
      <c r="D93" s="5" t="s">
        <v>147</v>
      </c>
      <c r="E93" s="5" t="s">
        <v>174</v>
      </c>
      <c r="F93" s="5"/>
      <c r="G93" s="5"/>
    </row>
    <row r="94" spans="1:7" x14ac:dyDescent="0.25">
      <c r="B94" s="6">
        <v>-0.126</v>
      </c>
      <c r="C94" s="6">
        <v>-9.0999999999999998E-2</v>
      </c>
      <c r="D94" s="6">
        <v>-0.16700000000000001</v>
      </c>
      <c r="E94" s="6">
        <v>-0.14000000000000001</v>
      </c>
      <c r="F94" s="6"/>
      <c r="G94" s="6"/>
    </row>
    <row r="95" spans="1:7" x14ac:dyDescent="0.25">
      <c r="A95" t="s">
        <v>29</v>
      </c>
      <c r="B95" s="5">
        <v>0.20899999999999999</v>
      </c>
      <c r="C95" s="5" t="s">
        <v>148</v>
      </c>
      <c r="E95" s="5" t="s">
        <v>175</v>
      </c>
      <c r="F95" s="5"/>
      <c r="G95" s="5" t="s">
        <v>176</v>
      </c>
    </row>
    <row r="96" spans="1:7" x14ac:dyDescent="0.25">
      <c r="B96" s="6">
        <v>-0.151</v>
      </c>
      <c r="C96" s="6">
        <v>-0.104</v>
      </c>
      <c r="D96" s="6"/>
      <c r="E96" s="6">
        <v>-0.157</v>
      </c>
      <c r="F96" s="6"/>
      <c r="G96" s="6">
        <v>-0.56399999999999995</v>
      </c>
    </row>
    <row r="97" spans="1:7" x14ac:dyDescent="0.25">
      <c r="A97" t="s">
        <v>30</v>
      </c>
      <c r="B97" s="5">
        <v>6.9000000000000006E-2</v>
      </c>
      <c r="D97" s="5" t="s">
        <v>149</v>
      </c>
      <c r="E97" s="5">
        <v>-0.01</v>
      </c>
      <c r="F97" s="5"/>
      <c r="G97" s="5"/>
    </row>
    <row r="98" spans="1:7" x14ac:dyDescent="0.25">
      <c r="B98" s="6">
        <v>-0.14099999999999999</v>
      </c>
      <c r="C98" s="6"/>
      <c r="D98" s="6">
        <v>-0.17699999999999999</v>
      </c>
      <c r="E98" s="6">
        <v>-0.161</v>
      </c>
      <c r="F98" s="6"/>
      <c r="G98" s="6"/>
    </row>
    <row r="99" spans="1:7" x14ac:dyDescent="0.25">
      <c r="A99" t="s">
        <v>31</v>
      </c>
      <c r="B99" s="5" t="s">
        <v>150</v>
      </c>
      <c r="E99" s="5" t="s">
        <v>177</v>
      </c>
      <c r="F99" s="5"/>
      <c r="G99" s="5"/>
    </row>
    <row r="100" spans="1:7" x14ac:dyDescent="0.25">
      <c r="B100" s="6">
        <v>-0.16500000000000001</v>
      </c>
      <c r="C100" s="6"/>
      <c r="D100" s="6"/>
      <c r="E100" s="6">
        <v>-0.21099999999999999</v>
      </c>
      <c r="F100" s="6"/>
      <c r="G100" s="6"/>
    </row>
    <row r="101" spans="1:7" x14ac:dyDescent="0.25">
      <c r="A101" t="s">
        <v>32</v>
      </c>
      <c r="B101" s="5" t="s">
        <v>151</v>
      </c>
      <c r="C101" s="5" t="s">
        <v>152</v>
      </c>
      <c r="E101" s="5" t="s">
        <v>178</v>
      </c>
      <c r="F101" s="5" t="s">
        <v>179</v>
      </c>
      <c r="G101" s="5" t="s">
        <v>180</v>
      </c>
    </row>
    <row r="102" spans="1:7" x14ac:dyDescent="0.25">
      <c r="B102" s="6">
        <v>-7.1999999999999995E-2</v>
      </c>
      <c r="C102" s="6">
        <v>-0.104</v>
      </c>
      <c r="D102" s="6"/>
      <c r="E102" s="6">
        <v>-6.4000000000000001E-2</v>
      </c>
      <c r="F102" s="6">
        <v>-24.015000000000001</v>
      </c>
      <c r="G102" s="6">
        <v>-0.26400000000000001</v>
      </c>
    </row>
    <row r="103" spans="1:7" x14ac:dyDescent="0.25">
      <c r="A103" t="s">
        <v>33</v>
      </c>
      <c r="B103" s="5" t="s">
        <v>153</v>
      </c>
      <c r="E103" s="5"/>
      <c r="F103" s="5"/>
      <c r="G103" s="5"/>
    </row>
    <row r="104" spans="1:7" x14ac:dyDescent="0.25">
      <c r="B104" s="6">
        <v>0</v>
      </c>
      <c r="C104" s="6"/>
      <c r="D104" s="6"/>
      <c r="E104" s="6"/>
      <c r="F104" s="6"/>
      <c r="G104" s="6"/>
    </row>
    <row r="105" spans="1:7" x14ac:dyDescent="0.25">
      <c r="A105" t="s">
        <v>34</v>
      </c>
      <c r="B105" s="5" t="s">
        <v>154</v>
      </c>
      <c r="C105" s="5" t="s">
        <v>155</v>
      </c>
      <c r="E105" s="5" t="s">
        <v>202</v>
      </c>
      <c r="F105" s="5" t="s">
        <v>181</v>
      </c>
      <c r="G105" s="5" t="s">
        <v>182</v>
      </c>
    </row>
    <row r="106" spans="1:7" x14ac:dyDescent="0.25">
      <c r="B106" s="6">
        <v>-7.2999999999999995E-2</v>
      </c>
      <c r="C106" s="6">
        <v>0</v>
      </c>
      <c r="D106" s="6"/>
      <c r="E106" s="6">
        <v>-9.8000000000000004E-2</v>
      </c>
      <c r="F106" s="6">
        <v>-11.319000000000001</v>
      </c>
      <c r="G106" s="6">
        <v>-0.13300000000000001</v>
      </c>
    </row>
    <row r="107" spans="1:7" x14ac:dyDescent="0.25">
      <c r="A107" t="s">
        <v>35</v>
      </c>
      <c r="B107" s="5" t="s">
        <v>156</v>
      </c>
      <c r="C107" s="5" t="s">
        <v>157</v>
      </c>
      <c r="D107" s="5" t="s">
        <v>158</v>
      </c>
      <c r="E107" s="5" t="s">
        <v>203</v>
      </c>
      <c r="F107" s="5" t="s">
        <v>183</v>
      </c>
      <c r="G107" s="5" t="s">
        <v>184</v>
      </c>
    </row>
    <row r="108" spans="1:7" x14ac:dyDescent="0.25">
      <c r="B108" s="6">
        <v>-7.3999999999999996E-2</v>
      </c>
      <c r="C108" s="6">
        <v>-5.7000000000000002E-2</v>
      </c>
      <c r="D108" s="6">
        <v>-5.8999999999999997E-2</v>
      </c>
      <c r="E108" s="6">
        <v>-8.7999999999999995E-2</v>
      </c>
      <c r="F108" s="6">
        <v>-12.699</v>
      </c>
      <c r="G108" s="6">
        <v>-0.14000000000000001</v>
      </c>
    </row>
    <row r="109" spans="1:7" x14ac:dyDescent="0.25">
      <c r="A109" t="s">
        <v>36</v>
      </c>
      <c r="B109" s="5">
        <v>0.28999999999999998</v>
      </c>
      <c r="E109" s="5">
        <v>0.248</v>
      </c>
      <c r="F109" s="5"/>
      <c r="G109" s="5"/>
    </row>
    <row r="110" spans="1:7" x14ac:dyDescent="0.25">
      <c r="B110" s="6">
        <v>-0.28999999999999998</v>
      </c>
      <c r="C110" s="6"/>
      <c r="D110" s="6"/>
      <c r="E110" s="6">
        <v>-0.19900000000000001</v>
      </c>
      <c r="F110" s="6"/>
      <c r="G110" s="6"/>
    </row>
    <row r="111" spans="1:7" x14ac:dyDescent="0.25">
      <c r="A111" t="s">
        <v>37</v>
      </c>
      <c r="B111" s="5">
        <v>6.7000000000000004E-2</v>
      </c>
      <c r="C111" s="5" t="s">
        <v>159</v>
      </c>
      <c r="D111" s="5">
        <v>-4.0000000000000001E-3</v>
      </c>
      <c r="E111" s="5" t="s">
        <v>185</v>
      </c>
      <c r="F111" s="5" t="s">
        <v>186</v>
      </c>
      <c r="G111" s="5" t="s">
        <v>187</v>
      </c>
    </row>
    <row r="112" spans="1:7" x14ac:dyDescent="0.25">
      <c r="B112" s="6">
        <v>-0.11</v>
      </c>
      <c r="C112" s="6">
        <v>-9.0999999999999998E-2</v>
      </c>
      <c r="D112" s="6">
        <v>-0.38200000000000001</v>
      </c>
      <c r="E112" s="6">
        <v>-0.13600000000000001</v>
      </c>
      <c r="F112" s="6">
        <v>-10.492000000000001</v>
      </c>
      <c r="G112" s="6">
        <v>-0.188</v>
      </c>
    </row>
    <row r="113" spans="1:7" x14ac:dyDescent="0.25">
      <c r="A113" t="s">
        <v>38</v>
      </c>
      <c r="B113" s="5" t="s">
        <v>160</v>
      </c>
      <c r="E113" s="5"/>
      <c r="F113" s="5"/>
      <c r="G113" s="5"/>
    </row>
    <row r="114" spans="1:7" x14ac:dyDescent="0.25">
      <c r="B114" s="6">
        <v>-0.19600000000000001</v>
      </c>
      <c r="C114" s="6"/>
      <c r="D114" s="6"/>
      <c r="E114" s="6"/>
      <c r="F114" s="6"/>
      <c r="G114" s="6"/>
    </row>
    <row r="115" spans="1:7" x14ac:dyDescent="0.25">
      <c r="A115" t="s">
        <v>39</v>
      </c>
      <c r="B115" s="5" t="s">
        <v>161</v>
      </c>
      <c r="C115" s="5">
        <v>0.52800000000000002</v>
      </c>
      <c r="D115" s="5" t="s">
        <v>162</v>
      </c>
      <c r="E115" s="5" t="s">
        <v>188</v>
      </c>
      <c r="F115" s="5" t="s">
        <v>189</v>
      </c>
      <c r="G115" s="5" t="s">
        <v>190</v>
      </c>
    </row>
    <row r="116" spans="1:7" x14ac:dyDescent="0.25">
      <c r="B116" s="6">
        <v>-7.9000000000000001E-2</v>
      </c>
      <c r="C116" s="6">
        <v>-0.47299999999999998</v>
      </c>
      <c r="D116" s="6">
        <v>0</v>
      </c>
      <c r="E116" s="6">
        <v>-6.0999999999999999E-2</v>
      </c>
      <c r="F116" s="6">
        <v>-0.35799999999999998</v>
      </c>
      <c r="G116" s="6">
        <v>-0.52400000000000002</v>
      </c>
    </row>
    <row r="117" spans="1:7" x14ac:dyDescent="0.25">
      <c r="A117" t="s">
        <v>70</v>
      </c>
      <c r="B117" s="5">
        <v>7.5999999999999998E-2</v>
      </c>
      <c r="E117" s="5">
        <v>0.156</v>
      </c>
      <c r="F117" s="5"/>
      <c r="G117" s="5"/>
    </row>
    <row r="118" spans="1:7" x14ac:dyDescent="0.25">
      <c r="B118" s="6">
        <v>-0.38400000000000001</v>
      </c>
      <c r="C118" s="6"/>
      <c r="D118" s="6"/>
      <c r="E118" s="6">
        <v>-0.309</v>
      </c>
      <c r="F118" s="6"/>
      <c r="G118" s="6"/>
    </row>
    <row r="119" spans="1:7" x14ac:dyDescent="0.25">
      <c r="A119" t="s">
        <v>72</v>
      </c>
      <c r="B119" s="5" t="s">
        <v>163</v>
      </c>
      <c r="E119" s="5" t="s">
        <v>191</v>
      </c>
      <c r="F119" s="5" t="s">
        <v>192</v>
      </c>
      <c r="G119" s="5" t="s">
        <v>193</v>
      </c>
    </row>
    <row r="120" spans="1:7" x14ac:dyDescent="0.25">
      <c r="B120" s="6">
        <v>-0.17399999999999999</v>
      </c>
      <c r="C120" s="6"/>
      <c r="D120" s="6"/>
      <c r="E120" s="6">
        <v>-0.16600000000000001</v>
      </c>
      <c r="F120" s="6">
        <v>-10.492000000000001</v>
      </c>
      <c r="G120" s="6">
        <v>-0.188</v>
      </c>
    </row>
    <row r="121" spans="1:7" x14ac:dyDescent="0.25">
      <c r="A121" t="s">
        <v>74</v>
      </c>
      <c r="B121" s="5" t="s">
        <v>164</v>
      </c>
      <c r="E121" s="5" t="s">
        <v>194</v>
      </c>
      <c r="F121" s="5" t="s">
        <v>195</v>
      </c>
      <c r="G121" s="5" t="s">
        <v>196</v>
      </c>
    </row>
    <row r="122" spans="1:7" x14ac:dyDescent="0.25">
      <c r="B122" s="6">
        <v>-0.113</v>
      </c>
      <c r="C122" s="6"/>
      <c r="D122" s="6"/>
      <c r="E122" s="6">
        <v>-0.105</v>
      </c>
      <c r="F122" s="6">
        <v>-11.319000000000001</v>
      </c>
      <c r="G122" s="6">
        <v>-0.13300000000000001</v>
      </c>
    </row>
    <row r="123" spans="1:7" x14ac:dyDescent="0.25">
      <c r="A123" t="s">
        <v>75</v>
      </c>
      <c r="B123" s="5" t="s">
        <v>165</v>
      </c>
      <c r="C123" s="5" t="s">
        <v>166</v>
      </c>
      <c r="E123" s="5" t="s">
        <v>197</v>
      </c>
      <c r="F123" s="5" t="s">
        <v>198</v>
      </c>
      <c r="G123" s="5" t="s">
        <v>199</v>
      </c>
    </row>
    <row r="124" spans="1:7" x14ac:dyDescent="0.25">
      <c r="B124" s="6">
        <v>-7.2999999999999995E-2</v>
      </c>
      <c r="C124" s="6">
        <v>-0.104</v>
      </c>
      <c r="D124" s="6"/>
      <c r="E124" s="6">
        <v>-7.0000000000000007E-2</v>
      </c>
      <c r="F124" s="6">
        <v>-12.699</v>
      </c>
      <c r="G124" s="6">
        <v>-0.24199999999999999</v>
      </c>
    </row>
    <row r="125" spans="1:7" x14ac:dyDescent="0.25">
      <c r="B125" s="41" t="s">
        <v>5</v>
      </c>
      <c r="C125" s="41"/>
      <c r="D125" s="41"/>
      <c r="E125" s="41" t="s">
        <v>6</v>
      </c>
      <c r="F125" s="41"/>
      <c r="G125" s="41"/>
    </row>
    <row r="126" spans="1:7" x14ac:dyDescent="0.25">
      <c r="A126" s="8" t="s">
        <v>78</v>
      </c>
      <c r="B126" s="8"/>
      <c r="C126" s="7" t="s">
        <v>86</v>
      </c>
      <c r="D126" s="7" t="s">
        <v>80</v>
      </c>
      <c r="F126" s="5" t="s">
        <v>86</v>
      </c>
      <c r="G126" s="5" t="s">
        <v>80</v>
      </c>
    </row>
    <row r="127" spans="1:7" x14ac:dyDescent="0.25">
      <c r="A127" t="s">
        <v>79</v>
      </c>
      <c r="B127"/>
      <c r="C127" s="9">
        <v>2549</v>
      </c>
      <c r="D127" s="9">
        <v>0.64400000000000002</v>
      </c>
      <c r="F127" s="9">
        <v>2586</v>
      </c>
      <c r="G127" s="9">
        <v>0.67300000000000004</v>
      </c>
    </row>
    <row r="128" spans="1:7" x14ac:dyDescent="0.25">
      <c r="A128" t="s">
        <v>41</v>
      </c>
      <c r="B128"/>
      <c r="C128" s="9">
        <v>1377</v>
      </c>
      <c r="D128" s="9">
        <v>0.34799999999999998</v>
      </c>
      <c r="F128" s="9">
        <v>1130</v>
      </c>
      <c r="G128" s="9">
        <v>0.29399999999999998</v>
      </c>
    </row>
    <row r="129" spans="1:7" x14ac:dyDescent="0.25">
      <c r="A129" t="s">
        <v>42</v>
      </c>
      <c r="B129"/>
      <c r="C129" s="9">
        <v>19</v>
      </c>
      <c r="D129" s="9">
        <v>4.6899999999999997E-3</v>
      </c>
      <c r="F129" s="9">
        <v>39</v>
      </c>
      <c r="G129" s="9">
        <v>1.01E-2</v>
      </c>
    </row>
    <row r="130" spans="1:7" x14ac:dyDescent="0.25">
      <c r="A130" t="s">
        <v>43</v>
      </c>
      <c r="B130"/>
      <c r="C130" s="9">
        <v>16</v>
      </c>
      <c r="D130" s="9">
        <v>4.0000000000000001E-3</v>
      </c>
      <c r="F130" s="9">
        <v>86</v>
      </c>
      <c r="G130" s="9">
        <v>2.23E-2</v>
      </c>
    </row>
    <row r="131" spans="1:7" x14ac:dyDescent="0.25">
      <c r="A131" s="8" t="s">
        <v>81</v>
      </c>
      <c r="B131"/>
      <c r="F131" s="5"/>
      <c r="G131" s="5"/>
    </row>
    <row r="132" spans="1:7" x14ac:dyDescent="0.25">
      <c r="A132" t="s">
        <v>82</v>
      </c>
      <c r="B132"/>
      <c r="D132" s="9">
        <v>0.23799999999999999</v>
      </c>
      <c r="F132" s="5"/>
      <c r="G132" s="9">
        <v>0.374</v>
      </c>
    </row>
    <row r="133" spans="1:7" x14ac:dyDescent="0.25">
      <c r="A133" t="s">
        <v>83</v>
      </c>
      <c r="B133"/>
      <c r="D133" s="9">
        <v>7.0000000000000001E-3</v>
      </c>
      <c r="F133" s="5"/>
      <c r="G133" s="9">
        <v>1.2E-2</v>
      </c>
    </row>
    <row r="134" spans="1:7" x14ac:dyDescent="0.25">
      <c r="A134" s="8" t="s">
        <v>84</v>
      </c>
      <c r="B134"/>
      <c r="F134" s="5"/>
      <c r="G134" s="5"/>
    </row>
    <row r="135" spans="1:7" x14ac:dyDescent="0.25">
      <c r="A135" t="s">
        <v>85</v>
      </c>
      <c r="B135"/>
      <c r="D135" s="9" t="s">
        <v>204</v>
      </c>
      <c r="F135" s="5"/>
      <c r="G135" s="9" t="s">
        <v>231</v>
      </c>
    </row>
    <row r="136" spans="1:7" x14ac:dyDescent="0.25">
      <c r="A136" s="41" t="s">
        <v>77</v>
      </c>
      <c r="B136" s="41" t="s">
        <v>76</v>
      </c>
      <c r="C136" s="41"/>
      <c r="D136" s="41"/>
      <c r="E136" s="41" t="s">
        <v>76</v>
      </c>
      <c r="F136" s="41"/>
      <c r="G136" s="41"/>
    </row>
    <row r="137" spans="1:7" x14ac:dyDescent="0.25">
      <c r="A137" s="41"/>
      <c r="B137" s="5" t="s">
        <v>41</v>
      </c>
      <c r="C137" s="5" t="s">
        <v>42</v>
      </c>
      <c r="D137" s="5" t="s">
        <v>43</v>
      </c>
      <c r="E137" s="5" t="s">
        <v>41</v>
      </c>
      <c r="F137" s="5" t="s">
        <v>42</v>
      </c>
      <c r="G137" s="5" t="s">
        <v>43</v>
      </c>
    </row>
    <row r="138" spans="1:7" x14ac:dyDescent="0.25">
      <c r="A138" t="s">
        <v>40</v>
      </c>
      <c r="B138" s="5" t="s">
        <v>228</v>
      </c>
      <c r="C138" s="5" t="s">
        <v>229</v>
      </c>
      <c r="D138" s="5" t="s">
        <v>230</v>
      </c>
      <c r="E138" s="5" t="s">
        <v>261</v>
      </c>
      <c r="F138" s="5">
        <v>11.669</v>
      </c>
      <c r="G138" s="5" t="s">
        <v>262</v>
      </c>
    </row>
    <row r="139" spans="1:7" x14ac:dyDescent="0.25">
      <c r="B139" s="6">
        <v>-0.16500000000000001</v>
      </c>
      <c r="C139" s="6">
        <v>0</v>
      </c>
      <c r="D139" s="6">
        <v>-25.995999999999999</v>
      </c>
      <c r="E139" s="6">
        <v>-0.22900000000000001</v>
      </c>
      <c r="F139" s="6">
        <v>-47.722000000000001</v>
      </c>
      <c r="G139" s="6">
        <v>-6.6000000000000003E-2</v>
      </c>
    </row>
    <row r="140" spans="1:7" x14ac:dyDescent="0.25">
      <c r="A140" t="s">
        <v>22</v>
      </c>
      <c r="B140" s="5">
        <v>-0.157</v>
      </c>
      <c r="E140" s="5" t="s">
        <v>232</v>
      </c>
      <c r="F140" s="5" t="s">
        <v>233</v>
      </c>
      <c r="G140" s="5" t="s">
        <v>234</v>
      </c>
    </row>
    <row r="141" spans="1:7" x14ac:dyDescent="0.25">
      <c r="B141" s="6">
        <v>-0.10199999999999999</v>
      </c>
      <c r="C141" s="6"/>
      <c r="D141" s="6"/>
      <c r="E141" s="6">
        <v>-0.22600000000000001</v>
      </c>
      <c r="F141" s="6">
        <v>-47.655000000000001</v>
      </c>
      <c r="G141" s="6">
        <v>-6.6000000000000003E-2</v>
      </c>
    </row>
    <row r="142" spans="1:7" x14ac:dyDescent="0.25">
      <c r="A142" t="s">
        <v>21</v>
      </c>
      <c r="B142" s="5" t="s">
        <v>205</v>
      </c>
      <c r="E142" s="5" t="s">
        <v>18</v>
      </c>
      <c r="F142" s="5"/>
      <c r="G142" s="5"/>
    </row>
    <row r="143" spans="1:7" x14ac:dyDescent="0.25">
      <c r="B143" s="6">
        <v>-0.27500000000000002</v>
      </c>
      <c r="C143" s="6"/>
      <c r="D143" s="6"/>
      <c r="E143" s="6">
        <v>-0.20399999999999999</v>
      </c>
      <c r="F143" s="6"/>
      <c r="G143" s="6"/>
    </row>
    <row r="144" spans="1:7" x14ac:dyDescent="0.25">
      <c r="A144" t="s">
        <v>23</v>
      </c>
      <c r="B144" s="5" t="s">
        <v>206</v>
      </c>
      <c r="E144" s="5" t="s">
        <v>235</v>
      </c>
      <c r="F144" s="5"/>
      <c r="G144" s="5" t="s">
        <v>236</v>
      </c>
    </row>
    <row r="145" spans="1:7" x14ac:dyDescent="0.25">
      <c r="B145" s="6">
        <v>-0.22700000000000001</v>
      </c>
      <c r="C145" s="6"/>
      <c r="D145" s="6"/>
      <c r="E145" s="6">
        <v>-0.187</v>
      </c>
      <c r="F145" s="6"/>
      <c r="G145" s="6">
        <v>-0.27900000000000003</v>
      </c>
    </row>
    <row r="146" spans="1:7" x14ac:dyDescent="0.25">
      <c r="A146" t="s">
        <v>24</v>
      </c>
      <c r="B146" s="5" t="s">
        <v>207</v>
      </c>
      <c r="E146" s="5" t="s">
        <v>237</v>
      </c>
      <c r="F146" s="5"/>
      <c r="G146" s="5"/>
    </row>
    <row r="147" spans="1:7" x14ac:dyDescent="0.25">
      <c r="B147" s="6">
        <v>-0.19700000000000001</v>
      </c>
      <c r="C147" s="6"/>
      <c r="D147" s="6"/>
      <c r="E147" s="6">
        <v>-0.16300000000000001</v>
      </c>
      <c r="F147" s="6"/>
      <c r="G147" s="6"/>
    </row>
    <row r="148" spans="1:7" x14ac:dyDescent="0.25">
      <c r="A148" t="s">
        <v>25</v>
      </c>
      <c r="B148" s="5" t="s">
        <v>208</v>
      </c>
      <c r="C148" s="5" t="s">
        <v>209</v>
      </c>
      <c r="E148" s="5" t="s">
        <v>17</v>
      </c>
      <c r="F148" s="5"/>
      <c r="G148" s="5"/>
    </row>
    <row r="149" spans="1:7" x14ac:dyDescent="0.25">
      <c r="B149" s="6">
        <v>-0.22800000000000001</v>
      </c>
      <c r="C149" s="6">
        <v>0</v>
      </c>
      <c r="D149" s="6"/>
      <c r="E149" s="6">
        <v>-0.183</v>
      </c>
      <c r="F149" s="6"/>
      <c r="G149" s="6"/>
    </row>
    <row r="150" spans="1:7" x14ac:dyDescent="0.25">
      <c r="A150" t="s">
        <v>26</v>
      </c>
      <c r="B150" s="5" t="s">
        <v>210</v>
      </c>
      <c r="D150" s="5" t="s">
        <v>211</v>
      </c>
      <c r="E150" s="5" t="s">
        <v>238</v>
      </c>
      <c r="F150" s="5" t="s">
        <v>239</v>
      </c>
      <c r="G150" s="5"/>
    </row>
    <row r="151" spans="1:7" x14ac:dyDescent="0.25">
      <c r="B151" s="6">
        <v>-0.17699999999999999</v>
      </c>
      <c r="C151" s="6"/>
      <c r="D151" s="6">
        <v>-5.5E-2</v>
      </c>
      <c r="E151" s="6">
        <v>-0.17499999999999999</v>
      </c>
      <c r="F151" s="6">
        <v>-1.109</v>
      </c>
      <c r="G151" s="6"/>
    </row>
    <row r="152" spans="1:7" x14ac:dyDescent="0.25">
      <c r="A152" t="s">
        <v>27</v>
      </c>
      <c r="B152" s="5" t="s">
        <v>212</v>
      </c>
      <c r="E152" s="5">
        <v>-1.0000000000000001E-5</v>
      </c>
      <c r="F152" s="5"/>
      <c r="G152" s="5"/>
    </row>
    <row r="153" spans="1:7" x14ac:dyDescent="0.25">
      <c r="B153" s="6">
        <v>-0.17499999999999999</v>
      </c>
      <c r="C153" s="6"/>
      <c r="D153" s="6"/>
      <c r="E153" s="6">
        <v>-0.186</v>
      </c>
      <c r="F153" s="6"/>
      <c r="G153" s="6"/>
    </row>
    <row r="154" spans="1:7" x14ac:dyDescent="0.25">
      <c r="A154" t="s">
        <v>28</v>
      </c>
      <c r="B154" s="5" t="s">
        <v>19</v>
      </c>
      <c r="E154" s="5" t="s">
        <v>240</v>
      </c>
      <c r="F154" s="5"/>
      <c r="G154" s="5"/>
    </row>
    <row r="155" spans="1:7" x14ac:dyDescent="0.25">
      <c r="B155" s="6">
        <v>-0.16500000000000001</v>
      </c>
      <c r="C155" s="6"/>
      <c r="D155" s="6"/>
      <c r="E155" s="6">
        <v>-0.15</v>
      </c>
      <c r="F155" s="6"/>
      <c r="G155" s="6"/>
    </row>
    <row r="156" spans="1:7" x14ac:dyDescent="0.25">
      <c r="A156" t="s">
        <v>29</v>
      </c>
      <c r="B156" s="5">
        <v>-4.8000000000000001E-2</v>
      </c>
      <c r="E156" s="5" t="s">
        <v>241</v>
      </c>
      <c r="F156" s="5"/>
      <c r="G156" s="5"/>
    </row>
    <row r="157" spans="1:7" x14ac:dyDescent="0.25">
      <c r="B157" s="6">
        <v>-0.18</v>
      </c>
      <c r="C157" s="6"/>
      <c r="D157" s="6"/>
      <c r="E157" s="6">
        <v>-0.187</v>
      </c>
      <c r="F157" s="6"/>
      <c r="G157" s="6"/>
    </row>
    <row r="158" spans="1:7" x14ac:dyDescent="0.25">
      <c r="A158" t="s">
        <v>30</v>
      </c>
      <c r="B158" s="5" t="s">
        <v>213</v>
      </c>
      <c r="C158" s="5" t="s">
        <v>214</v>
      </c>
      <c r="D158" s="5" t="s">
        <v>215</v>
      </c>
      <c r="E158" s="5">
        <v>-0.22</v>
      </c>
      <c r="F158" s="5">
        <v>-2.407</v>
      </c>
      <c r="G158" s="5" t="s">
        <v>242</v>
      </c>
    </row>
    <row r="159" spans="1:7" x14ac:dyDescent="0.25">
      <c r="B159" s="6">
        <v>-0.158</v>
      </c>
      <c r="C159" s="6">
        <v>0</v>
      </c>
      <c r="D159" s="6">
        <v>-6.3E-2</v>
      </c>
      <c r="E159" s="6">
        <v>-0.18</v>
      </c>
      <c r="F159" s="6">
        <v>-46.302</v>
      </c>
      <c r="G159" s="6">
        <v>-0.219</v>
      </c>
    </row>
    <row r="160" spans="1:7" x14ac:dyDescent="0.25">
      <c r="A160" t="s">
        <v>31</v>
      </c>
      <c r="B160" s="5" t="s">
        <v>216</v>
      </c>
      <c r="E160" s="5" t="s">
        <v>243</v>
      </c>
      <c r="F160" s="5"/>
      <c r="G160" s="5"/>
    </row>
    <row r="161" spans="1:7" x14ac:dyDescent="0.25">
      <c r="B161" s="6">
        <v>-0.19800000000000001</v>
      </c>
      <c r="C161" s="6"/>
      <c r="D161" s="6"/>
      <c r="E161" s="6">
        <v>-0.308</v>
      </c>
      <c r="F161" s="6"/>
      <c r="G161" s="6"/>
    </row>
    <row r="162" spans="1:7" x14ac:dyDescent="0.25">
      <c r="A162" t="s">
        <v>32</v>
      </c>
      <c r="E162" s="5" t="s">
        <v>244</v>
      </c>
      <c r="F162" s="5">
        <v>60.612000000000002</v>
      </c>
      <c r="G162" s="5" t="s">
        <v>245</v>
      </c>
    </row>
    <row r="163" spans="1:7" x14ac:dyDescent="0.25">
      <c r="B163" s="6"/>
      <c r="C163" s="6"/>
      <c r="D163" s="6"/>
      <c r="E163" s="6">
        <v>-9.0999999999999998E-2</v>
      </c>
      <c r="F163" s="6">
        <v>-41.954000000000001</v>
      </c>
      <c r="G163" s="6">
        <v>-0.11600000000000001</v>
      </c>
    </row>
    <row r="164" spans="1:7" x14ac:dyDescent="0.25">
      <c r="A164" t="s">
        <v>33</v>
      </c>
      <c r="B164" s="5" t="s">
        <v>217</v>
      </c>
      <c r="E164" s="5" t="s">
        <v>246</v>
      </c>
      <c r="F164" s="5"/>
      <c r="G164" s="5"/>
    </row>
    <row r="165" spans="1:7" x14ac:dyDescent="0.25">
      <c r="B165" s="6">
        <v>0</v>
      </c>
      <c r="C165" s="6"/>
      <c r="D165" s="6"/>
      <c r="E165" s="6">
        <v>-0.112</v>
      </c>
      <c r="F165" s="6"/>
      <c r="G165" s="6"/>
    </row>
    <row r="166" spans="1:7" x14ac:dyDescent="0.25">
      <c r="A166" t="s">
        <v>34</v>
      </c>
      <c r="B166" s="5" t="s">
        <v>218</v>
      </c>
      <c r="E166" s="5" t="s">
        <v>247</v>
      </c>
      <c r="F166" s="5"/>
      <c r="G166" s="5" t="s">
        <v>248</v>
      </c>
    </row>
    <row r="167" spans="1:7" x14ac:dyDescent="0.25">
      <c r="B167" s="6">
        <v>-0.13700000000000001</v>
      </c>
      <c r="C167" s="6"/>
      <c r="D167" s="6"/>
      <c r="E167" s="6">
        <v>-0.154</v>
      </c>
      <c r="F167" s="6"/>
      <c r="G167" s="6">
        <v>-0.13100000000000001</v>
      </c>
    </row>
    <row r="168" spans="1:7" x14ac:dyDescent="0.25">
      <c r="A168" t="s">
        <v>35</v>
      </c>
      <c r="B168" s="5" t="s">
        <v>219</v>
      </c>
      <c r="E168" s="5" t="s">
        <v>249</v>
      </c>
      <c r="F168" s="5" t="s">
        <v>250</v>
      </c>
      <c r="G168" s="5" t="s">
        <v>251</v>
      </c>
    </row>
    <row r="169" spans="1:7" x14ac:dyDescent="0.25">
      <c r="B169" s="6">
        <v>-9.7000000000000003E-2</v>
      </c>
      <c r="C169" s="6"/>
      <c r="D169" s="6"/>
      <c r="E169" s="6">
        <v>-0.125</v>
      </c>
      <c r="F169" s="6">
        <v>-1.113</v>
      </c>
      <c r="G169" s="6">
        <v>-0.14599999999999999</v>
      </c>
    </row>
    <row r="170" spans="1:7" x14ac:dyDescent="0.25">
      <c r="A170" t="s">
        <v>36</v>
      </c>
      <c r="B170" s="5" t="s">
        <v>220</v>
      </c>
      <c r="E170" s="5"/>
      <c r="F170" s="5"/>
      <c r="G170" s="5"/>
    </row>
    <row r="171" spans="1:7" x14ac:dyDescent="0.25">
      <c r="B171" s="6">
        <v>-0.23599999999999999</v>
      </c>
      <c r="C171" s="6"/>
      <c r="D171" s="6"/>
      <c r="E171" s="6"/>
      <c r="F171" s="6"/>
      <c r="G171" s="6"/>
    </row>
    <row r="172" spans="1:7" x14ac:dyDescent="0.25">
      <c r="A172" t="s">
        <v>37</v>
      </c>
      <c r="B172" s="5" t="s">
        <v>221</v>
      </c>
      <c r="E172" s="5" t="s">
        <v>252</v>
      </c>
      <c r="F172" s="5"/>
      <c r="G172" s="5"/>
    </row>
    <row r="173" spans="1:7" x14ac:dyDescent="0.25">
      <c r="B173" s="6">
        <v>-0.17299999999999999</v>
      </c>
      <c r="C173" s="6"/>
      <c r="D173" s="6"/>
      <c r="E173" s="6">
        <v>-0.17699999999999999</v>
      </c>
      <c r="F173" s="6"/>
      <c r="G173" s="6"/>
    </row>
    <row r="174" spans="1:7" x14ac:dyDescent="0.25">
      <c r="A174" t="s">
        <v>38</v>
      </c>
      <c r="B174" s="5">
        <v>0.47899999999999998</v>
      </c>
      <c r="E174" s="5" t="s">
        <v>253</v>
      </c>
      <c r="F174" s="5"/>
      <c r="G174" s="5"/>
    </row>
    <row r="175" spans="1:7" x14ac:dyDescent="0.25">
      <c r="B175" s="6">
        <v>-0.36499999999999999</v>
      </c>
      <c r="C175" s="6"/>
      <c r="D175" s="6"/>
      <c r="E175" s="6">
        <v>-0.32200000000000001</v>
      </c>
      <c r="F175" s="6"/>
      <c r="G175" s="6"/>
    </row>
    <row r="176" spans="1:7" x14ac:dyDescent="0.25">
      <c r="A176" t="s">
        <v>39</v>
      </c>
      <c r="B176" s="5" t="s">
        <v>222</v>
      </c>
      <c r="C176" s="5" t="s">
        <v>223</v>
      </c>
      <c r="D176" s="5" t="s">
        <v>224</v>
      </c>
      <c r="E176" s="5" t="s">
        <v>254</v>
      </c>
      <c r="F176" s="5">
        <v>99.537000000000006</v>
      </c>
      <c r="G176" s="5" t="s">
        <v>255</v>
      </c>
    </row>
    <row r="177" spans="1:7" x14ac:dyDescent="0.25">
      <c r="B177" s="6">
        <v>-0.111</v>
      </c>
      <c r="C177" s="6">
        <v>-1.0000000000000001E-5</v>
      </c>
      <c r="D177" s="6">
        <v>-51.881</v>
      </c>
      <c r="E177" s="6">
        <v>-9.2999999999999999E-2</v>
      </c>
      <c r="F177" s="6">
        <v>-90.168999999999997</v>
      </c>
      <c r="G177" s="6">
        <v>-0.219</v>
      </c>
    </row>
    <row r="178" spans="1:7" x14ac:dyDescent="0.25">
      <c r="A178" t="s">
        <v>70</v>
      </c>
      <c r="B178" s="5" t="s">
        <v>225</v>
      </c>
      <c r="E178" s="5" t="s">
        <v>256</v>
      </c>
      <c r="F178" s="5"/>
      <c r="G178" s="5"/>
    </row>
    <row r="179" spans="1:7" x14ac:dyDescent="0.25">
      <c r="B179" s="6">
        <v>-0.35899999999999999</v>
      </c>
      <c r="C179" s="6"/>
      <c r="D179" s="6"/>
      <c r="E179" s="6">
        <v>-0.157</v>
      </c>
      <c r="F179" s="6"/>
      <c r="G179" s="6"/>
    </row>
    <row r="180" spans="1:7" x14ac:dyDescent="0.25">
      <c r="A180" t="s">
        <v>72</v>
      </c>
      <c r="B180" s="5">
        <v>1.0999999999999999E-2</v>
      </c>
      <c r="E180" s="5" t="s">
        <v>257</v>
      </c>
      <c r="F180" s="5"/>
      <c r="G180" s="5"/>
    </row>
    <row r="181" spans="1:7" x14ac:dyDescent="0.25">
      <c r="B181" s="6">
        <v>-0.189</v>
      </c>
      <c r="C181" s="6"/>
      <c r="D181" s="6"/>
      <c r="E181" s="6">
        <v>-0.19600000000000001</v>
      </c>
      <c r="F181" s="6"/>
      <c r="G181" s="6"/>
    </row>
    <row r="182" spans="1:7" x14ac:dyDescent="0.25">
      <c r="A182" t="s">
        <v>74</v>
      </c>
      <c r="B182" s="5" t="s">
        <v>226</v>
      </c>
      <c r="E182" s="5" t="s">
        <v>258</v>
      </c>
      <c r="F182" s="5"/>
      <c r="G182" s="5" t="s">
        <v>259</v>
      </c>
    </row>
    <row r="183" spans="1:7" x14ac:dyDescent="0.25">
      <c r="B183" s="6">
        <v>-0.14399999999999999</v>
      </c>
      <c r="C183" s="6"/>
      <c r="D183" s="6"/>
      <c r="E183" s="6">
        <v>-0.13600000000000001</v>
      </c>
      <c r="F183" s="6"/>
      <c r="G183" s="6">
        <v>-0.13100000000000001</v>
      </c>
    </row>
    <row r="184" spans="1:7" x14ac:dyDescent="0.25">
      <c r="A184" t="s">
        <v>75</v>
      </c>
      <c r="B184" s="5" t="s">
        <v>227</v>
      </c>
      <c r="E184" s="5"/>
      <c r="F184" s="5" t="s">
        <v>260</v>
      </c>
      <c r="G184" s="5"/>
    </row>
    <row r="185" spans="1:7" x14ac:dyDescent="0.25">
      <c r="B185" s="6">
        <v>-0.09</v>
      </c>
      <c r="C185" s="6"/>
      <c r="D185" s="6"/>
      <c r="E185" s="6"/>
      <c r="F185" s="6">
        <v>-1.109</v>
      </c>
      <c r="G185" s="6"/>
    </row>
  </sheetData>
  <mergeCells count="15">
    <mergeCell ref="A75:A76"/>
    <mergeCell ref="A136:A137"/>
    <mergeCell ref="A12:A13"/>
    <mergeCell ref="E12:G12"/>
    <mergeCell ref="B1:D1"/>
    <mergeCell ref="E1:G1"/>
    <mergeCell ref="B64:D64"/>
    <mergeCell ref="E64:G64"/>
    <mergeCell ref="B125:D125"/>
    <mergeCell ref="E125:G125"/>
    <mergeCell ref="B75:D75"/>
    <mergeCell ref="E75:G75"/>
    <mergeCell ref="B136:D136"/>
    <mergeCell ref="E136:G136"/>
    <mergeCell ref="B12:D1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D9C6-CC4E-44BB-8165-6FE327E09762}">
  <dimension ref="A1:I44"/>
  <sheetViews>
    <sheetView zoomScale="145" zoomScaleNormal="145" workbookViewId="0">
      <selection activeCell="C6" sqref="C6:F20"/>
    </sheetView>
  </sheetViews>
  <sheetFormatPr defaultColWidth="8.7109375" defaultRowHeight="15" x14ac:dyDescent="0.25"/>
  <cols>
    <col min="1" max="1" width="17" customWidth="1"/>
    <col min="2" max="2" width="10.7109375" customWidth="1"/>
    <col min="3" max="6" width="13.85546875" bestFit="1" customWidth="1"/>
  </cols>
  <sheetData>
    <row r="1" spans="1:9" x14ac:dyDescent="0.25">
      <c r="A1" s="41" t="s">
        <v>290</v>
      </c>
      <c r="B1" s="41"/>
      <c r="C1" s="7">
        <v>2020</v>
      </c>
      <c r="D1" s="7">
        <v>2030</v>
      </c>
      <c r="E1" s="7">
        <v>2040</v>
      </c>
      <c r="F1" s="7">
        <v>2050</v>
      </c>
    </row>
    <row r="2" spans="1:9" x14ac:dyDescent="0.25">
      <c r="A2" s="42" t="s">
        <v>297</v>
      </c>
      <c r="B2" s="42"/>
      <c r="C2" s="10">
        <v>13913.467500000001</v>
      </c>
      <c r="D2" s="10">
        <v>14871.8195</v>
      </c>
      <c r="E2" s="10">
        <v>15588.933999999999</v>
      </c>
      <c r="F2" s="10">
        <v>16020.883</v>
      </c>
      <c r="G2" s="15">
        <f t="shared" ref="G2:I17" si="0">(D2-$C2)/$C2</f>
        <v>6.887945079111292E-2</v>
      </c>
      <c r="H2" s="15">
        <f t="shared" si="0"/>
        <v>0.1204204846850721</v>
      </c>
      <c r="I2" s="15">
        <f t="shared" si="0"/>
        <v>0.15146587290335778</v>
      </c>
    </row>
    <row r="3" spans="1:9" x14ac:dyDescent="0.25">
      <c r="A3" s="45" t="s">
        <v>291</v>
      </c>
      <c r="B3" t="s">
        <v>41</v>
      </c>
      <c r="C3" s="10">
        <v>81034.891329599195</v>
      </c>
      <c r="D3" s="10">
        <v>83186.529963887893</v>
      </c>
      <c r="E3" s="10">
        <v>87685.4577467747</v>
      </c>
      <c r="F3" s="10">
        <v>86946.754862709102</v>
      </c>
      <c r="G3" s="15">
        <f t="shared" si="0"/>
        <v>2.6552002464434479E-2</v>
      </c>
      <c r="H3" s="15">
        <f t="shared" si="0"/>
        <v>8.2070405822168194E-2</v>
      </c>
      <c r="I3" s="15">
        <f t="shared" si="0"/>
        <v>7.2954543852772599E-2</v>
      </c>
    </row>
    <row r="4" spans="1:9" x14ac:dyDescent="0.25">
      <c r="A4" s="40"/>
      <c r="B4" t="s">
        <v>42</v>
      </c>
      <c r="C4" s="10">
        <v>262.72105581883801</v>
      </c>
      <c r="D4" s="10">
        <v>161.20637618081301</v>
      </c>
      <c r="E4" s="10">
        <v>156.037411355773</v>
      </c>
      <c r="F4" s="10">
        <v>116.765082513915</v>
      </c>
      <c r="G4" s="15">
        <f t="shared" si="0"/>
        <v>-0.38639719729211763</v>
      </c>
      <c r="H4" s="15">
        <f t="shared" si="0"/>
        <v>-0.4060719234343737</v>
      </c>
      <c r="I4" s="15">
        <f t="shared" si="0"/>
        <v>-0.55555491298561333</v>
      </c>
    </row>
    <row r="5" spans="1:9" x14ac:dyDescent="0.25">
      <c r="A5" s="40"/>
      <c r="B5" t="s">
        <v>43</v>
      </c>
      <c r="C5" s="10">
        <v>8927.03899790988</v>
      </c>
      <c r="D5" s="10">
        <v>8751.0410976833791</v>
      </c>
      <c r="E5" s="10">
        <v>9006.6314341299803</v>
      </c>
      <c r="F5" s="10">
        <v>8366.1407217537799</v>
      </c>
      <c r="G5" s="15">
        <f t="shared" si="0"/>
        <v>-1.9715148580364428E-2</v>
      </c>
      <c r="H5" s="15">
        <f t="shared" si="0"/>
        <v>8.9158831095882546E-3</v>
      </c>
      <c r="I5" s="15">
        <f t="shared" si="0"/>
        <v>-6.2831390821461094E-2</v>
      </c>
    </row>
    <row r="6" spans="1:9" x14ac:dyDescent="0.25">
      <c r="A6" s="40" t="s">
        <v>292</v>
      </c>
      <c r="B6" t="s">
        <v>41</v>
      </c>
      <c r="C6" s="20">
        <v>16125695.3762128</v>
      </c>
      <c r="D6" s="20">
        <v>13148124.9522314</v>
      </c>
      <c r="E6" s="20">
        <v>12613166.048474001</v>
      </c>
      <c r="F6" s="20">
        <v>12212018.394839101</v>
      </c>
      <c r="G6" s="15">
        <f t="shared" si="0"/>
        <v>-0.18464756740807897</v>
      </c>
      <c r="H6" s="15">
        <f t="shared" si="0"/>
        <v>-0.21782188276483083</v>
      </c>
      <c r="I6" s="15">
        <f t="shared" si="0"/>
        <v>-0.24269818386541084</v>
      </c>
    </row>
    <row r="7" spans="1:9" x14ac:dyDescent="0.25">
      <c r="A7" s="40"/>
      <c r="B7" t="s">
        <v>42</v>
      </c>
      <c r="C7" s="20">
        <v>152034.20542443599</v>
      </c>
      <c r="D7" s="20">
        <v>82052.127120157806</v>
      </c>
      <c r="E7" s="20">
        <v>69757.601404736604</v>
      </c>
      <c r="F7" s="20">
        <v>51474.076767481303</v>
      </c>
      <c r="G7" s="15">
        <f t="shared" si="0"/>
        <v>-0.46030482488403351</v>
      </c>
      <c r="H7" s="15">
        <f t="shared" si="0"/>
        <v>-0.54117166456066024</v>
      </c>
      <c r="I7" s="15">
        <f t="shared" si="0"/>
        <v>-0.66143094822786475</v>
      </c>
    </row>
    <row r="8" spans="1:9" x14ac:dyDescent="0.25">
      <c r="A8" s="40"/>
      <c r="B8" t="s">
        <v>43</v>
      </c>
      <c r="C8" s="20">
        <v>1883471.9613959601</v>
      </c>
      <c r="D8" s="20">
        <v>1480643.3509916901</v>
      </c>
      <c r="E8" s="20">
        <v>1381227.9187582401</v>
      </c>
      <c r="F8" s="20">
        <v>1255903.56726486</v>
      </c>
      <c r="G8" s="15">
        <f t="shared" si="0"/>
        <v>-0.21387555464627583</v>
      </c>
      <c r="H8" s="15">
        <f t="shared" si="0"/>
        <v>-0.26665862456772399</v>
      </c>
      <c r="I8" s="15">
        <f t="shared" si="0"/>
        <v>-0.33319763022432752</v>
      </c>
    </row>
    <row r="9" spans="1:9" x14ac:dyDescent="0.25">
      <c r="A9" s="40" t="s">
        <v>293</v>
      </c>
      <c r="B9" t="s">
        <v>41</v>
      </c>
      <c r="C9" s="10">
        <v>16794.410875063601</v>
      </c>
      <c r="D9" s="10">
        <v>5333.9766301421296</v>
      </c>
      <c r="E9" s="10">
        <v>3051.2171277124498</v>
      </c>
      <c r="F9" s="10">
        <v>2763.8665299518998</v>
      </c>
      <c r="G9" s="15">
        <f t="shared" si="0"/>
        <v>-0.68239572856574349</v>
      </c>
      <c r="H9" s="15">
        <f t="shared" si="0"/>
        <v>-0.81831949031073736</v>
      </c>
      <c r="I9" s="15">
        <f t="shared" si="0"/>
        <v>-0.8354293847808798</v>
      </c>
    </row>
    <row r="10" spans="1:9" x14ac:dyDescent="0.25">
      <c r="A10" s="40"/>
      <c r="B10" t="s">
        <v>42</v>
      </c>
      <c r="C10" s="10">
        <v>273.30871436833502</v>
      </c>
      <c r="D10" s="10">
        <v>82.166889939359805</v>
      </c>
      <c r="E10" s="10">
        <v>68.188348762474106</v>
      </c>
      <c r="F10" s="10">
        <v>49.858690233442701</v>
      </c>
      <c r="G10" s="15">
        <f t="shared" si="0"/>
        <v>-0.69936234880303005</v>
      </c>
      <c r="H10" s="15">
        <f t="shared" si="0"/>
        <v>-0.75050795976238993</v>
      </c>
      <c r="I10" s="15">
        <f t="shared" si="0"/>
        <v>-0.81757372666043604</v>
      </c>
    </row>
    <row r="11" spans="1:9" x14ac:dyDescent="0.25">
      <c r="A11" s="40"/>
      <c r="B11" t="s">
        <v>43</v>
      </c>
      <c r="C11" s="10">
        <v>2083.97451085184</v>
      </c>
      <c r="D11" s="10">
        <v>683.05471131866204</v>
      </c>
      <c r="E11" s="10">
        <v>428.36533154927901</v>
      </c>
      <c r="F11" s="10">
        <v>370.88071581392899</v>
      </c>
      <c r="G11" s="15">
        <f t="shared" si="0"/>
        <v>-0.67223461334972923</v>
      </c>
      <c r="H11" s="15">
        <f t="shared" si="0"/>
        <v>-0.79444790264052623</v>
      </c>
      <c r="I11" s="15">
        <f t="shared" si="0"/>
        <v>-0.8220320287591576</v>
      </c>
    </row>
    <row r="12" spans="1:9" x14ac:dyDescent="0.25">
      <c r="A12" s="40" t="s">
        <v>294</v>
      </c>
      <c r="B12" t="s">
        <v>41</v>
      </c>
      <c r="C12" s="10">
        <v>70.618283485959395</v>
      </c>
      <c r="D12" s="10">
        <v>56.928618818895004</v>
      </c>
      <c r="E12" s="10">
        <v>51.209360329701603</v>
      </c>
      <c r="F12" s="10">
        <v>50.784807759905</v>
      </c>
      <c r="G12" s="15">
        <f t="shared" si="0"/>
        <v>-0.19385439565075557</v>
      </c>
      <c r="H12" s="15">
        <f t="shared" si="0"/>
        <v>-0.27484274890534194</v>
      </c>
      <c r="I12" s="15">
        <f t="shared" si="0"/>
        <v>-0.28085468446705825</v>
      </c>
    </row>
    <row r="13" spans="1:9" x14ac:dyDescent="0.25">
      <c r="A13" s="40"/>
      <c r="B13" t="s">
        <v>42</v>
      </c>
      <c r="C13" s="10">
        <v>0.57798632280142603</v>
      </c>
      <c r="D13" s="10">
        <v>0.27405083950737502</v>
      </c>
      <c r="E13" s="10">
        <v>0.26526359930480797</v>
      </c>
      <c r="F13" s="10">
        <v>0.198500640273652</v>
      </c>
      <c r="G13" s="15">
        <f t="shared" si="0"/>
        <v>-0.52585237972572507</v>
      </c>
      <c r="H13" s="15">
        <f t="shared" si="0"/>
        <v>-0.54105557719928543</v>
      </c>
      <c r="I13" s="15">
        <f t="shared" si="0"/>
        <v>-0.65656516003433318</v>
      </c>
    </row>
    <row r="14" spans="1:9" x14ac:dyDescent="0.25">
      <c r="A14" s="40"/>
      <c r="B14" t="s">
        <v>43</v>
      </c>
      <c r="C14" s="10">
        <v>8.1542522691810007</v>
      </c>
      <c r="D14" s="10">
        <v>6.2726809335691396</v>
      </c>
      <c r="E14" s="10">
        <v>5.5741314419642798</v>
      </c>
      <c r="F14" s="10">
        <v>5.1882047524073096</v>
      </c>
      <c r="G14" s="15">
        <f t="shared" si="0"/>
        <v>-0.23074725597137344</v>
      </c>
      <c r="H14" s="15">
        <f t="shared" si="0"/>
        <v>-0.31641415325943356</v>
      </c>
      <c r="I14" s="15">
        <f t="shared" si="0"/>
        <v>-0.3637424277372272</v>
      </c>
    </row>
    <row r="15" spans="1:9" x14ac:dyDescent="0.25">
      <c r="A15" s="40" t="s">
        <v>295</v>
      </c>
      <c r="B15" t="s">
        <v>41</v>
      </c>
      <c r="C15" s="10">
        <v>654.00532364391495</v>
      </c>
      <c r="D15" s="10">
        <v>195.22840334373299</v>
      </c>
      <c r="E15" s="10">
        <v>119.38434413556701</v>
      </c>
      <c r="F15" s="10">
        <v>118.39550781565001</v>
      </c>
      <c r="G15" s="15">
        <f t="shared" si="0"/>
        <v>-0.70148805172413453</v>
      </c>
      <c r="H15" s="15">
        <f t="shared" si="0"/>
        <v>-0.8174566172177401</v>
      </c>
      <c r="I15" s="15">
        <f t="shared" si="0"/>
        <v>-0.81896858705065734</v>
      </c>
    </row>
    <row r="16" spans="1:9" x14ac:dyDescent="0.25">
      <c r="A16" s="40"/>
      <c r="B16" t="s">
        <v>42</v>
      </c>
      <c r="C16" s="10">
        <v>6.2264890229064198</v>
      </c>
      <c r="D16" s="10">
        <v>1.49921929848156</v>
      </c>
      <c r="E16" s="10">
        <v>0.73337583337213597</v>
      </c>
      <c r="F16" s="10">
        <v>0.52544287131261402</v>
      </c>
      <c r="G16" s="15">
        <f t="shared" si="0"/>
        <v>-0.75921915336779144</v>
      </c>
      <c r="H16" s="15">
        <f t="shared" si="0"/>
        <v>-0.88221679494268046</v>
      </c>
      <c r="I16" s="15">
        <f t="shared" si="0"/>
        <v>-0.91561169233904049</v>
      </c>
    </row>
    <row r="17" spans="1:9" x14ac:dyDescent="0.25">
      <c r="A17" s="40"/>
      <c r="B17" t="s">
        <v>43</v>
      </c>
      <c r="C17" s="10">
        <v>76.415266917707797</v>
      </c>
      <c r="D17" s="10">
        <v>22.468776374484101</v>
      </c>
      <c r="E17" s="10">
        <v>13.2052154035278</v>
      </c>
      <c r="F17" s="10">
        <v>12.238658488907401</v>
      </c>
      <c r="G17" s="15">
        <f t="shared" si="0"/>
        <v>-0.70596482508291303</v>
      </c>
      <c r="H17" s="15">
        <f t="shared" si="0"/>
        <v>-0.82719139857551494</v>
      </c>
      <c r="I17" s="15">
        <f t="shared" si="0"/>
        <v>-0.839840139509199</v>
      </c>
    </row>
    <row r="18" spans="1:9" x14ac:dyDescent="0.25">
      <c r="A18" s="40" t="s">
        <v>296</v>
      </c>
      <c r="B18" t="s">
        <v>41</v>
      </c>
      <c r="C18" s="10">
        <v>598.49247264492601</v>
      </c>
      <c r="D18" s="10">
        <v>178.82947754694601</v>
      </c>
      <c r="E18" s="10">
        <v>102.41872065940299</v>
      </c>
      <c r="F18" s="10">
        <v>101.416050082903</v>
      </c>
      <c r="G18" s="15">
        <f t="shared" ref="G18:I20" si="1">(D18-$C18)/$C18</f>
        <v>-0.70120012243989893</v>
      </c>
      <c r="H18" s="15">
        <f t="shared" si="1"/>
        <v>-0.82887216574874778</v>
      </c>
      <c r="I18" s="15">
        <f t="shared" si="1"/>
        <v>-0.8305474927116232</v>
      </c>
    </row>
    <row r="19" spans="1:9" x14ac:dyDescent="0.25">
      <c r="A19" s="40"/>
      <c r="B19" t="s">
        <v>42</v>
      </c>
      <c r="C19" s="10">
        <v>5.7010469112687403</v>
      </c>
      <c r="D19" s="10">
        <v>1.35413355991881</v>
      </c>
      <c r="E19" s="10">
        <v>0.67096086882981598</v>
      </c>
      <c r="F19" s="10">
        <v>0.467060330055661</v>
      </c>
      <c r="G19" s="15">
        <f t="shared" si="1"/>
        <v>-0.76247633443565999</v>
      </c>
      <c r="H19" s="15">
        <f t="shared" si="1"/>
        <v>-0.88230918298469196</v>
      </c>
      <c r="I19" s="15">
        <f t="shared" si="1"/>
        <v>-0.91807463833836112</v>
      </c>
    </row>
    <row r="20" spans="1:9" x14ac:dyDescent="0.25">
      <c r="A20" s="40"/>
      <c r="B20" t="s">
        <v>43</v>
      </c>
      <c r="C20" s="10">
        <v>69.931905602034703</v>
      </c>
      <c r="D20" s="10">
        <v>20.548993414717899</v>
      </c>
      <c r="E20" s="10">
        <v>11.404787435149601</v>
      </c>
      <c r="F20" s="10">
        <v>10.5222731164802</v>
      </c>
      <c r="G20" s="15">
        <f t="shared" si="1"/>
        <v>-0.70615710757751726</v>
      </c>
      <c r="H20" s="15">
        <f t="shared" si="1"/>
        <v>-0.83691582065486037</v>
      </c>
      <c r="I20" s="15">
        <f t="shared" si="1"/>
        <v>-0.84953544414533944</v>
      </c>
    </row>
    <row r="39" spans="4:6" x14ac:dyDescent="0.25">
      <c r="D39" s="18"/>
      <c r="E39" s="18"/>
      <c r="F39" s="18"/>
    </row>
    <row r="40" spans="4:6" x14ac:dyDescent="0.25">
      <c r="D40" s="18"/>
      <c r="E40" s="18"/>
    </row>
    <row r="41" spans="4:6" x14ac:dyDescent="0.25">
      <c r="D41" s="18"/>
    </row>
    <row r="42" spans="4:6" x14ac:dyDescent="0.25">
      <c r="E42" s="18"/>
      <c r="F42" s="18"/>
    </row>
    <row r="43" spans="4:6" x14ac:dyDescent="0.25">
      <c r="D43" s="18"/>
      <c r="E43" s="18"/>
    </row>
    <row r="44" spans="4:6" x14ac:dyDescent="0.25">
      <c r="D44" s="18"/>
    </row>
  </sheetData>
  <mergeCells count="8">
    <mergeCell ref="A15:A17"/>
    <mergeCell ref="A18:A20"/>
    <mergeCell ref="A1:B1"/>
    <mergeCell ref="A2:B2"/>
    <mergeCell ref="A3:A5"/>
    <mergeCell ref="A6:A8"/>
    <mergeCell ref="A9:A11"/>
    <mergeCell ref="A12:A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B36A-73E9-4F3A-B6A8-0C704EB03969}">
  <dimension ref="A1:J51"/>
  <sheetViews>
    <sheetView topLeftCell="A19" workbookViewId="0">
      <selection activeCell="B19" sqref="B19"/>
    </sheetView>
  </sheetViews>
  <sheetFormatPr defaultRowHeight="15" x14ac:dyDescent="0.25"/>
  <cols>
    <col min="1" max="1" width="22.85546875" customWidth="1"/>
    <col min="7" max="7" width="20" bestFit="1" customWidth="1"/>
  </cols>
  <sheetData>
    <row r="1" spans="1:10" x14ac:dyDescent="0.25">
      <c r="A1" s="42" t="s">
        <v>268</v>
      </c>
      <c r="B1" s="42" t="s">
        <v>276</v>
      </c>
      <c r="C1" s="42"/>
      <c r="D1" s="42"/>
      <c r="E1" s="42"/>
    </row>
    <row r="2" spans="1:10" x14ac:dyDescent="0.25">
      <c r="A2" s="42"/>
      <c r="B2" t="s">
        <v>269</v>
      </c>
      <c r="C2" t="s">
        <v>41</v>
      </c>
      <c r="D2" s="4" t="s">
        <v>42</v>
      </c>
      <c r="E2" t="s">
        <v>43</v>
      </c>
    </row>
    <row r="3" spans="1:10" x14ac:dyDescent="0.25">
      <c r="A3" s="42" t="s">
        <v>270</v>
      </c>
      <c r="B3" s="42"/>
      <c r="C3" s="42"/>
      <c r="D3" s="42"/>
      <c r="E3" s="42"/>
    </row>
    <row r="4" spans="1:10" x14ac:dyDescent="0.25">
      <c r="A4" t="s">
        <v>263</v>
      </c>
      <c r="B4" s="11">
        <v>0.68600000000000005</v>
      </c>
      <c r="C4" s="11">
        <v>0.29599999999999999</v>
      </c>
      <c r="D4" s="11">
        <v>1.26E-2</v>
      </c>
      <c r="E4" s="11">
        <v>5.6800000000000002E-3</v>
      </c>
    </row>
    <row r="5" spans="1:10" x14ac:dyDescent="0.25">
      <c r="A5" t="s">
        <v>264</v>
      </c>
      <c r="B5" s="11">
        <v>0.6628657</v>
      </c>
      <c r="C5" s="11">
        <v>0.27084920000000001</v>
      </c>
      <c r="D5" s="11">
        <v>4.4269599999999999E-2</v>
      </c>
      <c r="E5" s="11">
        <v>2.20155E-2</v>
      </c>
      <c r="J5" s="10"/>
    </row>
    <row r="6" spans="1:10" x14ac:dyDescent="0.25">
      <c r="A6" t="s">
        <v>265</v>
      </c>
      <c r="B6" s="11">
        <v>0.65033649999999998</v>
      </c>
      <c r="C6" s="11">
        <v>0.28044530000000001</v>
      </c>
      <c r="D6" s="11">
        <v>4.1033300000000002E-2</v>
      </c>
      <c r="E6" s="11">
        <v>2.8184899999999999E-2</v>
      </c>
    </row>
    <row r="7" spans="1:10" x14ac:dyDescent="0.25">
      <c r="A7" t="s">
        <v>266</v>
      </c>
      <c r="B7" s="11">
        <v>0.64359630000000001</v>
      </c>
      <c r="C7" s="11">
        <v>0.2840994</v>
      </c>
      <c r="D7" s="11">
        <v>4.1205400000000003E-2</v>
      </c>
      <c r="E7" s="11">
        <v>3.1098899999999999E-2</v>
      </c>
    </row>
    <row r="8" spans="1:10" x14ac:dyDescent="0.25">
      <c r="A8" t="s">
        <v>267</v>
      </c>
      <c r="B8" s="11">
        <v>0.63756880000000005</v>
      </c>
      <c r="C8" s="11">
        <v>0.28740830000000001</v>
      </c>
      <c r="D8" s="11">
        <v>4.2326000000000003E-2</v>
      </c>
      <c r="E8" s="11">
        <v>3.2696900000000001E-2</v>
      </c>
    </row>
    <row r="9" spans="1:10" x14ac:dyDescent="0.25">
      <c r="A9" s="42" t="s">
        <v>271</v>
      </c>
      <c r="B9" s="42"/>
      <c r="C9" s="42"/>
      <c r="D9" s="42"/>
      <c r="E9" s="42"/>
    </row>
    <row r="10" spans="1:10" x14ac:dyDescent="0.25">
      <c r="A10" t="s">
        <v>263</v>
      </c>
      <c r="B10" s="12">
        <v>0.624</v>
      </c>
      <c r="C10" s="12">
        <v>0.34899999999999998</v>
      </c>
      <c r="D10" s="12">
        <v>2.12E-2</v>
      </c>
      <c r="E10" s="12">
        <v>6.3600000000000002E-3</v>
      </c>
      <c r="G10" s="12"/>
      <c r="H10" s="12"/>
      <c r="I10" s="12"/>
      <c r="J10" s="12"/>
    </row>
    <row r="11" spans="1:10" x14ac:dyDescent="0.25">
      <c r="A11" t="s">
        <v>264</v>
      </c>
      <c r="B11" s="11">
        <v>0.62929097678155888</v>
      </c>
      <c r="C11" s="11">
        <v>0.34879750565139711</v>
      </c>
      <c r="D11" s="11">
        <v>1.954905672130712E-2</v>
      </c>
      <c r="E11" s="11">
        <v>2.3624608457368801E-3</v>
      </c>
      <c r="G11" s="11"/>
      <c r="H11" s="11"/>
      <c r="I11" s="11"/>
      <c r="J11" s="11"/>
    </row>
    <row r="12" spans="1:10" x14ac:dyDescent="0.25">
      <c r="A12" t="s">
        <v>265</v>
      </c>
      <c r="B12" s="11">
        <v>0.62474406609444288</v>
      </c>
      <c r="C12" s="11">
        <v>0.33005696503015058</v>
      </c>
      <c r="D12" s="11">
        <v>2.2588360402282206E-2</v>
      </c>
      <c r="E12" s="11">
        <v>7.3997036712539609E-3</v>
      </c>
      <c r="G12" s="11"/>
      <c r="H12" s="11"/>
      <c r="I12" s="11"/>
      <c r="J12" s="11"/>
    </row>
    <row r="13" spans="1:10" x14ac:dyDescent="0.25">
      <c r="A13" t="s">
        <v>266</v>
      </c>
      <c r="B13" s="11">
        <v>0.61245087380782437</v>
      </c>
      <c r="C13" s="11">
        <v>0.31043437616155622</v>
      </c>
      <c r="D13" s="11">
        <v>3.4463861096683271E-2</v>
      </c>
      <c r="E13" s="11">
        <v>1.9889438538879506E-2</v>
      </c>
      <c r="G13" s="11"/>
      <c r="H13" s="11"/>
      <c r="I13" s="11"/>
      <c r="J13" s="11"/>
    </row>
    <row r="14" spans="1:10" x14ac:dyDescent="0.25">
      <c r="A14" t="s">
        <v>267</v>
      </c>
      <c r="B14" s="11">
        <v>0.60144289876657975</v>
      </c>
      <c r="C14" s="11">
        <v>0.28600224583717737</v>
      </c>
      <c r="D14" s="11">
        <v>5.0917655032050063E-2</v>
      </c>
      <c r="E14" s="11">
        <v>5.6130821560348113E-2</v>
      </c>
      <c r="G14" s="11"/>
      <c r="H14" s="11"/>
      <c r="I14" s="11"/>
      <c r="J14" s="11"/>
    </row>
    <row r="15" spans="1:10" x14ac:dyDescent="0.25">
      <c r="A15" s="42" t="s">
        <v>272</v>
      </c>
      <c r="B15" s="42"/>
      <c r="C15" s="42"/>
      <c r="D15" s="42"/>
      <c r="E15" s="42"/>
    </row>
    <row r="16" spans="1:10" x14ac:dyDescent="0.25">
      <c r="A16" t="s">
        <v>263</v>
      </c>
      <c r="B16" s="12">
        <v>0.65100000000000002</v>
      </c>
      <c r="C16" s="12">
        <v>0.32500000000000001</v>
      </c>
      <c r="D16" s="12">
        <v>1.2999999999999999E-2</v>
      </c>
      <c r="E16" s="12">
        <v>9.7199999999999995E-3</v>
      </c>
      <c r="G16" s="12"/>
      <c r="H16" s="12"/>
      <c r="I16" s="12"/>
      <c r="J16" s="12"/>
    </row>
    <row r="17" spans="1:10" x14ac:dyDescent="0.25">
      <c r="A17" t="s">
        <v>264</v>
      </c>
      <c r="B17" s="11">
        <v>0.64386615722512963</v>
      </c>
      <c r="C17" s="11">
        <v>0.32714128957072885</v>
      </c>
      <c r="D17" s="11">
        <v>1.6027924305940428E-2</v>
      </c>
      <c r="E17" s="11">
        <v>1.2964628898201047E-2</v>
      </c>
      <c r="G17" s="11"/>
      <c r="H17" s="11"/>
      <c r="I17" s="11"/>
      <c r="J17" s="11"/>
    </row>
    <row r="18" spans="1:10" x14ac:dyDescent="0.25">
      <c r="A18" t="s">
        <v>265</v>
      </c>
      <c r="B18" s="11">
        <v>0.63572410960670533</v>
      </c>
      <c r="C18" s="11">
        <v>0.29654230027448614</v>
      </c>
      <c r="D18" s="11">
        <v>2.6787455287554315E-2</v>
      </c>
      <c r="E18" s="11">
        <v>2.4812783184587163E-2</v>
      </c>
      <c r="G18" s="11"/>
      <c r="H18" s="11"/>
      <c r="I18" s="11"/>
      <c r="J18" s="11"/>
    </row>
    <row r="19" spans="1:10" x14ac:dyDescent="0.25">
      <c r="A19" t="s">
        <v>266</v>
      </c>
      <c r="B19" s="11">
        <v>0.60816321676455365</v>
      </c>
      <c r="C19" s="11">
        <v>0.27995192011945119</v>
      </c>
      <c r="D19" s="11">
        <v>4.3061286705351476E-2</v>
      </c>
      <c r="E19" s="11">
        <v>5.1070873240040476E-2</v>
      </c>
      <c r="G19" s="11"/>
      <c r="H19" s="11"/>
      <c r="I19" s="11"/>
      <c r="J19" s="11"/>
    </row>
    <row r="20" spans="1:10" x14ac:dyDescent="0.25">
      <c r="A20" t="s">
        <v>267</v>
      </c>
      <c r="B20" s="11">
        <v>0.60375912657745734</v>
      </c>
      <c r="C20" s="11">
        <v>0.26084101802453685</v>
      </c>
      <c r="D20" s="11">
        <v>5.3613030374360646E-2</v>
      </c>
      <c r="E20" s="11">
        <v>7.3429190317906984E-2</v>
      </c>
      <c r="G20" s="11"/>
      <c r="H20" s="11"/>
      <c r="I20" s="11"/>
      <c r="J20" s="11"/>
    </row>
    <row r="21" spans="1:10" x14ac:dyDescent="0.25">
      <c r="A21" s="42" t="s">
        <v>273</v>
      </c>
      <c r="B21" s="42"/>
      <c r="C21" s="42"/>
      <c r="D21" s="42"/>
      <c r="E21" s="42"/>
    </row>
    <row r="22" spans="1:10" x14ac:dyDescent="0.25">
      <c r="A22" t="s">
        <v>263</v>
      </c>
      <c r="B22" s="12">
        <v>0.68500000000000005</v>
      </c>
      <c r="C22" s="12">
        <v>0.28399999999999997</v>
      </c>
      <c r="D22" s="12">
        <v>1.8800000000000001E-2</v>
      </c>
      <c r="E22" s="12">
        <v>1.2999999999999999E-2</v>
      </c>
      <c r="G22" s="12"/>
      <c r="H22" s="12"/>
      <c r="I22" s="12"/>
      <c r="J22" s="12"/>
    </row>
    <row r="23" spans="1:10" x14ac:dyDescent="0.25">
      <c r="A23" t="s">
        <v>264</v>
      </c>
      <c r="B23" s="11">
        <v>0.69473636594368693</v>
      </c>
      <c r="C23" s="11">
        <v>0.28864128836142644</v>
      </c>
      <c r="D23" s="11">
        <v>5.3787790611784601E-3</v>
      </c>
      <c r="E23" s="11">
        <v>1.124356663370818E-2</v>
      </c>
      <c r="G23" s="11"/>
      <c r="H23" s="11"/>
      <c r="I23" s="11"/>
      <c r="J23" s="11"/>
    </row>
    <row r="24" spans="1:10" x14ac:dyDescent="0.25">
      <c r="A24" t="s">
        <v>265</v>
      </c>
      <c r="B24" s="11">
        <v>0.66508348538715811</v>
      </c>
      <c r="C24" s="11">
        <v>0.27151997239973419</v>
      </c>
      <c r="D24" s="11">
        <v>9.950594600227047E-3</v>
      </c>
      <c r="E24" s="11">
        <v>3.2468161205697725E-2</v>
      </c>
      <c r="G24" s="11"/>
      <c r="H24" s="11"/>
      <c r="I24" s="11"/>
      <c r="J24" s="11"/>
    </row>
    <row r="25" spans="1:10" x14ac:dyDescent="0.25">
      <c r="A25" t="s">
        <v>266</v>
      </c>
      <c r="B25" s="11">
        <v>0.65205661936899351</v>
      </c>
      <c r="C25" s="11">
        <v>0.26404077442144896</v>
      </c>
      <c r="D25" s="11">
        <v>1.2598893072439016E-2</v>
      </c>
      <c r="E25" s="11">
        <v>4.1552548168241617E-2</v>
      </c>
      <c r="G25" s="11"/>
      <c r="H25" s="11"/>
      <c r="I25" s="11"/>
      <c r="J25" s="11"/>
    </row>
    <row r="26" spans="1:10" x14ac:dyDescent="0.25">
      <c r="A26" t="s">
        <v>267</v>
      </c>
      <c r="B26" s="11">
        <v>0.63416047924739638</v>
      </c>
      <c r="C26" s="11">
        <v>0.26207351261097389</v>
      </c>
      <c r="D26" s="11">
        <v>1.4489310701330414E-2</v>
      </c>
      <c r="E26" s="11">
        <v>6.754230348410864E-2</v>
      </c>
      <c r="G26" s="11"/>
      <c r="H26" s="11"/>
      <c r="I26" s="11"/>
      <c r="J26" s="11"/>
    </row>
    <row r="27" spans="1:10" x14ac:dyDescent="0.25">
      <c r="A27" s="42" t="s">
        <v>274</v>
      </c>
      <c r="B27" s="42"/>
      <c r="C27" s="42"/>
      <c r="D27" s="42"/>
      <c r="E27" s="42"/>
    </row>
    <row r="28" spans="1:10" x14ac:dyDescent="0.25">
      <c r="A28" t="s">
        <v>263</v>
      </c>
      <c r="B28" s="12">
        <v>0.64400000000000002</v>
      </c>
      <c r="C28" s="12">
        <v>0.34799999999999998</v>
      </c>
      <c r="D28" s="12">
        <v>4.6899999999999997E-3</v>
      </c>
      <c r="E28" s="12">
        <v>4.0000000000000001E-3</v>
      </c>
      <c r="G28" s="12"/>
      <c r="H28" s="12"/>
      <c r="I28" s="12"/>
      <c r="J28" s="12"/>
    </row>
    <row r="29" spans="1:10" x14ac:dyDescent="0.25">
      <c r="A29" t="s">
        <v>264</v>
      </c>
      <c r="B29" s="11">
        <v>0.65291372819562388</v>
      </c>
      <c r="C29" s="11">
        <v>0.3384474506528557</v>
      </c>
      <c r="D29" s="11">
        <v>6.8822488093710811E-3</v>
      </c>
      <c r="E29" s="11">
        <v>1.7565723421494317E-3</v>
      </c>
      <c r="G29" s="11"/>
      <c r="H29" s="11"/>
      <c r="I29" s="11"/>
      <c r="J29" s="11"/>
    </row>
    <row r="30" spans="1:10" x14ac:dyDescent="0.25">
      <c r="A30" t="s">
        <v>265</v>
      </c>
      <c r="B30" s="11">
        <v>0.6488253811780248</v>
      </c>
      <c r="C30" s="11">
        <v>0.33347949906999896</v>
      </c>
      <c r="D30" s="11">
        <v>2.3546923110775379E-2</v>
      </c>
      <c r="E30" s="11">
        <v>2.1468219623150833E-2</v>
      </c>
      <c r="G30" s="11"/>
      <c r="H30" s="11"/>
      <c r="I30" s="11"/>
      <c r="J30" s="11"/>
    </row>
    <row r="31" spans="1:10" x14ac:dyDescent="0.25">
      <c r="A31" t="s">
        <v>266</v>
      </c>
      <c r="B31" s="11">
        <v>0.64128408894494626</v>
      </c>
      <c r="C31" s="11">
        <v>0.30307009002024426</v>
      </c>
      <c r="D31" s="11">
        <v>2.8374515889898672E-2</v>
      </c>
      <c r="E31" s="11">
        <v>5.6819596637941526E-2</v>
      </c>
      <c r="G31" s="11"/>
      <c r="H31" s="11"/>
      <c r="I31" s="11"/>
      <c r="J31" s="11"/>
    </row>
    <row r="32" spans="1:10" x14ac:dyDescent="0.25">
      <c r="A32" t="s">
        <v>267</v>
      </c>
      <c r="B32" s="11">
        <v>0.62152159211954139</v>
      </c>
      <c r="C32" s="11">
        <v>0.30241486952747043</v>
      </c>
      <c r="D32" s="11">
        <v>5.5181365913661545E-2</v>
      </c>
      <c r="E32" s="11">
        <v>9.5027683040618427E-2</v>
      </c>
      <c r="G32" s="11"/>
      <c r="H32" s="11"/>
      <c r="I32" s="11"/>
      <c r="J32" s="11"/>
    </row>
    <row r="33" spans="1:10" x14ac:dyDescent="0.25">
      <c r="A33" s="42" t="s">
        <v>275</v>
      </c>
      <c r="B33" s="42"/>
      <c r="C33" s="42"/>
      <c r="D33" s="42"/>
      <c r="E33" s="42"/>
    </row>
    <row r="34" spans="1:10" x14ac:dyDescent="0.25">
      <c r="A34" t="s">
        <v>263</v>
      </c>
      <c r="B34" s="12">
        <v>0.67300000000000004</v>
      </c>
      <c r="C34" s="12">
        <v>0.29399999999999998</v>
      </c>
      <c r="D34" s="12">
        <v>1.01E-2</v>
      </c>
      <c r="E34" s="12">
        <v>2.23E-2</v>
      </c>
      <c r="G34" s="12"/>
      <c r="H34" s="12"/>
      <c r="I34" s="12"/>
      <c r="J34" s="12"/>
    </row>
    <row r="35" spans="1:10" x14ac:dyDescent="0.25">
      <c r="A35" t="s">
        <v>264</v>
      </c>
      <c r="B35" s="11">
        <v>0.62406112999502894</v>
      </c>
      <c r="C35" s="11">
        <v>0.28917969656461034</v>
      </c>
      <c r="D35" s="11">
        <v>5.9354632410172276E-2</v>
      </c>
      <c r="E35" s="11">
        <v>2.7404541030188384E-2</v>
      </c>
      <c r="G35" s="11"/>
      <c r="H35" s="11"/>
      <c r="I35" s="11"/>
      <c r="J35" s="11"/>
    </row>
    <row r="36" spans="1:10" x14ac:dyDescent="0.25">
      <c r="A36" t="s">
        <v>265</v>
      </c>
      <c r="B36" s="11">
        <v>0.59953451094400401</v>
      </c>
      <c r="C36" s="11">
        <v>0.27673083931381021</v>
      </c>
      <c r="D36" s="11">
        <v>7.6674908427826011E-2</v>
      </c>
      <c r="E36" s="11">
        <v>4.7059741314359735E-2</v>
      </c>
      <c r="G36" s="11"/>
      <c r="H36" s="11"/>
      <c r="I36" s="11"/>
      <c r="J36" s="11"/>
    </row>
    <row r="37" spans="1:10" x14ac:dyDescent="0.25">
      <c r="A37" t="s">
        <v>266</v>
      </c>
      <c r="B37" s="11">
        <v>0.59660377093529848</v>
      </c>
      <c r="C37" s="11">
        <v>0.25701295336595065</v>
      </c>
      <c r="D37" s="11">
        <v>8.213335592617238E-2</v>
      </c>
      <c r="E37" s="11">
        <v>6.4249919772578434E-2</v>
      </c>
      <c r="G37" s="11"/>
      <c r="H37" s="11"/>
      <c r="I37" s="11"/>
      <c r="J37" s="11"/>
    </row>
    <row r="38" spans="1:10" x14ac:dyDescent="0.25">
      <c r="A38" t="s">
        <v>267</v>
      </c>
      <c r="B38" s="11">
        <v>0.60926155880636501</v>
      </c>
      <c r="C38" s="11">
        <v>0.23618037210085327</v>
      </c>
      <c r="D38" s="11">
        <v>8.8223669000272995E-2</v>
      </c>
      <c r="E38" s="11">
        <v>6.6334400092508322E-2</v>
      </c>
      <c r="G38" s="11"/>
      <c r="H38" s="11"/>
      <c r="I38" s="11"/>
      <c r="J38" s="11"/>
    </row>
    <row r="51" spans="2:2" x14ac:dyDescent="0.25">
      <c r="B51" s="4"/>
    </row>
  </sheetData>
  <mergeCells count="8">
    <mergeCell ref="A27:E27"/>
    <mergeCell ref="A33:E33"/>
    <mergeCell ref="A3:E3"/>
    <mergeCell ref="B1:E1"/>
    <mergeCell ref="A1:A2"/>
    <mergeCell ref="A9:E9"/>
    <mergeCell ref="A15:E15"/>
    <mergeCell ref="A21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B201E-604B-4AB7-914B-A126CD86988D}">
  <dimension ref="A1:P53"/>
  <sheetViews>
    <sheetView workbookViewId="0">
      <selection activeCell="B7" sqref="B7"/>
    </sheetView>
  </sheetViews>
  <sheetFormatPr defaultRowHeight="15" x14ac:dyDescent="0.25"/>
  <cols>
    <col min="1" max="1" width="13.140625" customWidth="1"/>
  </cols>
  <sheetData>
    <row r="1" spans="1:16" x14ac:dyDescent="0.25">
      <c r="A1" s="44" t="s">
        <v>286</v>
      </c>
      <c r="B1" s="44" t="s">
        <v>277</v>
      </c>
      <c r="C1" s="44" t="s">
        <v>285</v>
      </c>
      <c r="D1" s="44" t="s">
        <v>287</v>
      </c>
      <c r="E1" s="44"/>
      <c r="F1" s="44"/>
      <c r="G1" s="44"/>
      <c r="H1" s="44"/>
      <c r="I1" s="44" t="s">
        <v>287</v>
      </c>
      <c r="J1" s="44"/>
      <c r="K1" s="44"/>
      <c r="L1" s="44"/>
      <c r="M1" s="44"/>
    </row>
    <row r="2" spans="1:16" x14ac:dyDescent="0.25">
      <c r="A2" s="44"/>
      <c r="B2" s="44"/>
      <c r="C2" s="44"/>
      <c r="D2" s="13" t="s">
        <v>278</v>
      </c>
      <c r="E2" s="13" t="s">
        <v>279</v>
      </c>
      <c r="F2" s="13" t="s">
        <v>280</v>
      </c>
      <c r="G2" s="13" t="s">
        <v>289</v>
      </c>
      <c r="H2" s="13" t="s">
        <v>288</v>
      </c>
      <c r="I2" s="13" t="s">
        <v>278</v>
      </c>
      <c r="J2" s="13" t="s">
        <v>279</v>
      </c>
      <c r="K2" s="13" t="s">
        <v>280</v>
      </c>
      <c r="L2" s="13" t="s">
        <v>289</v>
      </c>
      <c r="M2" s="13" t="s">
        <v>288</v>
      </c>
    </row>
    <row r="3" spans="1:16" x14ac:dyDescent="0.25">
      <c r="A3" s="14"/>
      <c r="B3" s="14"/>
      <c r="C3" s="14"/>
      <c r="D3" s="41" t="s">
        <v>1</v>
      </c>
      <c r="E3" s="41"/>
      <c r="F3" s="41"/>
      <c r="G3" s="41"/>
      <c r="H3" s="41"/>
      <c r="I3" s="41" t="s">
        <v>2</v>
      </c>
      <c r="J3" s="41"/>
      <c r="K3" s="41"/>
      <c r="L3" s="41"/>
      <c r="M3" s="41"/>
      <c r="N3" s="8"/>
      <c r="O3" s="8"/>
      <c r="P3" s="8"/>
    </row>
    <row r="4" spans="1:16" x14ac:dyDescent="0.25">
      <c r="A4" s="43" t="s">
        <v>281</v>
      </c>
      <c r="B4">
        <v>2020</v>
      </c>
      <c r="C4">
        <v>2</v>
      </c>
      <c r="D4">
        <v>205.76310000000001</v>
      </c>
      <c r="E4">
        <v>0.20699999999999999</v>
      </c>
      <c r="F4">
        <v>1.1999999999999999E-3</v>
      </c>
      <c r="G4">
        <v>8.8999999999999999E-3</v>
      </c>
      <c r="H4">
        <v>8.0999999999999996E-3</v>
      </c>
      <c r="I4">
        <v>204.19409999999999</v>
      </c>
      <c r="J4">
        <v>0.20649999999999999</v>
      </c>
      <c r="K4">
        <v>8.9999999999999998E-4</v>
      </c>
      <c r="L4">
        <v>8.3000000000000001E-3</v>
      </c>
      <c r="M4">
        <v>7.6E-3</v>
      </c>
    </row>
    <row r="5" spans="1:16" x14ac:dyDescent="0.25">
      <c r="A5" s="43"/>
      <c r="B5">
        <v>2030</v>
      </c>
      <c r="C5">
        <v>2</v>
      </c>
      <c r="D5">
        <v>162.3793</v>
      </c>
      <c r="E5">
        <v>6.1400000000000003E-2</v>
      </c>
      <c r="F5">
        <v>8.9999999999999998E-4</v>
      </c>
      <c r="G5">
        <v>3.0000000000000001E-3</v>
      </c>
      <c r="H5">
        <v>2.7000000000000001E-3</v>
      </c>
      <c r="I5">
        <v>160.97909999999999</v>
      </c>
      <c r="J5">
        <v>0.06</v>
      </c>
      <c r="K5">
        <v>6.9999999999999999E-4</v>
      </c>
      <c r="L5">
        <v>2.3999999999999998E-3</v>
      </c>
      <c r="M5">
        <v>2.2000000000000001E-3</v>
      </c>
    </row>
    <row r="6" spans="1:16" x14ac:dyDescent="0.25">
      <c r="A6" s="43"/>
      <c r="B6">
        <v>2040</v>
      </c>
      <c r="C6">
        <v>2</v>
      </c>
      <c r="D6">
        <v>147.6326</v>
      </c>
      <c r="E6">
        <v>3.1600000000000003E-2</v>
      </c>
      <c r="F6">
        <v>8.9999999999999998E-4</v>
      </c>
      <c r="G6">
        <v>1.9E-3</v>
      </c>
      <c r="H6">
        <v>1.6999999999999999E-3</v>
      </c>
      <c r="I6">
        <v>146.30070000000001</v>
      </c>
      <c r="J6">
        <v>3.0300000000000001E-2</v>
      </c>
      <c r="K6">
        <v>5.9999999999999995E-4</v>
      </c>
      <c r="L6">
        <v>1.4E-3</v>
      </c>
      <c r="M6">
        <v>1.1999999999999999E-3</v>
      </c>
    </row>
    <row r="7" spans="1:16" x14ac:dyDescent="0.25">
      <c r="A7" s="43"/>
      <c r="B7">
        <v>2050</v>
      </c>
      <c r="C7">
        <v>2</v>
      </c>
      <c r="D7">
        <v>144.14670000000001</v>
      </c>
      <c r="E7">
        <v>2.8400000000000002E-2</v>
      </c>
      <c r="F7">
        <v>8.0000000000000004E-4</v>
      </c>
      <c r="G7">
        <v>1.9E-3</v>
      </c>
      <c r="H7">
        <v>1.6999999999999999E-3</v>
      </c>
      <c r="I7">
        <v>142.85249999999999</v>
      </c>
      <c r="J7">
        <v>2.7199999999999998E-2</v>
      </c>
      <c r="K7">
        <v>5.9999999999999995E-4</v>
      </c>
      <c r="L7">
        <v>1.4E-3</v>
      </c>
      <c r="M7">
        <v>1.1999999999999999E-3</v>
      </c>
    </row>
    <row r="8" spans="1:16" x14ac:dyDescent="0.25">
      <c r="A8" s="43" t="s">
        <v>282</v>
      </c>
      <c r="B8">
        <v>2020</v>
      </c>
      <c r="C8">
        <v>2</v>
      </c>
      <c r="D8">
        <v>583.06740000000002</v>
      </c>
      <c r="E8">
        <v>1.0953999999999999</v>
      </c>
      <c r="F8">
        <v>2.8999999999999998E-3</v>
      </c>
      <c r="G8">
        <v>2.4799999999999999E-2</v>
      </c>
      <c r="H8">
        <v>2.2599999999999999E-2</v>
      </c>
      <c r="I8">
        <v>578.69060000000002</v>
      </c>
      <c r="J8">
        <v>1.0403</v>
      </c>
      <c r="K8">
        <v>2.2000000000000001E-3</v>
      </c>
      <c r="L8">
        <v>2.3699999999999999E-2</v>
      </c>
      <c r="M8">
        <v>2.1700000000000001E-2</v>
      </c>
    </row>
    <row r="9" spans="1:16" x14ac:dyDescent="0.25">
      <c r="A9" s="43"/>
      <c r="B9">
        <v>2030</v>
      </c>
      <c r="C9">
        <v>2</v>
      </c>
      <c r="D9">
        <v>512.66200000000003</v>
      </c>
      <c r="E9">
        <v>0.55469999999999997</v>
      </c>
      <c r="F9">
        <v>2.0999999999999999E-3</v>
      </c>
      <c r="G9">
        <v>9.5999999999999992E-3</v>
      </c>
      <c r="H9">
        <v>8.8999999999999999E-3</v>
      </c>
      <c r="I9">
        <v>508.98809999999997</v>
      </c>
      <c r="J9">
        <v>0.50970000000000004</v>
      </c>
      <c r="K9">
        <v>1.6999999999999999E-3</v>
      </c>
      <c r="L9">
        <v>9.2999999999999992E-3</v>
      </c>
      <c r="M9">
        <v>8.3999999999999995E-3</v>
      </c>
    </row>
    <row r="10" spans="1:16" x14ac:dyDescent="0.25">
      <c r="A10" s="43"/>
      <c r="B10">
        <v>2040</v>
      </c>
      <c r="C10">
        <v>2</v>
      </c>
      <c r="D10">
        <v>450.5761</v>
      </c>
      <c r="E10">
        <v>0.45479999999999998</v>
      </c>
      <c r="F10">
        <v>2.2000000000000001E-3</v>
      </c>
      <c r="G10">
        <v>5.1999999999999998E-3</v>
      </c>
      <c r="H10">
        <v>4.7000000000000002E-3</v>
      </c>
      <c r="I10">
        <v>447.05689999999998</v>
      </c>
      <c r="J10">
        <v>0.437</v>
      </c>
      <c r="K10">
        <v>1.6999999999999999E-3</v>
      </c>
      <c r="L10">
        <v>4.7000000000000002E-3</v>
      </c>
      <c r="M10">
        <v>4.3E-3</v>
      </c>
    </row>
    <row r="11" spans="1:16" x14ac:dyDescent="0.25">
      <c r="A11" s="43"/>
      <c r="B11">
        <v>2050</v>
      </c>
      <c r="C11">
        <v>2</v>
      </c>
      <c r="D11">
        <v>444.27359999999999</v>
      </c>
      <c r="E11">
        <v>0.44429999999999997</v>
      </c>
      <c r="F11">
        <v>2.0999999999999999E-3</v>
      </c>
      <c r="G11">
        <v>4.8999999999999998E-3</v>
      </c>
      <c r="H11">
        <v>4.4000000000000003E-3</v>
      </c>
      <c r="I11">
        <v>440.83449999999999</v>
      </c>
      <c r="J11">
        <v>0.42699999999999999</v>
      </c>
      <c r="K11">
        <v>1.6999999999999999E-3</v>
      </c>
      <c r="L11">
        <v>4.4999999999999997E-3</v>
      </c>
      <c r="M11">
        <v>4.0000000000000001E-3</v>
      </c>
    </row>
    <row r="12" spans="1:16" x14ac:dyDescent="0.25">
      <c r="A12" s="43" t="s">
        <v>283</v>
      </c>
      <c r="B12">
        <v>2020</v>
      </c>
      <c r="C12">
        <v>15</v>
      </c>
      <c r="D12">
        <v>107.03270000000001</v>
      </c>
      <c r="E12">
        <v>0.15959999999999999</v>
      </c>
      <c r="F12">
        <v>5.0000000000000001E-4</v>
      </c>
      <c r="G12">
        <v>2.5999999999999999E-3</v>
      </c>
      <c r="H12">
        <v>2.3E-3</v>
      </c>
      <c r="I12">
        <v>106.7346</v>
      </c>
      <c r="J12">
        <v>0.15359999999999999</v>
      </c>
      <c r="K12">
        <v>4.0000000000000002E-4</v>
      </c>
      <c r="L12">
        <v>2.5000000000000001E-3</v>
      </c>
      <c r="M12">
        <v>2.2000000000000001E-3</v>
      </c>
    </row>
    <row r="13" spans="1:16" x14ac:dyDescent="0.25">
      <c r="A13" s="43"/>
      <c r="B13">
        <v>2030</v>
      </c>
      <c r="C13">
        <v>15</v>
      </c>
      <c r="D13">
        <v>100.0639</v>
      </c>
      <c r="E13">
        <v>0.1045</v>
      </c>
      <c r="F13">
        <v>5.0000000000000001E-4</v>
      </c>
      <c r="G13">
        <v>1.1999999999999999E-3</v>
      </c>
      <c r="H13">
        <v>1.1000000000000001E-3</v>
      </c>
      <c r="I13">
        <v>99.800899999999999</v>
      </c>
      <c r="J13">
        <v>0.10009999999999999</v>
      </c>
      <c r="K13">
        <v>4.0000000000000002E-4</v>
      </c>
      <c r="L13">
        <v>1.1000000000000001E-3</v>
      </c>
      <c r="M13">
        <v>1E-3</v>
      </c>
    </row>
    <row r="14" spans="1:16" x14ac:dyDescent="0.25">
      <c r="A14" s="43"/>
      <c r="B14">
        <v>2040</v>
      </c>
      <c r="C14">
        <v>15</v>
      </c>
      <c r="D14">
        <v>94.087599999999995</v>
      </c>
      <c r="E14">
        <v>8.5999999999999993E-2</v>
      </c>
      <c r="F14">
        <v>5.0000000000000001E-4</v>
      </c>
      <c r="G14">
        <v>8.0000000000000004E-4</v>
      </c>
      <c r="H14">
        <v>6.9999999999999999E-4</v>
      </c>
      <c r="I14">
        <v>93.844399999999993</v>
      </c>
      <c r="J14">
        <v>8.2299999999999998E-2</v>
      </c>
      <c r="K14">
        <v>2.9999999999999997E-4</v>
      </c>
      <c r="L14">
        <v>6.9999999999999999E-4</v>
      </c>
      <c r="M14">
        <v>5.9999999999999995E-4</v>
      </c>
    </row>
    <row r="15" spans="1:16" x14ac:dyDescent="0.25">
      <c r="A15" s="43"/>
      <c r="B15">
        <v>2050</v>
      </c>
      <c r="C15">
        <v>15</v>
      </c>
      <c r="D15">
        <v>91.607500000000002</v>
      </c>
      <c r="E15">
        <v>8.48E-2</v>
      </c>
      <c r="F15">
        <v>5.0000000000000001E-4</v>
      </c>
      <c r="G15">
        <v>8.0000000000000004E-4</v>
      </c>
      <c r="H15">
        <v>6.9999999999999999E-4</v>
      </c>
      <c r="I15">
        <v>91.368499999999997</v>
      </c>
      <c r="J15">
        <v>8.1100000000000005E-2</v>
      </c>
      <c r="K15">
        <v>2.9999999999999997E-4</v>
      </c>
      <c r="L15">
        <v>6.9999999999999999E-4</v>
      </c>
      <c r="M15">
        <v>5.9999999999999995E-4</v>
      </c>
    </row>
    <row r="16" spans="1:16" x14ac:dyDescent="0.25">
      <c r="A16" s="43" t="s">
        <v>284</v>
      </c>
      <c r="B16">
        <v>2020</v>
      </c>
      <c r="C16">
        <v>10</v>
      </c>
      <c r="D16">
        <v>166.52780000000001</v>
      </c>
      <c r="E16">
        <v>0.39589999999999997</v>
      </c>
      <c r="F16">
        <v>8.0000000000000004E-4</v>
      </c>
      <c r="G16">
        <v>1.0699999999999999E-2</v>
      </c>
      <c r="H16">
        <v>9.7000000000000003E-3</v>
      </c>
      <c r="I16">
        <v>166.185</v>
      </c>
      <c r="J16">
        <v>0.3851</v>
      </c>
      <c r="K16">
        <v>5.9999999999999995E-4</v>
      </c>
      <c r="L16">
        <v>1.0500000000000001E-2</v>
      </c>
      <c r="M16">
        <v>9.5999999999999992E-3</v>
      </c>
    </row>
    <row r="17" spans="1:13" x14ac:dyDescent="0.25">
      <c r="A17" s="43"/>
      <c r="B17">
        <v>2030</v>
      </c>
      <c r="C17">
        <v>10</v>
      </c>
      <c r="D17">
        <v>156.09880000000001</v>
      </c>
      <c r="E17">
        <v>0.19570000000000001</v>
      </c>
      <c r="F17">
        <v>8.0000000000000004E-4</v>
      </c>
      <c r="G17">
        <v>3.0000000000000001E-3</v>
      </c>
      <c r="H17">
        <v>2.7000000000000001E-3</v>
      </c>
      <c r="I17">
        <v>155.8116</v>
      </c>
      <c r="J17">
        <v>0.18840000000000001</v>
      </c>
      <c r="K17">
        <v>5.9999999999999995E-4</v>
      </c>
      <c r="L17">
        <v>2.8E-3</v>
      </c>
      <c r="M17">
        <v>2.5000000000000001E-3</v>
      </c>
    </row>
    <row r="18" spans="1:13" x14ac:dyDescent="0.25">
      <c r="A18" s="43"/>
      <c r="B18">
        <v>2040</v>
      </c>
      <c r="C18">
        <v>10</v>
      </c>
      <c r="D18">
        <v>148.18119999999999</v>
      </c>
      <c r="E18">
        <v>0.15049999999999999</v>
      </c>
      <c r="F18">
        <v>8.0000000000000004E-4</v>
      </c>
      <c r="G18">
        <v>1.1999999999999999E-3</v>
      </c>
      <c r="H18">
        <v>1.1000000000000001E-3</v>
      </c>
      <c r="I18">
        <v>147.92179999999999</v>
      </c>
      <c r="J18">
        <v>0.14449999999999999</v>
      </c>
      <c r="K18">
        <v>5.0000000000000001E-4</v>
      </c>
      <c r="L18">
        <v>1.1000000000000001E-3</v>
      </c>
      <c r="M18">
        <v>1E-3</v>
      </c>
    </row>
    <row r="19" spans="1:13" x14ac:dyDescent="0.25">
      <c r="A19" s="43"/>
      <c r="B19">
        <v>2050</v>
      </c>
      <c r="C19">
        <v>10</v>
      </c>
      <c r="D19">
        <v>144.72620000000001</v>
      </c>
      <c r="E19">
        <v>0.14899999999999999</v>
      </c>
      <c r="F19">
        <v>8.0000000000000004E-4</v>
      </c>
      <c r="G19">
        <v>1.1999999999999999E-3</v>
      </c>
      <c r="H19">
        <v>1.1000000000000001E-3</v>
      </c>
      <c r="I19">
        <v>144.4717</v>
      </c>
      <c r="J19">
        <v>0.1431</v>
      </c>
      <c r="K19">
        <v>5.0000000000000001E-4</v>
      </c>
      <c r="L19">
        <v>1.1000000000000001E-3</v>
      </c>
      <c r="M19">
        <v>8.9999999999999998E-4</v>
      </c>
    </row>
    <row r="20" spans="1:13" x14ac:dyDescent="0.25">
      <c r="A20" s="42"/>
      <c r="B20" s="42"/>
      <c r="C20" s="42"/>
      <c r="D20" s="41" t="s">
        <v>3</v>
      </c>
      <c r="E20" s="41"/>
      <c r="F20" s="41"/>
      <c r="G20" s="41"/>
      <c r="H20" s="41"/>
      <c r="I20" s="41" t="s">
        <v>4</v>
      </c>
      <c r="J20" s="41"/>
      <c r="K20" s="41"/>
      <c r="L20" s="41"/>
      <c r="M20" s="41"/>
    </row>
    <row r="21" spans="1:13" x14ac:dyDescent="0.25">
      <c r="A21" s="43" t="s">
        <v>281</v>
      </c>
      <c r="B21">
        <v>2020</v>
      </c>
      <c r="C21">
        <v>2</v>
      </c>
      <c r="D21">
        <v>206.5658</v>
      </c>
      <c r="E21">
        <v>0.21290000000000001</v>
      </c>
      <c r="F21">
        <v>1.1999999999999999E-3</v>
      </c>
      <c r="G21">
        <v>8.8000000000000005E-3</v>
      </c>
      <c r="H21">
        <v>8.0000000000000002E-3</v>
      </c>
      <c r="I21">
        <v>223.56100000000001</v>
      </c>
      <c r="J21">
        <v>0.23119999999999999</v>
      </c>
      <c r="K21">
        <v>1.2999999999999999E-3</v>
      </c>
      <c r="L21">
        <v>9.7999999999999997E-3</v>
      </c>
      <c r="M21">
        <v>8.9999999999999993E-3</v>
      </c>
    </row>
    <row r="22" spans="1:13" x14ac:dyDescent="0.25">
      <c r="A22" s="43"/>
      <c r="B22">
        <v>2030</v>
      </c>
      <c r="C22">
        <v>2</v>
      </c>
      <c r="D22">
        <v>162.93790000000001</v>
      </c>
      <c r="E22">
        <v>6.2300000000000001E-2</v>
      </c>
      <c r="F22">
        <v>8.9999999999999998E-4</v>
      </c>
      <c r="G22">
        <v>2.8999999999999998E-3</v>
      </c>
      <c r="H22">
        <v>2.5999999999999999E-3</v>
      </c>
      <c r="I22">
        <v>175.65459999999999</v>
      </c>
      <c r="J22">
        <v>6.6299999999999998E-2</v>
      </c>
      <c r="K22">
        <v>1E-3</v>
      </c>
      <c r="L22">
        <v>2.8E-3</v>
      </c>
      <c r="M22">
        <v>2.5000000000000001E-3</v>
      </c>
    </row>
    <row r="23" spans="1:13" x14ac:dyDescent="0.25">
      <c r="A23" s="43"/>
      <c r="B23">
        <v>2040</v>
      </c>
      <c r="C23">
        <v>2</v>
      </c>
      <c r="D23">
        <v>148.11750000000001</v>
      </c>
      <c r="E23">
        <v>3.15E-2</v>
      </c>
      <c r="F23">
        <v>8.9999999999999998E-4</v>
      </c>
      <c r="G23">
        <v>1.9E-3</v>
      </c>
      <c r="H23">
        <v>1.6999999999999999E-3</v>
      </c>
      <c r="I23">
        <v>159.48910000000001</v>
      </c>
      <c r="J23">
        <v>3.3500000000000002E-2</v>
      </c>
      <c r="K23">
        <v>8.9999999999999998E-4</v>
      </c>
      <c r="L23">
        <v>1.6000000000000001E-3</v>
      </c>
      <c r="M23">
        <v>1.4E-3</v>
      </c>
    </row>
    <row r="24" spans="1:13" x14ac:dyDescent="0.25">
      <c r="A24" s="43"/>
      <c r="B24">
        <v>2050</v>
      </c>
      <c r="C24">
        <v>2</v>
      </c>
      <c r="D24">
        <v>144.62270000000001</v>
      </c>
      <c r="E24">
        <v>2.8199999999999999E-2</v>
      </c>
      <c r="F24">
        <v>8.0000000000000004E-4</v>
      </c>
      <c r="G24">
        <v>1.8E-3</v>
      </c>
      <c r="H24">
        <v>1.6000000000000001E-3</v>
      </c>
      <c r="I24">
        <v>155.739</v>
      </c>
      <c r="J24">
        <v>3.0099999999999998E-2</v>
      </c>
      <c r="K24">
        <v>8.9999999999999998E-4</v>
      </c>
      <c r="L24">
        <v>1.6000000000000001E-3</v>
      </c>
      <c r="M24">
        <v>1.4E-3</v>
      </c>
    </row>
    <row r="25" spans="1:13" x14ac:dyDescent="0.25">
      <c r="A25" s="43" t="s">
        <v>282</v>
      </c>
      <c r="B25">
        <v>2020</v>
      </c>
      <c r="C25">
        <v>2</v>
      </c>
      <c r="D25">
        <v>584.55669999999998</v>
      </c>
      <c r="E25">
        <v>1.0861000000000001</v>
      </c>
      <c r="F25">
        <v>2.8999999999999998E-3</v>
      </c>
      <c r="G25">
        <v>2.4799999999999999E-2</v>
      </c>
      <c r="H25">
        <v>2.2599999999999999E-2</v>
      </c>
      <c r="I25">
        <v>1274.0098</v>
      </c>
      <c r="J25">
        <v>6.7858999999999998</v>
      </c>
      <c r="K25">
        <v>4.8999999999999998E-3</v>
      </c>
      <c r="L25">
        <v>0.1527</v>
      </c>
      <c r="M25">
        <v>0.14069999999999999</v>
      </c>
    </row>
    <row r="26" spans="1:13" x14ac:dyDescent="0.25">
      <c r="A26" s="43"/>
      <c r="B26">
        <v>2030</v>
      </c>
      <c r="C26">
        <v>2</v>
      </c>
      <c r="D26">
        <v>513.5317</v>
      </c>
      <c r="E26">
        <v>0.55179999999999996</v>
      </c>
      <c r="F26">
        <v>2.0999999999999999E-3</v>
      </c>
      <c r="G26">
        <v>9.5999999999999992E-3</v>
      </c>
      <c r="H26">
        <v>8.8999999999999999E-3</v>
      </c>
      <c r="I26">
        <v>1067.5582999999999</v>
      </c>
      <c r="J26">
        <v>4.2515999999999998</v>
      </c>
      <c r="K26">
        <v>4.4000000000000003E-3</v>
      </c>
      <c r="L26">
        <v>5.11E-2</v>
      </c>
      <c r="M26">
        <v>4.6899999999999997E-2</v>
      </c>
    </row>
    <row r="27" spans="1:13" x14ac:dyDescent="0.25">
      <c r="A27" s="43"/>
      <c r="B27">
        <v>2040</v>
      </c>
      <c r="C27">
        <v>2</v>
      </c>
      <c r="D27">
        <v>451.71499999999997</v>
      </c>
      <c r="E27">
        <v>0.45300000000000001</v>
      </c>
      <c r="F27">
        <v>2.2000000000000001E-3</v>
      </c>
      <c r="G27">
        <v>5.1999999999999998E-3</v>
      </c>
      <c r="H27">
        <v>4.7000000000000002E-3</v>
      </c>
      <c r="I27">
        <v>958.62440000000004</v>
      </c>
      <c r="J27">
        <v>3.415</v>
      </c>
      <c r="K27">
        <v>4.0000000000000001E-3</v>
      </c>
      <c r="L27">
        <v>2.7199999999999998E-2</v>
      </c>
      <c r="M27">
        <v>2.4899999999999999E-2</v>
      </c>
    </row>
    <row r="28" spans="1:13" x14ac:dyDescent="0.25">
      <c r="A28" s="43"/>
      <c r="B28">
        <v>2050</v>
      </c>
      <c r="C28">
        <v>2</v>
      </c>
      <c r="D28">
        <v>445.39260000000002</v>
      </c>
      <c r="E28">
        <v>0.4425</v>
      </c>
      <c r="F28">
        <v>2.0999999999999999E-3</v>
      </c>
      <c r="G28">
        <v>4.8999999999999998E-3</v>
      </c>
      <c r="H28">
        <v>4.4000000000000003E-3</v>
      </c>
      <c r="I28">
        <v>937.73410000000001</v>
      </c>
      <c r="J28">
        <v>3.2772000000000001</v>
      </c>
      <c r="K28">
        <v>3.8999999999999998E-3</v>
      </c>
      <c r="L28">
        <v>2.2599999999999999E-2</v>
      </c>
      <c r="M28">
        <v>2.07E-2</v>
      </c>
    </row>
    <row r="29" spans="1:13" x14ac:dyDescent="0.25">
      <c r="A29" s="43" t="s">
        <v>283</v>
      </c>
      <c r="B29">
        <v>2020</v>
      </c>
      <c r="C29">
        <v>15</v>
      </c>
      <c r="D29">
        <v>107.4276</v>
      </c>
      <c r="E29">
        <v>0.15970000000000001</v>
      </c>
      <c r="F29">
        <v>5.0000000000000001E-4</v>
      </c>
      <c r="G29">
        <v>2.5999999999999999E-3</v>
      </c>
      <c r="H29">
        <v>2.3E-3</v>
      </c>
      <c r="I29">
        <v>114.6169</v>
      </c>
      <c r="J29">
        <v>0.18260000000000001</v>
      </c>
      <c r="K29">
        <v>5.9999999999999995E-4</v>
      </c>
      <c r="L29">
        <v>3.0000000000000001E-3</v>
      </c>
      <c r="M29">
        <v>2.7000000000000001E-3</v>
      </c>
    </row>
    <row r="30" spans="1:13" x14ac:dyDescent="0.25">
      <c r="A30" s="43"/>
      <c r="B30">
        <v>2030</v>
      </c>
      <c r="C30">
        <v>15</v>
      </c>
      <c r="D30">
        <v>100.4272</v>
      </c>
      <c r="E30">
        <v>0.1047</v>
      </c>
      <c r="F30">
        <v>5.0000000000000001E-4</v>
      </c>
      <c r="G30">
        <v>1.1999999999999999E-3</v>
      </c>
      <c r="H30">
        <v>1.1000000000000001E-3</v>
      </c>
      <c r="I30">
        <v>106.7878</v>
      </c>
      <c r="J30">
        <v>0.1268</v>
      </c>
      <c r="K30">
        <v>5.0000000000000001E-4</v>
      </c>
      <c r="L30">
        <v>1.4E-3</v>
      </c>
      <c r="M30">
        <v>1.2999999999999999E-3</v>
      </c>
    </row>
    <row r="31" spans="1:13" x14ac:dyDescent="0.25">
      <c r="A31" s="43"/>
      <c r="B31">
        <v>2040</v>
      </c>
      <c r="C31">
        <v>15</v>
      </c>
      <c r="D31">
        <v>94.430999999999997</v>
      </c>
      <c r="E31">
        <v>8.6300000000000002E-2</v>
      </c>
      <c r="F31">
        <v>5.0000000000000001E-4</v>
      </c>
      <c r="G31">
        <v>8.0000000000000004E-4</v>
      </c>
      <c r="H31">
        <v>6.9999999999999999E-4</v>
      </c>
      <c r="I31">
        <v>100.3262</v>
      </c>
      <c r="J31">
        <v>0.10780000000000001</v>
      </c>
      <c r="K31">
        <v>5.0000000000000001E-4</v>
      </c>
      <c r="L31">
        <v>8.9999999999999998E-4</v>
      </c>
      <c r="M31">
        <v>8.0000000000000004E-4</v>
      </c>
    </row>
    <row r="32" spans="1:13" x14ac:dyDescent="0.25">
      <c r="A32" s="43"/>
      <c r="B32">
        <v>2050</v>
      </c>
      <c r="C32">
        <v>15</v>
      </c>
      <c r="D32">
        <v>91.944199999999995</v>
      </c>
      <c r="E32">
        <v>8.5099999999999995E-2</v>
      </c>
      <c r="F32">
        <v>5.0000000000000001E-4</v>
      </c>
      <c r="G32">
        <v>8.0000000000000004E-4</v>
      </c>
      <c r="H32">
        <v>6.9999999999999999E-4</v>
      </c>
      <c r="I32">
        <v>97.710899999999995</v>
      </c>
      <c r="J32">
        <v>0.1065</v>
      </c>
      <c r="K32">
        <v>5.0000000000000001E-4</v>
      </c>
      <c r="L32">
        <v>8.0000000000000004E-4</v>
      </c>
      <c r="M32">
        <v>8.0000000000000004E-4</v>
      </c>
    </row>
    <row r="33" spans="1:13" x14ac:dyDescent="0.25">
      <c r="A33" s="43" t="s">
        <v>284</v>
      </c>
      <c r="B33">
        <v>2020</v>
      </c>
      <c r="C33">
        <v>10</v>
      </c>
      <c r="D33">
        <v>166.9177</v>
      </c>
      <c r="E33">
        <v>0.3952</v>
      </c>
      <c r="F33">
        <v>8.0000000000000004E-4</v>
      </c>
      <c r="G33">
        <v>1.0699999999999999E-2</v>
      </c>
      <c r="H33">
        <v>9.7999999999999997E-3</v>
      </c>
      <c r="I33">
        <v>177.834</v>
      </c>
      <c r="J33">
        <v>0.4405</v>
      </c>
      <c r="K33">
        <v>8.9999999999999998E-4</v>
      </c>
      <c r="L33">
        <v>1.2500000000000001E-2</v>
      </c>
      <c r="M33">
        <v>1.14E-2</v>
      </c>
    </row>
    <row r="34" spans="1:13" x14ac:dyDescent="0.25">
      <c r="A34" s="43"/>
      <c r="B34">
        <v>2030</v>
      </c>
      <c r="C34">
        <v>10</v>
      </c>
      <c r="D34">
        <v>156.4761</v>
      </c>
      <c r="E34">
        <v>0.1958</v>
      </c>
      <c r="F34">
        <v>8.0000000000000004E-4</v>
      </c>
      <c r="G34">
        <v>3.0000000000000001E-3</v>
      </c>
      <c r="H34">
        <v>2.7000000000000001E-3</v>
      </c>
      <c r="I34">
        <v>166.03479999999999</v>
      </c>
      <c r="J34">
        <v>0.24049999999999999</v>
      </c>
      <c r="K34">
        <v>8.9999999999999998E-4</v>
      </c>
      <c r="L34">
        <v>3.3999999999999998E-3</v>
      </c>
      <c r="M34">
        <v>3.0999999999999999E-3</v>
      </c>
    </row>
    <row r="35" spans="1:13" x14ac:dyDescent="0.25">
      <c r="A35" s="43"/>
      <c r="B35">
        <v>2040</v>
      </c>
      <c r="C35">
        <v>10</v>
      </c>
      <c r="D35">
        <v>148.548</v>
      </c>
      <c r="E35">
        <v>0.15079999999999999</v>
      </c>
      <c r="F35">
        <v>8.0000000000000004E-4</v>
      </c>
      <c r="G35">
        <v>1.1999999999999999E-3</v>
      </c>
      <c r="H35">
        <v>1.1000000000000001E-3</v>
      </c>
      <c r="I35">
        <v>157.3732</v>
      </c>
      <c r="J35">
        <v>0.19520000000000001</v>
      </c>
      <c r="K35">
        <v>8.0000000000000004E-4</v>
      </c>
      <c r="L35">
        <v>1.2999999999999999E-3</v>
      </c>
      <c r="M35">
        <v>1.1999999999999999E-3</v>
      </c>
    </row>
    <row r="36" spans="1:13" x14ac:dyDescent="0.25">
      <c r="A36" s="43"/>
      <c r="B36">
        <v>2050</v>
      </c>
      <c r="C36">
        <v>10</v>
      </c>
      <c r="D36">
        <v>145.08860000000001</v>
      </c>
      <c r="E36">
        <v>0.14929999999999999</v>
      </c>
      <c r="F36">
        <v>8.0000000000000004E-4</v>
      </c>
      <c r="G36">
        <v>1.1999999999999999E-3</v>
      </c>
      <c r="H36">
        <v>1E-3</v>
      </c>
      <c r="I36">
        <v>153.71619999999999</v>
      </c>
      <c r="J36">
        <v>0.19359999999999999</v>
      </c>
      <c r="K36">
        <v>8.0000000000000004E-4</v>
      </c>
      <c r="L36">
        <v>1.2999999999999999E-3</v>
      </c>
      <c r="M36">
        <v>1.1999999999999999E-3</v>
      </c>
    </row>
    <row r="37" spans="1:13" x14ac:dyDescent="0.25">
      <c r="A37" s="42"/>
      <c r="B37" s="42"/>
      <c r="C37" s="42"/>
      <c r="D37" s="41" t="s">
        <v>5</v>
      </c>
      <c r="E37" s="41"/>
      <c r="F37" s="41"/>
      <c r="G37" s="41"/>
      <c r="H37" s="41"/>
      <c r="I37" s="41" t="s">
        <v>6</v>
      </c>
      <c r="J37" s="41"/>
      <c r="K37" s="41"/>
      <c r="L37" s="41"/>
      <c r="M37" s="41"/>
    </row>
    <row r="38" spans="1:13" x14ac:dyDescent="0.25">
      <c r="A38" s="43" t="s">
        <v>281</v>
      </c>
      <c r="B38">
        <v>2020</v>
      </c>
      <c r="C38">
        <v>2</v>
      </c>
      <c r="D38">
        <v>204.19409999999999</v>
      </c>
      <c r="E38">
        <v>0.20649999999999999</v>
      </c>
      <c r="F38">
        <v>8.9999999999999998E-4</v>
      </c>
      <c r="G38">
        <v>8.3000000000000001E-3</v>
      </c>
      <c r="H38">
        <v>7.6E-3</v>
      </c>
      <c r="I38">
        <v>208.71199999999999</v>
      </c>
      <c r="J38">
        <v>0.21390000000000001</v>
      </c>
      <c r="K38">
        <v>1.1999999999999999E-3</v>
      </c>
      <c r="L38">
        <v>8.3000000000000001E-3</v>
      </c>
      <c r="M38">
        <v>7.6E-3</v>
      </c>
    </row>
    <row r="39" spans="1:13" x14ac:dyDescent="0.25">
      <c r="A39" s="43"/>
      <c r="B39">
        <v>2030</v>
      </c>
      <c r="C39">
        <v>2</v>
      </c>
      <c r="D39">
        <v>160.97909999999999</v>
      </c>
      <c r="E39">
        <v>0.06</v>
      </c>
      <c r="F39">
        <v>6.9999999999999999E-4</v>
      </c>
      <c r="G39">
        <v>2.3999999999999998E-3</v>
      </c>
      <c r="H39">
        <v>2.2000000000000001E-3</v>
      </c>
      <c r="I39">
        <v>164.43020000000001</v>
      </c>
      <c r="J39">
        <v>6.1199999999999997E-2</v>
      </c>
      <c r="K39">
        <v>1E-3</v>
      </c>
      <c r="L39">
        <v>2.5000000000000001E-3</v>
      </c>
      <c r="M39">
        <v>2.2000000000000001E-3</v>
      </c>
    </row>
    <row r="40" spans="1:13" x14ac:dyDescent="0.25">
      <c r="A40" s="43"/>
      <c r="B40">
        <v>2040</v>
      </c>
      <c r="C40">
        <v>2</v>
      </c>
      <c r="D40">
        <v>146.30070000000001</v>
      </c>
      <c r="E40">
        <v>3.0300000000000001E-2</v>
      </c>
      <c r="F40">
        <v>5.9999999999999995E-4</v>
      </c>
      <c r="G40">
        <v>1.4E-3</v>
      </c>
      <c r="H40">
        <v>1.1999999999999999E-3</v>
      </c>
      <c r="I40">
        <v>149.39619999999999</v>
      </c>
      <c r="J40">
        <v>2.98E-2</v>
      </c>
      <c r="K40">
        <v>8.9999999999999998E-4</v>
      </c>
      <c r="L40">
        <v>1.4E-3</v>
      </c>
      <c r="M40">
        <v>1.2999999999999999E-3</v>
      </c>
    </row>
    <row r="41" spans="1:13" x14ac:dyDescent="0.25">
      <c r="A41" s="43"/>
      <c r="B41">
        <v>2050</v>
      </c>
      <c r="C41">
        <v>2</v>
      </c>
      <c r="D41">
        <v>142.85249999999999</v>
      </c>
      <c r="E41">
        <v>2.7199999999999998E-2</v>
      </c>
      <c r="F41">
        <v>5.9999999999999995E-4</v>
      </c>
      <c r="G41">
        <v>1.4E-3</v>
      </c>
      <c r="H41">
        <v>1.1999999999999999E-3</v>
      </c>
      <c r="I41">
        <v>145.88059999999999</v>
      </c>
      <c r="J41">
        <v>2.6599999999999999E-2</v>
      </c>
      <c r="K41">
        <v>8.0000000000000004E-4</v>
      </c>
      <c r="L41">
        <v>1.4E-3</v>
      </c>
      <c r="M41">
        <v>1.1999999999999999E-3</v>
      </c>
    </row>
    <row r="42" spans="1:13" x14ac:dyDescent="0.25">
      <c r="A42" s="43" t="s">
        <v>282</v>
      </c>
      <c r="B42">
        <v>2020</v>
      </c>
      <c r="C42">
        <v>2</v>
      </c>
      <c r="D42">
        <v>578.69060000000002</v>
      </c>
      <c r="E42">
        <v>1.0403</v>
      </c>
      <c r="F42">
        <v>2.2000000000000001E-3</v>
      </c>
      <c r="G42">
        <v>2.3699999999999999E-2</v>
      </c>
      <c r="H42">
        <v>2.1700000000000001E-2</v>
      </c>
      <c r="I42">
        <v>578.00750000000005</v>
      </c>
      <c r="J42">
        <v>1.0098</v>
      </c>
      <c r="K42">
        <v>2.8999999999999998E-3</v>
      </c>
      <c r="L42">
        <v>2.3699999999999999E-2</v>
      </c>
      <c r="M42">
        <v>2.1600000000000001E-2</v>
      </c>
    </row>
    <row r="43" spans="1:13" x14ac:dyDescent="0.25">
      <c r="A43" s="43"/>
      <c r="B43">
        <v>2030</v>
      </c>
      <c r="C43">
        <v>2</v>
      </c>
      <c r="D43">
        <v>508.98809999999997</v>
      </c>
      <c r="E43">
        <v>0.50970000000000004</v>
      </c>
      <c r="F43">
        <v>1.6999999999999999E-3</v>
      </c>
      <c r="G43">
        <v>9.2999999999999992E-3</v>
      </c>
      <c r="H43">
        <v>8.3999999999999995E-3</v>
      </c>
      <c r="I43">
        <v>508.30439999999999</v>
      </c>
      <c r="J43">
        <v>0.51029999999999998</v>
      </c>
      <c r="K43">
        <v>2.5000000000000001E-3</v>
      </c>
      <c r="L43">
        <v>9.1999999999999998E-3</v>
      </c>
      <c r="M43">
        <v>8.6E-3</v>
      </c>
    </row>
    <row r="44" spans="1:13" x14ac:dyDescent="0.25">
      <c r="A44" s="43"/>
      <c r="B44">
        <v>2040</v>
      </c>
      <c r="C44">
        <v>2</v>
      </c>
      <c r="D44">
        <v>447.05689999999998</v>
      </c>
      <c r="E44">
        <v>0.437</v>
      </c>
      <c r="F44">
        <v>1.6999999999999999E-3</v>
      </c>
      <c r="G44">
        <v>4.7000000000000002E-3</v>
      </c>
      <c r="H44">
        <v>4.3E-3</v>
      </c>
      <c r="I44">
        <v>446.35430000000002</v>
      </c>
      <c r="J44">
        <v>0.41749999999999998</v>
      </c>
      <c r="K44">
        <v>2.0999999999999999E-3</v>
      </c>
      <c r="L44">
        <v>4.7000000000000002E-3</v>
      </c>
      <c r="M44">
        <v>4.3E-3</v>
      </c>
    </row>
    <row r="45" spans="1:13" x14ac:dyDescent="0.25">
      <c r="A45" s="43"/>
      <c r="B45">
        <v>2050</v>
      </c>
      <c r="C45">
        <v>2</v>
      </c>
      <c r="D45">
        <v>440.83449999999999</v>
      </c>
      <c r="E45">
        <v>0.42699999999999999</v>
      </c>
      <c r="F45">
        <v>1.6999999999999999E-3</v>
      </c>
      <c r="G45">
        <v>4.4999999999999997E-3</v>
      </c>
      <c r="H45">
        <v>4.0000000000000001E-3</v>
      </c>
      <c r="I45">
        <v>440.10559999999998</v>
      </c>
      <c r="J45">
        <v>0.4078</v>
      </c>
      <c r="K45">
        <v>2.0999999999999999E-3</v>
      </c>
      <c r="L45">
        <v>4.4999999999999997E-3</v>
      </c>
      <c r="M45">
        <v>4.0000000000000001E-3</v>
      </c>
    </row>
    <row r="46" spans="1:13" x14ac:dyDescent="0.25">
      <c r="A46" s="43" t="s">
        <v>283</v>
      </c>
      <c r="B46">
        <v>2020</v>
      </c>
      <c r="C46">
        <v>15</v>
      </c>
      <c r="D46">
        <v>106.7346</v>
      </c>
      <c r="E46">
        <v>0.15359999999999999</v>
      </c>
      <c r="F46">
        <v>4.0000000000000002E-4</v>
      </c>
      <c r="G46">
        <v>2.5000000000000001E-3</v>
      </c>
      <c r="H46">
        <v>2.2000000000000001E-3</v>
      </c>
      <c r="I46">
        <v>106.467</v>
      </c>
      <c r="J46">
        <v>0.15140000000000001</v>
      </c>
      <c r="K46">
        <v>5.0000000000000001E-4</v>
      </c>
      <c r="L46">
        <v>2.5000000000000001E-3</v>
      </c>
      <c r="M46">
        <v>2.2000000000000001E-3</v>
      </c>
    </row>
    <row r="47" spans="1:13" x14ac:dyDescent="0.25">
      <c r="A47" s="43"/>
      <c r="B47">
        <v>2030</v>
      </c>
      <c r="C47">
        <v>15</v>
      </c>
      <c r="D47">
        <v>99.800899999999999</v>
      </c>
      <c r="E47">
        <v>0.10009999999999999</v>
      </c>
      <c r="F47">
        <v>4.0000000000000002E-4</v>
      </c>
      <c r="G47">
        <v>1.1000000000000001E-3</v>
      </c>
      <c r="H47">
        <v>1E-3</v>
      </c>
      <c r="I47">
        <v>99.536900000000003</v>
      </c>
      <c r="J47">
        <v>9.8299999999999998E-2</v>
      </c>
      <c r="K47">
        <v>5.0000000000000001E-4</v>
      </c>
      <c r="L47">
        <v>1.1999999999999999E-3</v>
      </c>
      <c r="M47">
        <v>1E-3</v>
      </c>
    </row>
    <row r="48" spans="1:13" x14ac:dyDescent="0.25">
      <c r="A48" s="43"/>
      <c r="B48">
        <v>2040</v>
      </c>
      <c r="C48">
        <v>15</v>
      </c>
      <c r="D48">
        <v>93.844399999999993</v>
      </c>
      <c r="E48">
        <v>8.2299999999999998E-2</v>
      </c>
      <c r="F48">
        <v>2.9999999999999997E-4</v>
      </c>
      <c r="G48">
        <v>6.9999999999999999E-4</v>
      </c>
      <c r="H48">
        <v>5.9999999999999995E-4</v>
      </c>
      <c r="I48">
        <v>93.587500000000006</v>
      </c>
      <c r="J48">
        <v>8.0600000000000005E-2</v>
      </c>
      <c r="K48">
        <v>5.0000000000000001E-4</v>
      </c>
      <c r="L48">
        <v>6.9999999999999999E-4</v>
      </c>
      <c r="M48">
        <v>5.9999999999999995E-4</v>
      </c>
    </row>
    <row r="49" spans="1:13" x14ac:dyDescent="0.25">
      <c r="A49" s="43"/>
      <c r="B49">
        <v>2050</v>
      </c>
      <c r="C49">
        <v>15</v>
      </c>
      <c r="D49">
        <v>91.368499999999997</v>
      </c>
      <c r="E49">
        <v>8.1100000000000005E-2</v>
      </c>
      <c r="F49">
        <v>2.9999999999999997E-4</v>
      </c>
      <c r="G49">
        <v>6.9999999999999999E-4</v>
      </c>
      <c r="H49">
        <v>5.9999999999999995E-4</v>
      </c>
      <c r="I49">
        <v>91.115700000000004</v>
      </c>
      <c r="J49">
        <v>7.9399999999999998E-2</v>
      </c>
      <c r="K49">
        <v>5.0000000000000001E-4</v>
      </c>
      <c r="L49">
        <v>6.9999999999999999E-4</v>
      </c>
      <c r="M49">
        <v>5.9999999999999995E-4</v>
      </c>
    </row>
    <row r="50" spans="1:13" x14ac:dyDescent="0.25">
      <c r="A50" s="43" t="s">
        <v>284</v>
      </c>
      <c r="B50">
        <v>2020</v>
      </c>
      <c r="C50">
        <v>10</v>
      </c>
      <c r="D50">
        <v>166.185</v>
      </c>
      <c r="E50">
        <v>0.3851</v>
      </c>
      <c r="F50">
        <v>5.9999999999999995E-4</v>
      </c>
      <c r="G50">
        <v>1.0500000000000001E-2</v>
      </c>
      <c r="H50">
        <v>9.5999999999999992E-3</v>
      </c>
      <c r="I50">
        <v>165.41829999999999</v>
      </c>
      <c r="J50">
        <v>0.376</v>
      </c>
      <c r="K50">
        <v>8.0000000000000004E-4</v>
      </c>
      <c r="L50">
        <v>1.0500000000000001E-2</v>
      </c>
      <c r="M50">
        <v>9.5999999999999992E-3</v>
      </c>
    </row>
    <row r="51" spans="1:13" x14ac:dyDescent="0.25">
      <c r="A51" s="43"/>
      <c r="B51">
        <v>2030</v>
      </c>
      <c r="C51">
        <v>10</v>
      </c>
      <c r="D51">
        <v>155.8116</v>
      </c>
      <c r="E51">
        <v>0.18840000000000001</v>
      </c>
      <c r="F51">
        <v>5.9999999999999995E-4</v>
      </c>
      <c r="G51">
        <v>2.8E-3</v>
      </c>
      <c r="H51">
        <v>2.5000000000000001E-3</v>
      </c>
      <c r="I51">
        <v>155.06399999999999</v>
      </c>
      <c r="J51">
        <v>0.18360000000000001</v>
      </c>
      <c r="K51">
        <v>8.0000000000000004E-4</v>
      </c>
      <c r="L51">
        <v>2.8E-3</v>
      </c>
      <c r="M51">
        <v>2.5999999999999999E-3</v>
      </c>
    </row>
    <row r="52" spans="1:13" x14ac:dyDescent="0.25">
      <c r="A52" s="43"/>
      <c r="B52">
        <v>2040</v>
      </c>
      <c r="C52">
        <v>10</v>
      </c>
      <c r="D52">
        <v>147.92179999999999</v>
      </c>
      <c r="E52">
        <v>0.14449999999999999</v>
      </c>
      <c r="F52">
        <v>5.0000000000000001E-4</v>
      </c>
      <c r="G52">
        <v>1.1000000000000001E-3</v>
      </c>
      <c r="H52">
        <v>1E-3</v>
      </c>
      <c r="I52">
        <v>147.19409999999999</v>
      </c>
      <c r="J52">
        <v>0.1401</v>
      </c>
      <c r="K52">
        <v>8.0000000000000004E-4</v>
      </c>
      <c r="L52">
        <v>1.1000000000000001E-3</v>
      </c>
      <c r="M52">
        <v>1E-3</v>
      </c>
    </row>
    <row r="53" spans="1:13" x14ac:dyDescent="0.25">
      <c r="A53" s="43"/>
      <c r="B53">
        <v>2050</v>
      </c>
      <c r="C53">
        <v>10</v>
      </c>
      <c r="D53">
        <v>144.4717</v>
      </c>
      <c r="E53">
        <v>0.1431</v>
      </c>
      <c r="F53">
        <v>5.0000000000000001E-4</v>
      </c>
      <c r="G53">
        <v>1.1000000000000001E-3</v>
      </c>
      <c r="H53">
        <v>8.9999999999999998E-4</v>
      </c>
      <c r="I53">
        <v>143.75540000000001</v>
      </c>
      <c r="J53">
        <v>0.1386</v>
      </c>
      <c r="K53">
        <v>6.9999999999999999E-4</v>
      </c>
      <c r="L53">
        <v>1.1000000000000001E-3</v>
      </c>
      <c r="M53">
        <v>1E-3</v>
      </c>
    </row>
  </sheetData>
  <mergeCells count="25">
    <mergeCell ref="A42:A45"/>
    <mergeCell ref="A37:C37"/>
    <mergeCell ref="A1:A2"/>
    <mergeCell ref="D20:H20"/>
    <mergeCell ref="A16:A19"/>
    <mergeCell ref="A12:A15"/>
    <mergeCell ref="A8:A11"/>
    <mergeCell ref="A4:A7"/>
    <mergeCell ref="D37:H37"/>
    <mergeCell ref="A50:A53"/>
    <mergeCell ref="I1:M1"/>
    <mergeCell ref="I3:M3"/>
    <mergeCell ref="I20:M20"/>
    <mergeCell ref="I37:M37"/>
    <mergeCell ref="D3:H3"/>
    <mergeCell ref="A21:A24"/>
    <mergeCell ref="A25:A28"/>
    <mergeCell ref="A29:A32"/>
    <mergeCell ref="A33:A36"/>
    <mergeCell ref="A38:A41"/>
    <mergeCell ref="D1:H1"/>
    <mergeCell ref="C1:C2"/>
    <mergeCell ref="B1:B2"/>
    <mergeCell ref="A46:A49"/>
    <mergeCell ref="A20:C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C848-1999-4EE5-8A88-B8F58F087AD4}">
  <dimension ref="A1:I24"/>
  <sheetViews>
    <sheetView zoomScale="145" zoomScaleNormal="145" workbookViewId="0">
      <selection activeCell="C25" sqref="C25"/>
    </sheetView>
  </sheetViews>
  <sheetFormatPr defaultColWidth="8.7109375" defaultRowHeight="15" x14ac:dyDescent="0.25"/>
  <cols>
    <col min="1" max="1" width="17" customWidth="1"/>
    <col min="2" max="2" width="10.7109375" customWidth="1"/>
    <col min="3" max="6" width="12.5703125" bestFit="1" customWidth="1"/>
  </cols>
  <sheetData>
    <row r="1" spans="1:9" x14ac:dyDescent="0.25">
      <c r="A1" s="41" t="s">
        <v>290</v>
      </c>
      <c r="B1" s="41"/>
      <c r="C1" s="7">
        <v>2020</v>
      </c>
      <c r="D1" s="7">
        <v>2030</v>
      </c>
      <c r="E1" s="7">
        <v>2040</v>
      </c>
      <c r="F1" s="7">
        <v>2050</v>
      </c>
    </row>
    <row r="2" spans="1:9" x14ac:dyDescent="0.25">
      <c r="A2" s="42" t="s">
        <v>297</v>
      </c>
      <c r="B2" s="42"/>
      <c r="C2" s="10">
        <v>20845.872500000001</v>
      </c>
      <c r="D2" s="10">
        <v>21924.852999999999</v>
      </c>
      <c r="E2" s="10">
        <v>22886.235499999999</v>
      </c>
      <c r="F2" s="10">
        <v>23738.455999999998</v>
      </c>
      <c r="G2" s="15">
        <f t="shared" ref="G2:I3" si="0">(D2-$C2)/$C2</f>
        <v>5.1759910744920742E-2</v>
      </c>
      <c r="H2" s="15">
        <f t="shared" si="0"/>
        <v>9.7878512880667262E-2</v>
      </c>
      <c r="I2" s="15">
        <f t="shared" si="0"/>
        <v>0.1387604908357756</v>
      </c>
    </row>
    <row r="3" spans="1:9" x14ac:dyDescent="0.25">
      <c r="A3" s="45" t="s">
        <v>291</v>
      </c>
      <c r="B3" t="s">
        <v>41</v>
      </c>
      <c r="C3" s="10">
        <v>74794.972250671504</v>
      </c>
      <c r="D3" s="10">
        <v>94984.929321300195</v>
      </c>
      <c r="E3" s="10">
        <v>114525.319290876</v>
      </c>
      <c r="F3" s="10">
        <v>131687.42072063699</v>
      </c>
      <c r="G3" s="15">
        <f t="shared" si="0"/>
        <v>0.26993735625655541</v>
      </c>
      <c r="H3" s="15">
        <f t="shared" si="0"/>
        <v>0.53119007661437823</v>
      </c>
      <c r="I3" s="15">
        <f t="shared" si="0"/>
        <v>0.7606453583443199</v>
      </c>
    </row>
    <row r="4" spans="1:9" x14ac:dyDescent="0.25">
      <c r="A4" s="40"/>
      <c r="B4" t="s">
        <v>42</v>
      </c>
      <c r="C4" s="10">
        <v>305.81937024677802</v>
      </c>
      <c r="D4" s="10">
        <v>408.88251082883698</v>
      </c>
      <c r="E4" s="10">
        <v>562.26263386489097</v>
      </c>
      <c r="F4" s="10">
        <v>734.85471897989601</v>
      </c>
      <c r="G4" s="15">
        <f t="shared" ref="G4:G6" si="1">(D4-$C4)/$C4</f>
        <v>0.33700658169197439</v>
      </c>
      <c r="H4" s="15">
        <f t="shared" ref="H4:H6" si="2">(E4-$C4)/$C4</f>
        <v>0.83854486853196553</v>
      </c>
      <c r="I4" s="15">
        <f t="shared" ref="I4:I6" si="3">(F4-$C4)/$C4</f>
        <v>1.4029044281495708</v>
      </c>
    </row>
    <row r="5" spans="1:9" x14ac:dyDescent="0.25">
      <c r="A5" s="40"/>
      <c r="B5" t="s">
        <v>43</v>
      </c>
      <c r="C5" s="10">
        <v>577.58010882302494</v>
      </c>
      <c r="D5" s="10">
        <v>1050.3728040387</v>
      </c>
      <c r="E5" s="10">
        <v>1614.05940032535</v>
      </c>
      <c r="F5" s="10">
        <v>2258.7448145019098</v>
      </c>
      <c r="G5" s="15">
        <f t="shared" si="1"/>
        <v>0.8185750997885255</v>
      </c>
      <c r="H5" s="15">
        <f t="shared" si="2"/>
        <v>1.7945204062072544</v>
      </c>
      <c r="I5" s="15">
        <f t="shared" si="3"/>
        <v>2.9107039525732814</v>
      </c>
    </row>
    <row r="6" spans="1:9" x14ac:dyDescent="0.25">
      <c r="A6" s="40" t="s">
        <v>292</v>
      </c>
      <c r="B6" t="s">
        <v>41</v>
      </c>
      <c r="C6" s="20">
        <v>13143003.072128</v>
      </c>
      <c r="D6" s="20">
        <v>13366768.18437</v>
      </c>
      <c r="E6" s="20">
        <v>14712653.5063971</v>
      </c>
      <c r="F6" s="20">
        <v>16534353.700113099</v>
      </c>
      <c r="G6" s="15">
        <f t="shared" si="1"/>
        <v>1.7025417327683093E-2</v>
      </c>
      <c r="H6" s="15">
        <f t="shared" si="2"/>
        <v>0.11942859829332418</v>
      </c>
      <c r="I6" s="15">
        <f t="shared" si="3"/>
        <v>0.25803468274134717</v>
      </c>
    </row>
    <row r="7" spans="1:9" x14ac:dyDescent="0.25">
      <c r="A7" s="40"/>
      <c r="B7" t="s">
        <v>42</v>
      </c>
      <c r="C7" s="20">
        <v>178313.30507942699</v>
      </c>
      <c r="D7" s="20">
        <v>209618.52576653301</v>
      </c>
      <c r="E7" s="20">
        <v>253342.10474257701</v>
      </c>
      <c r="F7" s="20">
        <v>326476.55147817498</v>
      </c>
      <c r="G7" s="15">
        <f t="shared" ref="G7:G20" si="4">(D7-$C7)/$C7</f>
        <v>0.17556301069716349</v>
      </c>
      <c r="H7" s="15">
        <f t="shared" ref="H7:H20" si="5">(E7-$C7)/$C7</f>
        <v>0.42076949686805232</v>
      </c>
      <c r="I7" s="15">
        <f t="shared" ref="I7:I20" si="6">(F7-$C7)/$C7</f>
        <v>0.83091526082560629</v>
      </c>
    </row>
    <row r="8" spans="1:9" x14ac:dyDescent="0.25">
      <c r="A8" s="40"/>
      <c r="B8" t="s">
        <v>43</v>
      </c>
      <c r="C8" s="20">
        <v>111042.516683836</v>
      </c>
      <c r="D8" s="20">
        <v>161572.992436086</v>
      </c>
      <c r="E8" s="20">
        <v>227381.45183330699</v>
      </c>
      <c r="F8" s="20">
        <v>310559.57628463203</v>
      </c>
      <c r="G8" s="15">
        <f t="shared" si="4"/>
        <v>0.45505521003384741</v>
      </c>
      <c r="H8" s="15">
        <f t="shared" si="5"/>
        <v>1.0476972120572079</v>
      </c>
      <c r="I8" s="15">
        <f t="shared" si="6"/>
        <v>1.796762767624114</v>
      </c>
    </row>
    <row r="9" spans="1:9" x14ac:dyDescent="0.25">
      <c r="A9" s="40" t="s">
        <v>293</v>
      </c>
      <c r="B9" t="s">
        <v>41</v>
      </c>
      <c r="C9" s="10">
        <v>13919.2684266739</v>
      </c>
      <c r="D9" s="10">
        <v>5967.6720389116799</v>
      </c>
      <c r="E9" s="10">
        <v>4174.6702733279499</v>
      </c>
      <c r="F9" s="10">
        <v>4485.0654465164698</v>
      </c>
      <c r="G9" s="15">
        <f t="shared" si="4"/>
        <v>-0.57126539585401948</v>
      </c>
      <c r="H9" s="15">
        <f t="shared" si="5"/>
        <v>-0.7000797638669064</v>
      </c>
      <c r="I9" s="15">
        <f t="shared" si="6"/>
        <v>-0.67778008807405365</v>
      </c>
    </row>
    <row r="10" spans="1:9" x14ac:dyDescent="0.25">
      <c r="A10" s="40"/>
      <c r="B10" t="s">
        <v>42</v>
      </c>
      <c r="C10" s="10">
        <v>334.99453816832101</v>
      </c>
      <c r="D10" s="10">
        <v>226.80712875675599</v>
      </c>
      <c r="E10" s="10">
        <v>255.71704588175299</v>
      </c>
      <c r="F10" s="10">
        <v>326.49595164276099</v>
      </c>
      <c r="G10" s="15">
        <f t="shared" si="4"/>
        <v>-0.32295275619450636</v>
      </c>
      <c r="H10" s="15">
        <f t="shared" si="5"/>
        <v>-0.23665308909225957</v>
      </c>
      <c r="I10" s="15">
        <f t="shared" si="6"/>
        <v>-2.5369328622575446E-2</v>
      </c>
    </row>
    <row r="11" spans="1:9" x14ac:dyDescent="0.25">
      <c r="A11" s="40"/>
      <c r="B11" t="s">
        <v>43</v>
      </c>
      <c r="C11" s="10">
        <v>127.60587400327999</v>
      </c>
      <c r="D11" s="10">
        <v>84.704002324155397</v>
      </c>
      <c r="E11" s="10">
        <v>82.121690573494305</v>
      </c>
      <c r="F11" s="10">
        <v>108.306753661643</v>
      </c>
      <c r="G11" s="15">
        <f t="shared" si="4"/>
        <v>-0.33620608780142708</v>
      </c>
      <c r="H11" s="15">
        <f t="shared" si="5"/>
        <v>-0.35644270912337905</v>
      </c>
      <c r="I11" s="15">
        <f t="shared" si="6"/>
        <v>-0.15124006235904883</v>
      </c>
    </row>
    <row r="12" spans="1:9" x14ac:dyDescent="0.25">
      <c r="A12" s="40" t="s">
        <v>294</v>
      </c>
      <c r="B12" t="s">
        <v>41</v>
      </c>
      <c r="C12" s="10">
        <v>75.374861027371395</v>
      </c>
      <c r="D12" s="10">
        <v>73.399908570058301</v>
      </c>
      <c r="E12" s="10">
        <v>88.587571016652902</v>
      </c>
      <c r="F12" s="10">
        <v>91.629682203838001</v>
      </c>
      <c r="G12" s="15">
        <f t="shared" si="4"/>
        <v>-2.6201739285408646E-2</v>
      </c>
      <c r="H12" s="15">
        <f t="shared" si="5"/>
        <v>0.17529332471317571</v>
      </c>
      <c r="I12" s="15">
        <f t="shared" si="6"/>
        <v>0.21565308320188983</v>
      </c>
    </row>
    <row r="13" spans="1:9" x14ac:dyDescent="0.25">
      <c r="A13" s="40"/>
      <c r="B13" t="s">
        <v>42</v>
      </c>
      <c r="C13" s="10">
        <v>0.88687617371566096</v>
      </c>
      <c r="D13" s="10">
        <v>0.85865327274054104</v>
      </c>
      <c r="E13" s="10">
        <v>1.23697779450273</v>
      </c>
      <c r="F13" s="10">
        <v>1.54319490985776</v>
      </c>
      <c r="G13" s="15">
        <f t="shared" si="4"/>
        <v>-3.1822820154111385E-2</v>
      </c>
      <c r="H13" s="15">
        <f t="shared" si="5"/>
        <v>0.39475817612765662</v>
      </c>
      <c r="I13" s="15">
        <f t="shared" si="6"/>
        <v>0.74003424107379345</v>
      </c>
    </row>
    <row r="14" spans="1:9" x14ac:dyDescent="0.25">
      <c r="A14" s="40"/>
      <c r="B14" t="s">
        <v>43</v>
      </c>
      <c r="C14" s="10">
        <v>0.62743075266443205</v>
      </c>
      <c r="D14" s="10">
        <v>0.86016768615163997</v>
      </c>
      <c r="E14" s="10">
        <v>1.34105971517537</v>
      </c>
      <c r="F14" s="10">
        <v>1.69265153305288</v>
      </c>
      <c r="G14" s="15">
        <f t="shared" si="4"/>
        <v>0.3709364459725204</v>
      </c>
      <c r="H14" s="15">
        <f t="shared" si="5"/>
        <v>1.1373828258823124</v>
      </c>
      <c r="I14" s="15">
        <f t="shared" si="6"/>
        <v>1.6977503507198324</v>
      </c>
    </row>
    <row r="15" spans="1:9" x14ac:dyDescent="0.25">
      <c r="A15" s="40" t="s">
        <v>295</v>
      </c>
      <c r="B15" t="s">
        <v>41</v>
      </c>
      <c r="C15" s="10">
        <v>554.260187823813</v>
      </c>
      <c r="D15" s="10">
        <v>239.97638961876899</v>
      </c>
      <c r="E15" s="10">
        <v>182.99923247212701</v>
      </c>
      <c r="F15" s="10">
        <v>210.494079450432</v>
      </c>
      <c r="G15" s="15">
        <f t="shared" si="4"/>
        <v>-0.56703296594152619</v>
      </c>
      <c r="H15" s="15">
        <f t="shared" si="5"/>
        <v>-0.66983154032651104</v>
      </c>
      <c r="I15" s="15">
        <f t="shared" si="6"/>
        <v>-0.62022515043540638</v>
      </c>
    </row>
    <row r="16" spans="1:9" x14ac:dyDescent="0.25">
      <c r="A16" s="40"/>
      <c r="B16" t="s">
        <v>42</v>
      </c>
      <c r="C16" s="10">
        <v>7.5843203821201</v>
      </c>
      <c r="D16" s="10">
        <v>3.92527210395675</v>
      </c>
      <c r="E16" s="10">
        <v>2.9237656960974201</v>
      </c>
      <c r="F16" s="10">
        <v>3.6007881230013901</v>
      </c>
      <c r="G16" s="15">
        <f t="shared" si="4"/>
        <v>-0.48244906515150532</v>
      </c>
      <c r="H16" s="15">
        <f t="shared" si="5"/>
        <v>-0.61449865659813818</v>
      </c>
      <c r="I16" s="15">
        <f t="shared" si="6"/>
        <v>-0.52523259282529999</v>
      </c>
    </row>
    <row r="17" spans="1:9" x14ac:dyDescent="0.25">
      <c r="A17" s="40"/>
      <c r="B17" t="s">
        <v>43</v>
      </c>
      <c r="C17" s="10">
        <v>4.6820486375400403</v>
      </c>
      <c r="D17" s="10">
        <v>2.9076164887601998</v>
      </c>
      <c r="E17" s="10">
        <v>2.8095561295573201</v>
      </c>
      <c r="F17" s="10">
        <v>3.90299261646157</v>
      </c>
      <c r="G17" s="15">
        <f t="shared" si="4"/>
        <v>-0.37898626993164503</v>
      </c>
      <c r="H17" s="15">
        <f t="shared" si="5"/>
        <v>-0.39993017009035864</v>
      </c>
      <c r="I17" s="15">
        <f t="shared" si="6"/>
        <v>-0.16639212477036297</v>
      </c>
    </row>
    <row r="18" spans="1:9" x14ac:dyDescent="0.25">
      <c r="A18" s="40" t="s">
        <v>296</v>
      </c>
      <c r="B18" t="s">
        <v>41</v>
      </c>
      <c r="C18" s="10">
        <v>503.81460814770298</v>
      </c>
      <c r="D18" s="10">
        <v>216.198615195233</v>
      </c>
      <c r="E18" s="10">
        <v>163.56821409710599</v>
      </c>
      <c r="F18" s="10">
        <v>188.13962190643599</v>
      </c>
      <c r="G18" s="15">
        <f t="shared" si="4"/>
        <v>-0.57087664450600806</v>
      </c>
      <c r="H18" s="15">
        <f t="shared" si="5"/>
        <v>-0.67534046958568383</v>
      </c>
      <c r="I18" s="15">
        <f t="shared" si="6"/>
        <v>-0.62656973643908465</v>
      </c>
    </row>
    <row r="19" spans="1:9" x14ac:dyDescent="0.25">
      <c r="A19" s="40"/>
      <c r="B19" t="s">
        <v>42</v>
      </c>
      <c r="C19" s="10">
        <v>6.9115177675772701</v>
      </c>
      <c r="D19" s="10">
        <v>3.6390543463766098</v>
      </c>
      <c r="E19" s="10">
        <v>2.64263437916496</v>
      </c>
      <c r="F19" s="10">
        <v>3.2333607635114001</v>
      </c>
      <c r="G19" s="15">
        <f t="shared" si="4"/>
        <v>-0.47347970897972147</v>
      </c>
      <c r="H19" s="15">
        <f t="shared" si="5"/>
        <v>-0.61764774857964433</v>
      </c>
      <c r="I19" s="15">
        <f t="shared" si="6"/>
        <v>-0.53217789894435785</v>
      </c>
    </row>
    <row r="20" spans="1:9" x14ac:dyDescent="0.25">
      <c r="A20" s="40"/>
      <c r="B20" t="s">
        <v>43</v>
      </c>
      <c r="C20" s="10">
        <v>4.2571179312924698</v>
      </c>
      <c r="D20" s="10">
        <v>2.62909649051088</v>
      </c>
      <c r="E20" s="10">
        <v>2.5140607557188601</v>
      </c>
      <c r="F20" s="10">
        <v>3.4903645153259402</v>
      </c>
      <c r="G20" s="15">
        <f t="shared" si="4"/>
        <v>-0.38242338292172212</v>
      </c>
      <c r="H20" s="15">
        <f t="shared" si="5"/>
        <v>-0.40944535803461146</v>
      </c>
      <c r="I20" s="15">
        <f t="shared" si="6"/>
        <v>-0.18011091737215318</v>
      </c>
    </row>
    <row r="24" spans="1:9" x14ac:dyDescent="0.25">
      <c r="C24">
        <f>C3/C2</f>
        <v>3.5879991231200083</v>
      </c>
    </row>
  </sheetData>
  <mergeCells count="8">
    <mergeCell ref="A18:A20"/>
    <mergeCell ref="A2:B2"/>
    <mergeCell ref="A1:B1"/>
    <mergeCell ref="A3:A5"/>
    <mergeCell ref="A6:A8"/>
    <mergeCell ref="A9:A11"/>
    <mergeCell ref="A12:A14"/>
    <mergeCell ref="A15:A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9CC1-3541-48BD-8F50-BDC62DB4B259}">
  <dimension ref="A1:I24"/>
  <sheetViews>
    <sheetView zoomScale="145" zoomScaleNormal="145" workbookViewId="0">
      <selection activeCell="C25" sqref="C25"/>
    </sheetView>
  </sheetViews>
  <sheetFormatPr defaultColWidth="8.7109375" defaultRowHeight="15" x14ac:dyDescent="0.25"/>
  <cols>
    <col min="1" max="1" width="17" customWidth="1"/>
    <col min="2" max="2" width="10.7109375" customWidth="1"/>
    <col min="3" max="6" width="12.5703125" bestFit="1" customWidth="1"/>
  </cols>
  <sheetData>
    <row r="1" spans="1:9" x14ac:dyDescent="0.25">
      <c r="A1" s="41" t="s">
        <v>290</v>
      </c>
      <c r="B1" s="41"/>
      <c r="C1" s="7">
        <v>2020</v>
      </c>
      <c r="D1" s="7">
        <v>2030</v>
      </c>
      <c r="E1" s="7">
        <v>2040</v>
      </c>
      <c r="F1" s="7">
        <v>2050</v>
      </c>
    </row>
    <row r="2" spans="1:9" x14ac:dyDescent="0.25">
      <c r="A2" s="42" t="s">
        <v>297</v>
      </c>
      <c r="B2" s="42"/>
      <c r="C2" s="16">
        <v>13913.467500000001</v>
      </c>
      <c r="D2" s="16">
        <v>14871.8195</v>
      </c>
      <c r="E2" s="16">
        <v>15588.933999999999</v>
      </c>
      <c r="F2" s="16">
        <v>16020.883</v>
      </c>
      <c r="G2" s="15">
        <f t="shared" ref="G2:I3" si="0">(D2-$C2)/$C2</f>
        <v>6.887945079111292E-2</v>
      </c>
      <c r="H2" s="15">
        <f t="shared" si="0"/>
        <v>0.1204204846850721</v>
      </c>
      <c r="I2" s="15">
        <f t="shared" si="0"/>
        <v>0.15146587290335778</v>
      </c>
    </row>
    <row r="3" spans="1:9" x14ac:dyDescent="0.25">
      <c r="A3" s="45" t="s">
        <v>291</v>
      </c>
      <c r="B3" t="s">
        <v>41</v>
      </c>
      <c r="C3" s="16">
        <v>80796.136479544904</v>
      </c>
      <c r="D3" s="16">
        <v>83177.6945870528</v>
      </c>
      <c r="E3" s="16">
        <v>88353.831589011301</v>
      </c>
      <c r="F3" s="16">
        <v>87017.621812706202</v>
      </c>
      <c r="G3" s="15">
        <f t="shared" si="0"/>
        <v>2.9476138479849621E-2</v>
      </c>
      <c r="H3" s="15">
        <f t="shared" si="0"/>
        <v>9.3540303271552744E-2</v>
      </c>
      <c r="I3" s="15">
        <f t="shared" si="0"/>
        <v>7.7002262784389278E-2</v>
      </c>
    </row>
    <row r="4" spans="1:9" x14ac:dyDescent="0.25">
      <c r="A4" s="40"/>
      <c r="B4" t="s">
        <v>42</v>
      </c>
      <c r="C4" s="16">
        <v>328.585452324149</v>
      </c>
      <c r="D4" s="16">
        <v>201.470313515589</v>
      </c>
      <c r="E4" s="16">
        <v>195.10085347173199</v>
      </c>
      <c r="F4" s="16">
        <v>145.97911879752499</v>
      </c>
      <c r="G4" s="15">
        <f t="shared" ref="G4:I19" si="1">(D4-$C4)/$C4</f>
        <v>-0.38685565021046986</v>
      </c>
      <c r="H4" s="15">
        <f t="shared" si="1"/>
        <v>-0.40624013603844722</v>
      </c>
      <c r="I4" s="15">
        <f t="shared" si="1"/>
        <v>-0.55573468708067808</v>
      </c>
    </row>
    <row r="5" spans="1:9" x14ac:dyDescent="0.25">
      <c r="A5" s="40"/>
      <c r="B5" t="s">
        <v>43</v>
      </c>
      <c r="C5" s="16">
        <v>9018.2660537122701</v>
      </c>
      <c r="D5" s="16">
        <v>8891.0374436990805</v>
      </c>
      <c r="E5" s="16">
        <v>9077.7391122940608</v>
      </c>
      <c r="F5" s="16">
        <v>8512.1775731584203</v>
      </c>
      <c r="G5" s="15">
        <f t="shared" si="1"/>
        <v>-1.4107879414448785E-2</v>
      </c>
      <c r="H5" s="15">
        <f t="shared" si="1"/>
        <v>6.5947332034309606E-3</v>
      </c>
      <c r="I5" s="15">
        <f t="shared" si="1"/>
        <v>-5.6118158140336091E-2</v>
      </c>
    </row>
    <row r="6" spans="1:9" x14ac:dyDescent="0.25">
      <c r="A6" s="40" t="s">
        <v>292</v>
      </c>
      <c r="B6" t="s">
        <v>41</v>
      </c>
      <c r="C6" s="16">
        <v>16072982.8872455</v>
      </c>
      <c r="D6" s="16">
        <v>13135967.969983701</v>
      </c>
      <c r="E6" s="16">
        <v>12709371.609859901</v>
      </c>
      <c r="F6" s="16">
        <v>12221976.610468799</v>
      </c>
      <c r="G6" s="15">
        <f t="shared" si="1"/>
        <v>-0.1827299224957446</v>
      </c>
      <c r="H6" s="15">
        <f t="shared" si="1"/>
        <v>-0.20927112913526141</v>
      </c>
      <c r="I6" s="15">
        <f t="shared" si="1"/>
        <v>-0.23959499638568119</v>
      </c>
    </row>
    <row r="7" spans="1:9" x14ac:dyDescent="0.25">
      <c r="A7" s="40"/>
      <c r="B7" t="s">
        <v>42</v>
      </c>
      <c r="C7" s="16">
        <v>190149.31255673201</v>
      </c>
      <c r="D7" s="16">
        <v>102545.992082704</v>
      </c>
      <c r="E7" s="16">
        <v>87221.182740427495</v>
      </c>
      <c r="F7" s="16">
        <v>64352.631845547301</v>
      </c>
      <c r="G7" s="15">
        <f t="shared" si="1"/>
        <v>-0.46070805776850288</v>
      </c>
      <c r="H7" s="15">
        <f t="shared" si="1"/>
        <v>-0.5413016141491197</v>
      </c>
      <c r="I7" s="15">
        <f t="shared" si="1"/>
        <v>-0.66156789640589753</v>
      </c>
    </row>
    <row r="8" spans="1:9" x14ac:dyDescent="0.25">
      <c r="A8" s="40"/>
      <c r="B8" t="s">
        <v>43</v>
      </c>
      <c r="C8" s="16">
        <v>1927847.9091204701</v>
      </c>
      <c r="D8" s="16">
        <v>1524704.8700001801</v>
      </c>
      <c r="E8" s="16">
        <v>1415428.7443955799</v>
      </c>
      <c r="F8" s="16">
        <v>1296100.83640383</v>
      </c>
      <c r="G8" s="15">
        <f t="shared" si="1"/>
        <v>-0.20911558282842621</v>
      </c>
      <c r="H8" s="15">
        <f t="shared" si="1"/>
        <v>-0.26579854266546782</v>
      </c>
      <c r="I8" s="15">
        <f t="shared" si="1"/>
        <v>-0.32769549388616348</v>
      </c>
    </row>
    <row r="9" spans="1:9" x14ac:dyDescent="0.25">
      <c r="A9" s="40" t="s">
        <v>293</v>
      </c>
      <c r="B9" t="s">
        <v>41</v>
      </c>
      <c r="C9" s="16">
        <v>16740.7268110515</v>
      </c>
      <c r="D9" s="16">
        <v>5339.0541717282304</v>
      </c>
      <c r="E9" s="16">
        <v>3065.7906522405401</v>
      </c>
      <c r="F9" s="16">
        <v>2767.0604146498399</v>
      </c>
      <c r="G9" s="15">
        <f t="shared" si="1"/>
        <v>-0.68107393233347435</v>
      </c>
      <c r="H9" s="15">
        <f t="shared" si="1"/>
        <v>-0.81686633520495433</v>
      </c>
      <c r="I9" s="15">
        <f t="shared" si="1"/>
        <v>-0.83471085539588707</v>
      </c>
    </row>
    <row r="10" spans="1:9" x14ac:dyDescent="0.25">
      <c r="A10" s="40"/>
      <c r="B10" t="s">
        <v>42</v>
      </c>
      <c r="C10" s="16">
        <v>341.827446052808</v>
      </c>
      <c r="D10" s="16">
        <v>102.68941879889699</v>
      </c>
      <c r="E10" s="16">
        <v>85.259072967147603</v>
      </c>
      <c r="F10" s="16">
        <v>62.333083726543798</v>
      </c>
      <c r="G10" s="15">
        <f t="shared" si="1"/>
        <v>-0.69958697002044479</v>
      </c>
      <c r="H10" s="15">
        <f t="shared" si="1"/>
        <v>-0.75057862102162454</v>
      </c>
      <c r="I10" s="15">
        <f t="shared" si="1"/>
        <v>-0.81764751646971578</v>
      </c>
    </row>
    <row r="11" spans="1:9" x14ac:dyDescent="0.25">
      <c r="A11" s="40"/>
      <c r="B11" t="s">
        <v>43</v>
      </c>
      <c r="C11" s="16">
        <v>2162.6560297228398</v>
      </c>
      <c r="D11" s="16">
        <v>726.44412891401896</v>
      </c>
      <c r="E11" s="16">
        <v>458.00511370870498</v>
      </c>
      <c r="F11" s="16">
        <v>403.00292059432201</v>
      </c>
      <c r="G11" s="15">
        <f t="shared" si="1"/>
        <v>-0.66409631539643488</v>
      </c>
      <c r="H11" s="15">
        <f t="shared" si="1"/>
        <v>-0.78822100814275042</v>
      </c>
      <c r="I11" s="15">
        <f t="shared" si="1"/>
        <v>-0.81365371327868086</v>
      </c>
    </row>
    <row r="12" spans="1:9" x14ac:dyDescent="0.25">
      <c r="A12" s="40" t="s">
        <v>294</v>
      </c>
      <c r="B12" t="s">
        <v>41</v>
      </c>
      <c r="C12" s="16">
        <v>70.384263330642199</v>
      </c>
      <c r="D12" s="16">
        <v>56.870647498880501</v>
      </c>
      <c r="E12" s="16">
        <v>51.608193711575701</v>
      </c>
      <c r="F12" s="16">
        <v>50.825347306725199</v>
      </c>
      <c r="G12" s="15">
        <f t="shared" si="1"/>
        <v>-0.19199768800987743</v>
      </c>
      <c r="H12" s="15">
        <f t="shared" si="1"/>
        <v>-0.26676516497533942</v>
      </c>
      <c r="I12" s="15">
        <f t="shared" si="1"/>
        <v>-0.27788762854610871</v>
      </c>
    </row>
    <row r="13" spans="1:9" x14ac:dyDescent="0.25">
      <c r="A13" s="40"/>
      <c r="B13" t="s">
        <v>42</v>
      </c>
      <c r="C13" s="16">
        <v>0.72288799511311097</v>
      </c>
      <c r="D13" s="16">
        <v>0.34249953297649399</v>
      </c>
      <c r="E13" s="16">
        <v>0.33167145090194</v>
      </c>
      <c r="F13" s="16">
        <v>0.24816450195578699</v>
      </c>
      <c r="G13" s="15">
        <f t="shared" si="1"/>
        <v>-0.52620663879899854</v>
      </c>
      <c r="H13" s="15">
        <f t="shared" si="1"/>
        <v>-0.54118555966606829</v>
      </c>
      <c r="I13" s="15">
        <f t="shared" si="1"/>
        <v>-0.65670407638052353</v>
      </c>
    </row>
    <row r="14" spans="1:9" x14ac:dyDescent="0.25">
      <c r="A14" s="40"/>
      <c r="B14" t="s">
        <v>43</v>
      </c>
      <c r="C14" s="16">
        <v>8.3239258768005406</v>
      </c>
      <c r="D14" s="16">
        <v>6.4260660414442201</v>
      </c>
      <c r="E14" s="16">
        <v>5.7079134984071498</v>
      </c>
      <c r="F14" s="16">
        <v>5.3451929002728598</v>
      </c>
      <c r="G14" s="15">
        <f t="shared" si="1"/>
        <v>-0.22800056889571907</v>
      </c>
      <c r="H14" s="15">
        <f t="shared" si="1"/>
        <v>-0.31427627024940602</v>
      </c>
      <c r="I14" s="15">
        <f t="shared" si="1"/>
        <v>-0.35785193436544793</v>
      </c>
    </row>
    <row r="15" spans="1:9" x14ac:dyDescent="0.25">
      <c r="A15" s="40" t="s">
        <v>295</v>
      </c>
      <c r="B15" t="s">
        <v>41</v>
      </c>
      <c r="C15" s="16">
        <v>651.73800155584604</v>
      </c>
      <c r="D15" s="16">
        <v>194.97326762858401</v>
      </c>
      <c r="E15" s="16">
        <v>120.31912463933401</v>
      </c>
      <c r="F15" s="16">
        <v>118.48948031506001</v>
      </c>
      <c r="G15" s="15">
        <f t="shared" si="1"/>
        <v>-0.70084103249597418</v>
      </c>
      <c r="H15" s="15">
        <f t="shared" si="1"/>
        <v>-0.81538728085196044</v>
      </c>
      <c r="I15" s="15">
        <f t="shared" si="1"/>
        <v>-0.81819461189588627</v>
      </c>
    </row>
    <row r="16" spans="1:9" x14ac:dyDescent="0.25">
      <c r="A16" s="40"/>
      <c r="B16" t="s">
        <v>42</v>
      </c>
      <c r="C16" s="16">
        <v>7.7874752200822499</v>
      </c>
      <c r="D16" s="16">
        <v>1.873673915695</v>
      </c>
      <c r="E16" s="16">
        <v>0.91697401131713296</v>
      </c>
      <c r="F16" s="16">
        <v>0.65690603458885599</v>
      </c>
      <c r="G16" s="15">
        <f t="shared" si="1"/>
        <v>-0.75939905261422957</v>
      </c>
      <c r="H16" s="15">
        <f t="shared" si="1"/>
        <v>-0.88225015356036696</v>
      </c>
      <c r="I16" s="15">
        <f t="shared" si="1"/>
        <v>-0.91564582666088823</v>
      </c>
    </row>
    <row r="17" spans="1:9" x14ac:dyDescent="0.25">
      <c r="A17" s="40"/>
      <c r="B17" t="s">
        <v>43</v>
      </c>
      <c r="C17" s="16">
        <v>78.252434369213105</v>
      </c>
      <c r="D17" s="16">
        <v>23.237265675927201</v>
      </c>
      <c r="E17" s="16">
        <v>13.5691988327291</v>
      </c>
      <c r="F17" s="16">
        <v>12.639882505914599</v>
      </c>
      <c r="G17" s="15">
        <f t="shared" si="1"/>
        <v>-0.70304737656737415</v>
      </c>
      <c r="H17" s="15">
        <f t="shared" si="1"/>
        <v>-0.82659710279802312</v>
      </c>
      <c r="I17" s="15">
        <f t="shared" si="1"/>
        <v>-0.83847298032574036</v>
      </c>
    </row>
    <row r="18" spans="1:9" x14ac:dyDescent="0.25">
      <c r="A18" s="40" t="s">
        <v>296</v>
      </c>
      <c r="B18" t="s">
        <v>41</v>
      </c>
      <c r="C18" s="16">
        <v>596.41252017789498</v>
      </c>
      <c r="D18" s="16">
        <v>178.594894676633</v>
      </c>
      <c r="E18" s="16">
        <v>103.21638742315101</v>
      </c>
      <c r="F18" s="16">
        <v>101.496199511778</v>
      </c>
      <c r="G18" s="15">
        <f t="shared" si="1"/>
        <v>-0.70055139918363452</v>
      </c>
      <c r="H18" s="15">
        <f t="shared" si="1"/>
        <v>-0.82693792646679498</v>
      </c>
      <c r="I18" s="15">
        <f t="shared" si="1"/>
        <v>-0.82982215148417038</v>
      </c>
    </row>
    <row r="19" spans="1:9" x14ac:dyDescent="0.25">
      <c r="A19" s="40"/>
      <c r="B19" t="s">
        <v>42</v>
      </c>
      <c r="C19" s="16">
        <v>7.1303043154340502</v>
      </c>
      <c r="D19" s="16">
        <v>1.69235063353094</v>
      </c>
      <c r="E19" s="16">
        <v>0.83893366992843899</v>
      </c>
      <c r="F19" s="16">
        <v>0.58391647519009604</v>
      </c>
      <c r="G19" s="15">
        <f t="shared" si="1"/>
        <v>-0.76265380008147388</v>
      </c>
      <c r="H19" s="15">
        <f t="shared" si="1"/>
        <v>-0.88234251543619147</v>
      </c>
      <c r="I19" s="15">
        <f t="shared" si="1"/>
        <v>-0.9181077764204022</v>
      </c>
    </row>
    <row r="20" spans="1:9" x14ac:dyDescent="0.25">
      <c r="A20" s="40"/>
      <c r="B20" t="s">
        <v>43</v>
      </c>
      <c r="C20" s="16">
        <v>71.613621593880794</v>
      </c>
      <c r="D20" s="16">
        <v>21.243262599206101</v>
      </c>
      <c r="E20" s="16">
        <v>11.736530368909101</v>
      </c>
      <c r="F20" s="16">
        <v>10.875315629503801</v>
      </c>
      <c r="G20" s="15">
        <f t="shared" ref="G20:I20" si="2">(D20-$C20)/$C20</f>
        <v>-0.70336282223406943</v>
      </c>
      <c r="H20" s="15">
        <f t="shared" si="2"/>
        <v>-0.83611315685908616</v>
      </c>
      <c r="I20" s="15">
        <f t="shared" si="2"/>
        <v>-0.84813900781086782</v>
      </c>
    </row>
    <row r="24" spans="1:9" x14ac:dyDescent="0.25">
      <c r="C24">
        <f>C3/C2</f>
        <v>5.8070453306873286</v>
      </c>
    </row>
  </sheetData>
  <mergeCells count="8">
    <mergeCell ref="A15:A17"/>
    <mergeCell ref="A18:A20"/>
    <mergeCell ref="A1:B1"/>
    <mergeCell ref="A2:B2"/>
    <mergeCell ref="A3:A5"/>
    <mergeCell ref="A6:A8"/>
    <mergeCell ref="A9:A11"/>
    <mergeCell ref="A12:A1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C0CDB-CE8B-4286-8E5D-3508F2A107A7}">
  <dimension ref="A1:I26"/>
  <sheetViews>
    <sheetView zoomScale="145" zoomScaleNormal="145" workbookViewId="0">
      <selection activeCell="A22" sqref="A22"/>
    </sheetView>
  </sheetViews>
  <sheetFormatPr defaultColWidth="8.7109375" defaultRowHeight="15" x14ac:dyDescent="0.25"/>
  <cols>
    <col min="1" max="1" width="17" customWidth="1"/>
    <col min="2" max="2" width="10.7109375" customWidth="1"/>
    <col min="3" max="6" width="12.5703125" bestFit="1" customWidth="1"/>
  </cols>
  <sheetData>
    <row r="1" spans="1:9" x14ac:dyDescent="0.25">
      <c r="A1" s="41" t="s">
        <v>290</v>
      </c>
      <c r="B1" s="41"/>
      <c r="C1" s="7">
        <v>2020</v>
      </c>
      <c r="D1" s="7">
        <v>2030</v>
      </c>
      <c r="E1" s="7">
        <v>2040</v>
      </c>
      <c r="F1" s="7">
        <v>2050</v>
      </c>
    </row>
    <row r="2" spans="1:9" x14ac:dyDescent="0.25">
      <c r="A2" s="42" t="s">
        <v>297</v>
      </c>
      <c r="B2" s="42"/>
      <c r="C2" s="16">
        <v>6565.3864987500001</v>
      </c>
      <c r="D2" s="16">
        <v>7439.8655459800002</v>
      </c>
      <c r="E2" s="16">
        <v>8292.7043076000009</v>
      </c>
      <c r="F2" s="16">
        <v>9123.3418007300006</v>
      </c>
      <c r="G2" s="15">
        <f t="shared" ref="G2:I3" si="0">(D2-$C2)/$C2</f>
        <v>0.13319536441555943</v>
      </c>
      <c r="H2" s="15">
        <f t="shared" si="0"/>
        <v>0.26309461128889655</v>
      </c>
      <c r="I2" s="15">
        <f t="shared" si="0"/>
        <v>0.38961229509748069</v>
      </c>
    </row>
    <row r="3" spans="1:9" x14ac:dyDescent="0.25">
      <c r="A3" s="45" t="s">
        <v>291</v>
      </c>
      <c r="B3" t="s">
        <v>41</v>
      </c>
      <c r="C3" s="16">
        <v>8807.1696956145497</v>
      </c>
      <c r="D3" s="16">
        <v>9662.9292661086001</v>
      </c>
      <c r="E3" s="16">
        <v>11970.771225331</v>
      </c>
      <c r="F3" s="16">
        <v>16005.8498648933</v>
      </c>
      <c r="G3" s="15">
        <f t="shared" si="0"/>
        <v>9.7166240695937559E-2</v>
      </c>
      <c r="H3" s="15">
        <f t="shared" si="0"/>
        <v>0.35920751377048371</v>
      </c>
      <c r="I3" s="15">
        <f t="shared" si="0"/>
        <v>0.81736589824802264</v>
      </c>
    </row>
    <row r="4" spans="1:9" x14ac:dyDescent="0.25">
      <c r="A4" s="40"/>
      <c r="B4" t="s">
        <v>42</v>
      </c>
      <c r="C4" s="16">
        <v>544.78912734064795</v>
      </c>
      <c r="D4" s="16">
        <v>557.96549343034701</v>
      </c>
      <c r="E4" s="16">
        <v>592.15855142420503</v>
      </c>
      <c r="F4" s="16">
        <v>633.08866169936505</v>
      </c>
      <c r="G4" s="15">
        <f t="shared" ref="G4:I19" si="1">(D4-$C4)/$C4</f>
        <v>2.418617668457999E-2</v>
      </c>
      <c r="H4" s="15">
        <f t="shared" si="1"/>
        <v>8.6950017366880628E-2</v>
      </c>
      <c r="I4" s="15">
        <f t="shared" si="1"/>
        <v>0.16208020668427328</v>
      </c>
    </row>
    <row r="5" spans="1:9" x14ac:dyDescent="0.25">
      <c r="A5" s="40"/>
      <c r="B5" t="s">
        <v>43</v>
      </c>
      <c r="C5" s="16">
        <f ca="1">C3*(0.5-RAND()*0.1)+C4*0.5</f>
        <v>4613.4994315297581</v>
      </c>
      <c r="D5" s="16">
        <f t="shared" ref="D5:F5" ca="1" si="2">D3*(0.5-RAND()*0.1)+D4*0.5</f>
        <v>4572.7134635085022</v>
      </c>
      <c r="E5" s="16">
        <f t="shared" ca="1" si="2"/>
        <v>5574.8068843580859</v>
      </c>
      <c r="F5" s="16">
        <f t="shared" ca="1" si="2"/>
        <v>6884.0312549567743</v>
      </c>
      <c r="G5" s="15">
        <f t="shared" ca="1" si="1"/>
        <v>-8.84057072653242E-3</v>
      </c>
      <c r="H5" s="15">
        <f t="shared" ca="1" si="1"/>
        <v>0.20836839087017608</v>
      </c>
      <c r="I5" s="15">
        <f t="shared" ca="1" si="1"/>
        <v>0.49214958343977649</v>
      </c>
    </row>
    <row r="6" spans="1:9" x14ac:dyDescent="0.25">
      <c r="A6" s="40" t="s">
        <v>292</v>
      </c>
      <c r="B6" t="s">
        <v>41</v>
      </c>
      <c r="C6" s="16">
        <v>1640618.9101784599</v>
      </c>
      <c r="D6" s="16">
        <v>1432089.6305857</v>
      </c>
      <c r="E6" s="16">
        <v>1615523.9613278301</v>
      </c>
      <c r="F6" s="16">
        <v>2108833.4335714201</v>
      </c>
      <c r="G6" s="15">
        <f t="shared" si="1"/>
        <v>-0.12710403269097814</v>
      </c>
      <c r="H6" s="15">
        <f t="shared" si="1"/>
        <v>-1.5296025600424246E-2</v>
      </c>
      <c r="I6" s="15">
        <f t="shared" si="1"/>
        <v>0.28538895930562552</v>
      </c>
    </row>
    <row r="7" spans="1:9" x14ac:dyDescent="0.25">
      <c r="A7" s="40"/>
      <c r="B7" t="s">
        <v>42</v>
      </c>
      <c r="C7" s="16">
        <v>318460.13447412499</v>
      </c>
      <c r="D7" s="16">
        <v>286532.96838261897</v>
      </c>
      <c r="E7" s="16">
        <v>267486.90005658002</v>
      </c>
      <c r="F7" s="16">
        <v>281973.00506480201</v>
      </c>
      <c r="G7" s="15">
        <f t="shared" si="1"/>
        <v>-0.10025482826673904</v>
      </c>
      <c r="H7" s="15">
        <f t="shared" si="1"/>
        <v>-0.16006158667777165</v>
      </c>
      <c r="I7" s="15">
        <f t="shared" si="1"/>
        <v>-0.11457361678746504</v>
      </c>
    </row>
    <row r="8" spans="1:9" x14ac:dyDescent="0.25">
      <c r="A8" s="40"/>
      <c r="B8" t="s">
        <v>43</v>
      </c>
      <c r="C8" s="16">
        <f ca="1">C6*(0.5-RAND()*0.1)+C7*0.5</f>
        <v>968972.76176069933</v>
      </c>
      <c r="D8" s="16">
        <f t="shared" ref="D8" ca="1" si="3">D6*(0.5-RAND()*0.1)+D7*0.5</f>
        <v>736706.71624227101</v>
      </c>
      <c r="E8" s="16">
        <f t="shared" ref="E8" ca="1" si="4">E6*(0.5-RAND()*0.1)+E7*0.5</f>
        <v>799384.44300927734</v>
      </c>
      <c r="F8" s="16">
        <f t="shared" ref="F8" ca="1" si="5">F6*(0.5-RAND()*0.1)+F7*0.5</f>
        <v>1146006.858244047</v>
      </c>
      <c r="G8" s="15">
        <f t="shared" ca="1" si="1"/>
        <v>-0.23970337937712793</v>
      </c>
      <c r="H8" s="15">
        <f t="shared" ca="1" si="1"/>
        <v>-0.1750186645528268</v>
      </c>
      <c r="I8" s="15">
        <f t="shared" ca="1" si="1"/>
        <v>0.18270286170032571</v>
      </c>
    </row>
    <row r="9" spans="1:9" x14ac:dyDescent="0.25">
      <c r="A9" s="40" t="s">
        <v>293</v>
      </c>
      <c r="B9" t="s">
        <v>41</v>
      </c>
      <c r="C9" s="16">
        <v>1736.5996722316399</v>
      </c>
      <c r="D9" s="16">
        <v>599.51926341114199</v>
      </c>
      <c r="E9" s="16">
        <v>406.33705174801298</v>
      </c>
      <c r="F9" s="16">
        <v>495.79476840745701</v>
      </c>
      <c r="G9" s="15">
        <f t="shared" si="1"/>
        <v>-0.65477405472458605</v>
      </c>
      <c r="H9" s="15">
        <f t="shared" si="1"/>
        <v>-0.76601570399593344</v>
      </c>
      <c r="I9" s="15">
        <f t="shared" si="1"/>
        <v>-0.71450255557728537</v>
      </c>
    </row>
    <row r="10" spans="1:9" x14ac:dyDescent="0.25">
      <c r="A10" s="40"/>
      <c r="B10" t="s">
        <v>42</v>
      </c>
      <c r="C10" s="16">
        <v>591.69547120467996</v>
      </c>
      <c r="D10" s="16">
        <v>307.88535927485702</v>
      </c>
      <c r="E10" s="16">
        <v>268.24782379516103</v>
      </c>
      <c r="F10" s="16">
        <v>280.14173280196798</v>
      </c>
      <c r="G10" s="15">
        <f t="shared" si="1"/>
        <v>-0.47965571098928866</v>
      </c>
      <c r="H10" s="15">
        <f t="shared" si="1"/>
        <v>-0.54664546739049069</v>
      </c>
      <c r="I10" s="15">
        <f t="shared" si="1"/>
        <v>-0.52654406458172631</v>
      </c>
    </row>
    <row r="11" spans="1:9" x14ac:dyDescent="0.25">
      <c r="A11" s="40"/>
      <c r="B11" t="s">
        <v>43</v>
      </c>
      <c r="C11" s="16">
        <f ca="1">C9*(0.5-RAND()*0.1)+C10*0.5</f>
        <v>1036.6425714131647</v>
      </c>
      <c r="D11" s="16">
        <f t="shared" ref="D11" ca="1" si="6">D9*(0.5-RAND()*0.1)+D10*0.5</f>
        <v>402.84438623174771</v>
      </c>
      <c r="E11" s="16">
        <f t="shared" ref="E11" ca="1" si="7">E9*(0.5-RAND()*0.1)+E10*0.5</f>
        <v>310.44827793140973</v>
      </c>
      <c r="F11" s="16">
        <f t="shared" ref="F11" ca="1" si="8">F9*(0.5-RAND()*0.1)+F10*0.5</f>
        <v>340.40883058093624</v>
      </c>
      <c r="G11" s="15">
        <f t="shared" ca="1" si="1"/>
        <v>-0.61139509668931991</v>
      </c>
      <c r="H11" s="15">
        <f t="shared" ca="1" si="1"/>
        <v>-0.70052524708858654</v>
      </c>
      <c r="I11" s="15">
        <f t="shared" ca="1" si="1"/>
        <v>-0.67162372068427945</v>
      </c>
    </row>
    <row r="12" spans="1:9" x14ac:dyDescent="0.25">
      <c r="A12" s="40" t="s">
        <v>294</v>
      </c>
      <c r="B12" t="s">
        <v>41</v>
      </c>
      <c r="C12" s="16">
        <v>9.4486891319017907</v>
      </c>
      <c r="D12" s="16">
        <v>7.8719466946514798</v>
      </c>
      <c r="E12" s="16">
        <v>9.7499047939010399</v>
      </c>
      <c r="F12" s="16">
        <v>11.6564602142521</v>
      </c>
      <c r="G12" s="15">
        <f t="shared" si="1"/>
        <v>-0.16687419971588704</v>
      </c>
      <c r="H12" s="15">
        <f t="shared" si="1"/>
        <v>3.1879095374431253E-2</v>
      </c>
      <c r="I12" s="15">
        <f t="shared" si="1"/>
        <v>0.23365898184713993</v>
      </c>
    </row>
    <row r="13" spans="1:9" x14ac:dyDescent="0.25">
      <c r="A13" s="40"/>
      <c r="B13" t="s">
        <v>42</v>
      </c>
      <c r="C13" s="16">
        <v>1.5798884692878401</v>
      </c>
      <c r="D13" s="16">
        <v>1.1717275362036801</v>
      </c>
      <c r="E13" s="16">
        <v>1.3027488131332201</v>
      </c>
      <c r="F13" s="16">
        <v>1.3294861895686401</v>
      </c>
      <c r="G13" s="15">
        <f t="shared" si="1"/>
        <v>-0.25834794102152353</v>
      </c>
      <c r="H13" s="15">
        <f t="shared" si="1"/>
        <v>-0.17541722820443464</v>
      </c>
      <c r="I13" s="15">
        <f t="shared" si="1"/>
        <v>-0.1584936434355223</v>
      </c>
    </row>
    <row r="14" spans="1:9" x14ac:dyDescent="0.25">
      <c r="A14" s="40"/>
      <c r="B14" t="s">
        <v>43</v>
      </c>
      <c r="C14" s="16">
        <f ca="1">C12*(0.5-RAND()*0.1)+C13*0.5</f>
        <v>5.0188557134861842</v>
      </c>
      <c r="D14" s="16">
        <f t="shared" ref="D14" ca="1" si="9">D12*(0.5-RAND()*0.1)+D13*0.5</f>
        <v>3.8878984380165806</v>
      </c>
      <c r="E14" s="16">
        <f t="shared" ref="E14" ca="1" si="10">E12*(0.5-RAND()*0.1)+E13*0.5</f>
        <v>5.2759227437360616</v>
      </c>
      <c r="F14" s="16">
        <f t="shared" ref="F14" ca="1" si="11">F12*(0.5-RAND()*0.1)+F13*0.5</f>
        <v>5.73730964675884</v>
      </c>
      <c r="G14" s="15">
        <f t="shared" ca="1" si="1"/>
        <v>-0.22534165954016261</v>
      </c>
      <c r="H14" s="15">
        <f t="shared" ca="1" si="1"/>
        <v>5.1220247188838629E-2</v>
      </c>
      <c r="I14" s="15">
        <f t="shared" ca="1" si="1"/>
        <v>0.14315094401739739</v>
      </c>
    </row>
    <row r="15" spans="1:9" x14ac:dyDescent="0.25">
      <c r="A15" s="40" t="s">
        <v>295</v>
      </c>
      <c r="B15" t="s">
        <v>41</v>
      </c>
      <c r="C15" s="16">
        <v>69.118038959070901</v>
      </c>
      <c r="D15" s="16">
        <v>25.163619542970601</v>
      </c>
      <c r="E15" s="16">
        <v>20.3375561679998</v>
      </c>
      <c r="F15" s="16">
        <v>25.815502758609998</v>
      </c>
      <c r="G15" s="15">
        <f t="shared" si="1"/>
        <v>-0.63593267514618657</v>
      </c>
      <c r="H15" s="15">
        <f t="shared" si="1"/>
        <v>-0.70575617488159736</v>
      </c>
      <c r="I15" s="15">
        <f t="shared" si="1"/>
        <v>-0.62650122677964049</v>
      </c>
    </row>
    <row r="16" spans="1:9" x14ac:dyDescent="0.25">
      <c r="A16" s="40"/>
      <c r="B16" t="s">
        <v>42</v>
      </c>
      <c r="C16" s="16">
        <v>13.5107703580479</v>
      </c>
      <c r="D16" s="16">
        <v>5.3564687369311104</v>
      </c>
      <c r="E16" s="16">
        <v>3.0792244674058602</v>
      </c>
      <c r="F16" s="16">
        <v>3.10213444232686</v>
      </c>
      <c r="G16" s="15">
        <f t="shared" si="1"/>
        <v>-0.60354083483178689</v>
      </c>
      <c r="H16" s="15">
        <f t="shared" si="1"/>
        <v>-0.77209112539081293</v>
      </c>
      <c r="I16" s="15">
        <f t="shared" si="1"/>
        <v>-0.77039544303415486</v>
      </c>
    </row>
    <row r="17" spans="1:9" x14ac:dyDescent="0.25">
      <c r="A17" s="40"/>
      <c r="B17" t="s">
        <v>43</v>
      </c>
      <c r="C17" s="16">
        <f ca="1">C15*(0.5-RAND()*0.1)+C16*0.5</f>
        <v>34.774324271262074</v>
      </c>
      <c r="D17" s="16">
        <f t="shared" ref="D17" ca="1" si="12">D15*(0.5-RAND()*0.1)+D16*0.5</f>
        <v>13.296016571408346</v>
      </c>
      <c r="E17" s="16">
        <f t="shared" ref="E17" ca="1" si="13">E15*(0.5-RAND()*0.1)+E16*0.5</f>
        <v>11.18993546024449</v>
      </c>
      <c r="F17" s="16">
        <f t="shared" ref="F17" ca="1" si="14">F15*(0.5-RAND()*0.1)+F16*0.5</f>
        <v>12.479869869159236</v>
      </c>
      <c r="G17" s="15">
        <f t="shared" ca="1" si="1"/>
        <v>-0.61764845615141584</v>
      </c>
      <c r="H17" s="15">
        <f t="shared" ca="1" si="1"/>
        <v>-0.67821271312259568</v>
      </c>
      <c r="I17" s="15">
        <f t="shared" ca="1" si="1"/>
        <v>-0.64111826381417991</v>
      </c>
    </row>
    <row r="18" spans="1:9" x14ac:dyDescent="0.25">
      <c r="A18" s="40" t="s">
        <v>296</v>
      </c>
      <c r="B18" t="s">
        <v>41</v>
      </c>
      <c r="C18" s="16">
        <v>62.806006765837601</v>
      </c>
      <c r="D18" s="16">
        <v>22.575668709010401</v>
      </c>
      <c r="E18" s="16">
        <v>18.188145531537899</v>
      </c>
      <c r="F18" s="16">
        <v>22.925913529892401</v>
      </c>
      <c r="G18" s="15">
        <f t="shared" si="1"/>
        <v>-0.64054921063234826</v>
      </c>
      <c r="H18" s="15">
        <f t="shared" si="1"/>
        <v>-0.71040754749223967</v>
      </c>
      <c r="I18" s="15">
        <f t="shared" si="1"/>
        <v>-0.63497259720128207</v>
      </c>
    </row>
    <row r="19" spans="1:9" x14ac:dyDescent="0.25">
      <c r="A19" s="40"/>
      <c r="B19" t="s">
        <v>42</v>
      </c>
      <c r="C19" s="16">
        <v>12.3122342778986</v>
      </c>
      <c r="D19" s="16">
        <v>4.9658928915299798</v>
      </c>
      <c r="E19" s="16">
        <v>2.7831451916936398</v>
      </c>
      <c r="F19" s="16">
        <v>2.78559011147716</v>
      </c>
      <c r="G19" s="15">
        <f t="shared" si="1"/>
        <v>-0.59667004546492941</v>
      </c>
      <c r="H19" s="15">
        <f t="shared" si="1"/>
        <v>-0.7739528724945075</v>
      </c>
      <c r="I19" s="15">
        <f t="shared" si="1"/>
        <v>-0.77375429604377288</v>
      </c>
    </row>
    <row r="20" spans="1:9" x14ac:dyDescent="0.25">
      <c r="A20" s="40"/>
      <c r="B20" t="s">
        <v>43</v>
      </c>
      <c r="C20" s="16">
        <f ca="1">C18*(0.5-RAND()*0.1)+C19*0.5</f>
        <v>37.172530130676726</v>
      </c>
      <c r="D20" s="16">
        <f t="shared" ref="D20" ca="1" si="15">D18*(0.5-RAND()*0.1)+D19*0.5</f>
        <v>12.619406161334291</v>
      </c>
      <c r="E20" s="16">
        <f t="shared" ref="E20" ca="1" si="16">E18*(0.5-RAND()*0.1)+E19*0.5</f>
        <v>8.6687840587966249</v>
      </c>
      <c r="F20" s="16">
        <f t="shared" ref="F20" ca="1" si="17">F18*(0.5-RAND()*0.1)+F19*0.5</f>
        <v>12.57282059161205</v>
      </c>
      <c r="G20" s="15">
        <f t="shared" ref="G20:I20" ca="1" si="18">(D20-$C20)/$C20</f>
        <v>-0.66051796536388863</v>
      </c>
      <c r="H20" s="15">
        <f t="shared" ca="1" si="18"/>
        <v>-0.76679596389263027</v>
      </c>
      <c r="I20" s="15">
        <f t="shared" ca="1" si="18"/>
        <v>-0.66177119105389337</v>
      </c>
    </row>
    <row r="26" spans="1:9" x14ac:dyDescent="0.25">
      <c r="C26">
        <f>C3/C2</f>
        <v>1.3414548705230633</v>
      </c>
    </row>
  </sheetData>
  <mergeCells count="8">
    <mergeCell ref="A15:A17"/>
    <mergeCell ref="A18:A20"/>
    <mergeCell ref="A1:B1"/>
    <mergeCell ref="A2:B2"/>
    <mergeCell ref="A3:A5"/>
    <mergeCell ref="A6:A8"/>
    <mergeCell ref="A9:A11"/>
    <mergeCell ref="A12:A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01BD6-8966-4997-AFF7-365CC060ABE1}">
  <dimension ref="A1:I23"/>
  <sheetViews>
    <sheetView zoomScale="115" zoomScaleNormal="115" workbookViewId="0">
      <selection activeCell="C24" sqref="C24"/>
    </sheetView>
  </sheetViews>
  <sheetFormatPr defaultColWidth="8.7109375" defaultRowHeight="15" x14ac:dyDescent="0.25"/>
  <cols>
    <col min="1" max="1" width="17" customWidth="1"/>
    <col min="2" max="2" width="10.7109375" customWidth="1"/>
    <col min="3" max="6" width="12.5703125" bestFit="1" customWidth="1"/>
  </cols>
  <sheetData>
    <row r="1" spans="1:9" x14ac:dyDescent="0.25">
      <c r="A1" s="41" t="s">
        <v>290</v>
      </c>
      <c r="B1" s="41"/>
      <c r="C1" s="7">
        <v>2020</v>
      </c>
      <c r="D1" s="7">
        <v>2030</v>
      </c>
      <c r="E1" s="7">
        <v>2040</v>
      </c>
      <c r="F1" s="7">
        <v>2050</v>
      </c>
    </row>
    <row r="2" spans="1:9" x14ac:dyDescent="0.25">
      <c r="A2" s="42" t="s">
        <v>297</v>
      </c>
      <c r="B2" s="42"/>
      <c r="C2" s="16">
        <v>9697.99</v>
      </c>
      <c r="D2" s="16">
        <v>9776.6885000000002</v>
      </c>
      <c r="E2" s="16">
        <v>9718.9775000000009</v>
      </c>
      <c r="F2" s="16">
        <v>9560.6105000000007</v>
      </c>
      <c r="G2" s="15">
        <f t="shared" ref="G2:I3" si="0">(D2-$C2)/$C2</f>
        <v>8.114928969817501E-3</v>
      </c>
      <c r="H2" s="15">
        <f t="shared" si="0"/>
        <v>2.1641082327369995E-3</v>
      </c>
      <c r="I2" s="15">
        <f t="shared" si="0"/>
        <v>-1.4165770432842176E-2</v>
      </c>
    </row>
    <row r="3" spans="1:9" x14ac:dyDescent="0.25">
      <c r="A3" s="45" t="s">
        <v>291</v>
      </c>
      <c r="B3" t="s">
        <v>41</v>
      </c>
      <c r="C3" s="16">
        <v>43539.417009603698</v>
      </c>
      <c r="D3" s="16">
        <v>39351.6667324835</v>
      </c>
      <c r="E3" s="16">
        <v>35073.112612426099</v>
      </c>
      <c r="F3" s="16">
        <v>36359.369585455701</v>
      </c>
      <c r="G3" s="15">
        <f t="shared" si="0"/>
        <v>-9.6182966257827615E-2</v>
      </c>
      <c r="H3" s="15">
        <f t="shared" si="0"/>
        <v>-0.19445148738004794</v>
      </c>
      <c r="I3" s="15">
        <f t="shared" si="0"/>
        <v>-0.16490913101946816</v>
      </c>
    </row>
    <row r="4" spans="1:9" x14ac:dyDescent="0.25">
      <c r="A4" s="40"/>
      <c r="B4" t="s">
        <v>42</v>
      </c>
      <c r="C4" s="16">
        <v>1013.66469408206</v>
      </c>
      <c r="D4" s="16">
        <v>883.51843501526503</v>
      </c>
      <c r="E4" s="16">
        <v>665.130505675363</v>
      </c>
      <c r="F4" s="16">
        <v>544.69255407641504</v>
      </c>
      <c r="G4" s="15">
        <f t="shared" ref="G4:I19" si="1">(D4-$C4)/$C4</f>
        <v>-0.12839182406826449</v>
      </c>
      <c r="H4" s="15">
        <f t="shared" si="1"/>
        <v>-0.34383577769009466</v>
      </c>
      <c r="I4" s="15">
        <f t="shared" si="1"/>
        <v>-0.46265016700648737</v>
      </c>
    </row>
    <row r="5" spans="1:9" x14ac:dyDescent="0.25">
      <c r="A5" s="40"/>
      <c r="B5" t="s">
        <v>43</v>
      </c>
      <c r="C5" s="16">
        <v>8239.5333205486895</v>
      </c>
      <c r="D5" s="16">
        <v>8446.3566267484803</v>
      </c>
      <c r="E5" s="16">
        <v>8399.8625815692194</v>
      </c>
      <c r="F5" s="16">
        <v>7560.87208991031</v>
      </c>
      <c r="G5" s="15">
        <f t="shared" si="1"/>
        <v>2.5101337436671464E-2</v>
      </c>
      <c r="H5" s="15">
        <f t="shared" si="1"/>
        <v>1.9458536640744258E-2</v>
      </c>
      <c r="I5" s="15">
        <f t="shared" si="1"/>
        <v>-8.2366464729969183E-2</v>
      </c>
    </row>
    <row r="6" spans="1:9" x14ac:dyDescent="0.25">
      <c r="A6" s="40" t="s">
        <v>292</v>
      </c>
      <c r="B6" t="s">
        <v>41</v>
      </c>
      <c r="C6" s="16">
        <v>8450538.8079313505</v>
      </c>
      <c r="D6" s="16">
        <v>6074885.8051224099</v>
      </c>
      <c r="E6" s="16">
        <v>4900038.7547997897</v>
      </c>
      <c r="F6" s="16">
        <v>4999078.7687206604</v>
      </c>
      <c r="G6" s="15">
        <f t="shared" si="1"/>
        <v>-0.28112444150652788</v>
      </c>
      <c r="H6" s="15">
        <f t="shared" si="1"/>
        <v>-0.42015073048350454</v>
      </c>
      <c r="I6" s="15">
        <f t="shared" si="1"/>
        <v>-0.40843076609165829</v>
      </c>
    </row>
    <row r="7" spans="1:9" x14ac:dyDescent="0.25">
      <c r="A7" s="40"/>
      <c r="B7" t="s">
        <v>42</v>
      </c>
      <c r="C7" s="16">
        <v>1291418.7541745701</v>
      </c>
      <c r="D7" s="16">
        <v>943207.43850357702</v>
      </c>
      <c r="E7" s="16">
        <v>637610.33192471298</v>
      </c>
      <c r="F7" s="16">
        <v>510776.781973548</v>
      </c>
      <c r="G7" s="15">
        <f t="shared" si="1"/>
        <v>-0.26963470566412645</v>
      </c>
      <c r="H7" s="15">
        <f t="shared" si="1"/>
        <v>-0.5062714322030647</v>
      </c>
      <c r="I7" s="15">
        <f t="shared" si="1"/>
        <v>-0.60448399845329892</v>
      </c>
    </row>
    <row r="8" spans="1:9" x14ac:dyDescent="0.25">
      <c r="A8" s="40"/>
      <c r="B8" t="s">
        <v>43</v>
      </c>
      <c r="C8" s="16">
        <v>1802415.1505516199</v>
      </c>
      <c r="D8" s="16">
        <v>1478383.79764076</v>
      </c>
      <c r="E8" s="16">
        <v>1328839.4352188399</v>
      </c>
      <c r="F8" s="16">
        <v>1158298.4475555101</v>
      </c>
      <c r="G8" s="15">
        <f t="shared" si="1"/>
        <v>-0.17977620350766127</v>
      </c>
      <c r="H8" s="15">
        <f t="shared" si="1"/>
        <v>-0.26274508133592012</v>
      </c>
      <c r="I8" s="15">
        <f t="shared" si="1"/>
        <v>-0.35736312069890291</v>
      </c>
    </row>
    <row r="9" spans="1:9" x14ac:dyDescent="0.25">
      <c r="A9" s="40" t="s">
        <v>293</v>
      </c>
      <c r="B9" t="s">
        <v>41</v>
      </c>
      <c r="C9" s="16">
        <v>9069.4234214699409</v>
      </c>
      <c r="D9" s="16">
        <v>2608.1252174962301</v>
      </c>
      <c r="E9" s="16">
        <v>1325.87597490485</v>
      </c>
      <c r="F9" s="16">
        <v>1252.79672989442</v>
      </c>
      <c r="G9" s="15">
        <f t="shared" si="1"/>
        <v>-0.71242656822901818</v>
      </c>
      <c r="H9" s="15">
        <f t="shared" si="1"/>
        <v>-0.85380812943785178</v>
      </c>
      <c r="I9" s="15">
        <f t="shared" si="1"/>
        <v>-0.8618658902914722</v>
      </c>
    </row>
    <row r="10" spans="1:9" x14ac:dyDescent="0.25">
      <c r="A10" s="40"/>
      <c r="B10" t="s">
        <v>42</v>
      </c>
      <c r="C10" s="16">
        <v>6878.6272475716096</v>
      </c>
      <c r="D10" s="16">
        <v>3756.3669783109899</v>
      </c>
      <c r="E10" s="16">
        <v>2271.4206768814001</v>
      </c>
      <c r="F10" s="16">
        <v>1785.0664382192299</v>
      </c>
      <c r="G10" s="15">
        <f t="shared" si="1"/>
        <v>-0.45390746683691635</v>
      </c>
      <c r="H10" s="15">
        <f t="shared" si="1"/>
        <v>-0.66978575882516544</v>
      </c>
      <c r="I10" s="15">
        <f t="shared" si="1"/>
        <v>-0.7404908895376735</v>
      </c>
    </row>
    <row r="11" spans="1:9" x14ac:dyDescent="0.25">
      <c r="A11" s="40"/>
      <c r="B11" t="s">
        <v>43</v>
      </c>
      <c r="C11" s="16">
        <v>3010.6034976809101</v>
      </c>
      <c r="D11" s="16">
        <v>1407.23126271103</v>
      </c>
      <c r="E11" s="16">
        <v>973.77950829676195</v>
      </c>
      <c r="F11" s="16">
        <v>832.98729845203195</v>
      </c>
      <c r="G11" s="15">
        <f t="shared" si="1"/>
        <v>-0.53257502564019787</v>
      </c>
      <c r="H11" s="15">
        <f t="shared" si="1"/>
        <v>-0.6765500641160912</v>
      </c>
      <c r="I11" s="15">
        <f t="shared" si="1"/>
        <v>-0.72331550830466773</v>
      </c>
    </row>
    <row r="12" spans="1:9" x14ac:dyDescent="0.25">
      <c r="A12" s="40" t="s">
        <v>294</v>
      </c>
      <c r="B12" t="s">
        <v>41</v>
      </c>
      <c r="C12" s="16">
        <v>48.858819762104602</v>
      </c>
      <c r="D12" s="16">
        <v>34.259358968121497</v>
      </c>
      <c r="E12" s="16">
        <v>27.4388421218617</v>
      </c>
      <c r="F12" s="16">
        <v>28.689794955577899</v>
      </c>
      <c r="G12" s="15">
        <f t="shared" si="1"/>
        <v>-0.29880911706562746</v>
      </c>
      <c r="H12" s="15">
        <f t="shared" si="1"/>
        <v>-0.43840554775038704</v>
      </c>
      <c r="I12" s="15">
        <f t="shared" si="1"/>
        <v>-0.4128021287605888</v>
      </c>
    </row>
    <row r="13" spans="1:9" x14ac:dyDescent="0.25">
      <c r="A13" s="40"/>
      <c r="B13" t="s">
        <v>42</v>
      </c>
      <c r="C13" s="16">
        <v>4.9669570010021404</v>
      </c>
      <c r="D13" s="16">
        <v>3.8874811140672398</v>
      </c>
      <c r="E13" s="16">
        <v>2.6605220227014099</v>
      </c>
      <c r="F13" s="16">
        <v>2.1243009608980299</v>
      </c>
      <c r="G13" s="15">
        <f t="shared" si="1"/>
        <v>-0.21733143385720954</v>
      </c>
      <c r="H13" s="15">
        <f t="shared" si="1"/>
        <v>-0.46435573688988668</v>
      </c>
      <c r="I13" s="15">
        <f t="shared" si="1"/>
        <v>-0.57231339822965488</v>
      </c>
    </row>
    <row r="14" spans="1:9" x14ac:dyDescent="0.25">
      <c r="A14" s="40"/>
      <c r="B14" t="s">
        <v>43</v>
      </c>
      <c r="C14" s="16">
        <v>9.9324700665312502</v>
      </c>
      <c r="D14" s="16">
        <v>8.0075720067019702</v>
      </c>
      <c r="E14" s="16">
        <v>7.1740769731525402</v>
      </c>
      <c r="F14" s="16">
        <v>6.3809407121918502</v>
      </c>
      <c r="G14" s="15">
        <f t="shared" si="1"/>
        <v>-0.19379852614058957</v>
      </c>
      <c r="H14" s="15">
        <f t="shared" si="1"/>
        <v>-0.27771471496032735</v>
      </c>
      <c r="I14" s="15">
        <f t="shared" si="1"/>
        <v>-0.35756758696980523</v>
      </c>
    </row>
    <row r="15" spans="1:9" x14ac:dyDescent="0.25">
      <c r="A15" s="40" t="s">
        <v>295</v>
      </c>
      <c r="B15" t="s">
        <v>41</v>
      </c>
      <c r="C15" s="16">
        <v>365.99918937039598</v>
      </c>
      <c r="D15" s="16">
        <v>96.267053947292098</v>
      </c>
      <c r="E15" s="16">
        <v>48.761662851089604</v>
      </c>
      <c r="F15" s="16">
        <v>50.729692384873402</v>
      </c>
      <c r="G15" s="15">
        <f t="shared" si="1"/>
        <v>-0.73697467988141208</v>
      </c>
      <c r="H15" s="15">
        <f t="shared" si="1"/>
        <v>-0.86677111789517602</v>
      </c>
      <c r="I15" s="15">
        <f t="shared" si="1"/>
        <v>-0.86139397611196811</v>
      </c>
    </row>
    <row r="16" spans="1:9" x14ac:dyDescent="0.25">
      <c r="A16" s="40"/>
      <c r="B16" t="s">
        <v>42</v>
      </c>
      <c r="C16" s="16">
        <v>154.78659878633201</v>
      </c>
      <c r="D16" s="16">
        <v>45.147792029280303</v>
      </c>
      <c r="E16" s="16">
        <v>18.091549754369499</v>
      </c>
      <c r="F16" s="16">
        <v>12.310051722127</v>
      </c>
      <c r="G16" s="15">
        <f t="shared" si="1"/>
        <v>-0.7083223458407889</v>
      </c>
      <c r="H16" s="15">
        <f t="shared" si="1"/>
        <v>-0.88311940506333397</v>
      </c>
      <c r="I16" s="15">
        <f t="shared" si="1"/>
        <v>-0.9204708171208037</v>
      </c>
    </row>
    <row r="17" spans="1:9" x14ac:dyDescent="0.25">
      <c r="A17" s="40"/>
      <c r="B17" t="s">
        <v>43</v>
      </c>
      <c r="C17" s="16">
        <v>97.513243438449294</v>
      </c>
      <c r="D17" s="16">
        <v>30.4093670773862</v>
      </c>
      <c r="E17" s="16">
        <v>16.647886000075001</v>
      </c>
      <c r="F17" s="16">
        <v>14.0237192491557</v>
      </c>
      <c r="G17" s="15">
        <f t="shared" si="1"/>
        <v>-0.68815141405299796</v>
      </c>
      <c r="H17" s="15">
        <f t="shared" si="1"/>
        <v>-0.82927564079454286</v>
      </c>
      <c r="I17" s="15">
        <f t="shared" si="1"/>
        <v>-0.85618651626527498</v>
      </c>
    </row>
    <row r="18" spans="1:9" x14ac:dyDescent="0.25">
      <c r="A18" s="40" t="s">
        <v>296</v>
      </c>
      <c r="B18" t="s">
        <v>41</v>
      </c>
      <c r="C18" s="16">
        <v>335.90376963287298</v>
      </c>
      <c r="D18" s="16">
        <v>86.120012504680403</v>
      </c>
      <c r="E18" s="16">
        <v>42.724672978834498</v>
      </c>
      <c r="F18" s="16">
        <v>44.669255988693102</v>
      </c>
      <c r="G18" s="15">
        <f t="shared" si="1"/>
        <v>-0.74361701091117394</v>
      </c>
      <c r="H18" s="15">
        <f t="shared" si="1"/>
        <v>-0.87280680706402736</v>
      </c>
      <c r="I18" s="15">
        <f t="shared" si="1"/>
        <v>-0.86701769963012165</v>
      </c>
    </row>
    <row r="19" spans="1:9" x14ac:dyDescent="0.25">
      <c r="A19" s="40"/>
      <c r="B19" t="s">
        <v>42</v>
      </c>
      <c r="C19" s="16">
        <v>142.62262245734601</v>
      </c>
      <c r="D19" s="16">
        <v>41.437014602216699</v>
      </c>
      <c r="E19" s="16">
        <v>16.5617495913162</v>
      </c>
      <c r="F19" s="16">
        <v>11.275135869381799</v>
      </c>
      <c r="G19" s="15">
        <f t="shared" si="1"/>
        <v>-0.70946394135608315</v>
      </c>
      <c r="H19" s="15">
        <f t="shared" si="1"/>
        <v>-0.8838771205720235</v>
      </c>
      <c r="I19" s="15">
        <f t="shared" si="1"/>
        <v>-0.92094426764061343</v>
      </c>
    </row>
    <row r="20" spans="1:9" x14ac:dyDescent="0.25">
      <c r="A20" s="40"/>
      <c r="B20" t="s">
        <v>43</v>
      </c>
      <c r="C20" s="16">
        <v>89.608121312052504</v>
      </c>
      <c r="D20" s="16">
        <v>27.445338470767801</v>
      </c>
      <c r="E20" s="16">
        <v>14.7940453266486</v>
      </c>
      <c r="F20" s="16">
        <v>12.498926936828999</v>
      </c>
      <c r="G20" s="15">
        <f t="shared" ref="G20:I20" si="2">(D20-$C20)/$C20</f>
        <v>-0.69371818012798425</v>
      </c>
      <c r="H20" s="15">
        <f t="shared" si="2"/>
        <v>-0.83490285132605757</v>
      </c>
      <c r="I20" s="15">
        <f t="shared" si="2"/>
        <v>-0.8605156903881227</v>
      </c>
    </row>
    <row r="23" spans="1:9" x14ac:dyDescent="0.25">
      <c r="C23">
        <f>C3/C2</f>
        <v>4.4895299963810746</v>
      </c>
    </row>
  </sheetData>
  <mergeCells count="8">
    <mergeCell ref="A15:A17"/>
    <mergeCell ref="A18:A20"/>
    <mergeCell ref="A1:B1"/>
    <mergeCell ref="A2:B2"/>
    <mergeCell ref="A3:A5"/>
    <mergeCell ref="A6:A8"/>
    <mergeCell ref="A9:A11"/>
    <mergeCell ref="A12:A1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A693-13B6-4BCE-8BA4-6C5FCA1145EA}">
  <dimension ref="A1:I22"/>
  <sheetViews>
    <sheetView zoomScale="160" zoomScaleNormal="160" workbookViewId="0">
      <selection activeCell="C23" sqref="C23"/>
    </sheetView>
  </sheetViews>
  <sheetFormatPr defaultColWidth="8.7109375" defaultRowHeight="15" x14ac:dyDescent="0.25"/>
  <cols>
    <col min="1" max="1" width="17" customWidth="1"/>
    <col min="2" max="2" width="10.7109375" customWidth="1"/>
    <col min="3" max="6" width="12.5703125" bestFit="1" customWidth="1"/>
  </cols>
  <sheetData>
    <row r="1" spans="1:9" x14ac:dyDescent="0.25">
      <c r="A1" s="41" t="s">
        <v>290</v>
      </c>
      <c r="B1" s="41"/>
      <c r="C1" s="7">
        <v>2020</v>
      </c>
      <c r="D1" s="7">
        <v>2030</v>
      </c>
      <c r="E1" s="7">
        <v>2040</v>
      </c>
      <c r="F1" s="7">
        <v>2050</v>
      </c>
    </row>
    <row r="2" spans="1:9" x14ac:dyDescent="0.25">
      <c r="A2" s="42" t="s">
        <v>297</v>
      </c>
      <c r="B2" s="42"/>
      <c r="C2" s="16">
        <v>5034.2920000000004</v>
      </c>
      <c r="D2" s="16">
        <v>5738.6835000000001</v>
      </c>
      <c r="E2" s="16">
        <v>6413.7354999999998</v>
      </c>
      <c r="F2" s="16">
        <v>7059.9915000000001</v>
      </c>
      <c r="G2" s="15">
        <f t="shared" ref="G2:I3" si="0">(D2-$C2)/$C2</f>
        <v>0.13991868171333718</v>
      </c>
      <c r="H2" s="15">
        <f t="shared" si="0"/>
        <v>0.27400943369991237</v>
      </c>
      <c r="I2" s="15">
        <f t="shared" si="0"/>
        <v>0.40238021552981024</v>
      </c>
    </row>
    <row r="3" spans="1:9" x14ac:dyDescent="0.25">
      <c r="A3" s="45" t="s">
        <v>291</v>
      </c>
      <c r="B3" t="s">
        <v>41</v>
      </c>
      <c r="C3" s="16">
        <v>36589.159526600299</v>
      </c>
      <c r="D3" s="16">
        <v>45414.819302466101</v>
      </c>
      <c r="E3" s="16">
        <v>61782.265170926599</v>
      </c>
      <c r="F3" s="16">
        <v>71460.062007743705</v>
      </c>
      <c r="G3" s="15">
        <f t="shared" si="0"/>
        <v>0.24120968860871353</v>
      </c>
      <c r="H3" s="15">
        <f t="shared" si="0"/>
        <v>0.68854015698313398</v>
      </c>
      <c r="I3" s="15">
        <f t="shared" si="0"/>
        <v>0.95303917696694507</v>
      </c>
    </row>
    <row r="4" spans="1:9" x14ac:dyDescent="0.25">
      <c r="A4" s="40"/>
      <c r="B4" t="s">
        <v>42</v>
      </c>
      <c r="C4" s="16">
        <v>212.52096909478101</v>
      </c>
      <c r="D4" s="16">
        <v>428.68683375917698</v>
      </c>
      <c r="E4" s="16">
        <v>804.03166251437403</v>
      </c>
      <c r="F4" s="16">
        <v>1205.6612575095101</v>
      </c>
      <c r="G4" s="15">
        <f t="shared" ref="G4:I19" si="1">(D4-$C4)/$C4</f>
        <v>1.0171507573353358</v>
      </c>
      <c r="H4" s="15">
        <f t="shared" si="1"/>
        <v>2.7833050825012404</v>
      </c>
      <c r="I4" s="15">
        <f t="shared" si="1"/>
        <v>4.6731402206800787</v>
      </c>
    </row>
    <row r="5" spans="1:9" x14ac:dyDescent="0.25">
      <c r="A5" s="40"/>
      <c r="B5" t="s">
        <v>43</v>
      </c>
      <c r="C5" s="16">
        <v>363.89511423596201</v>
      </c>
      <c r="D5" s="16">
        <v>555.01504886949499</v>
      </c>
      <c r="E5" s="16">
        <v>611.65952134506597</v>
      </c>
      <c r="F5" s="16">
        <v>569.51353893486305</v>
      </c>
      <c r="G5" s="15">
        <f t="shared" si="1"/>
        <v>0.52520610240896026</v>
      </c>
      <c r="H5" s="15">
        <f t="shared" si="1"/>
        <v>0.68086763854830179</v>
      </c>
      <c r="I5" s="15">
        <f t="shared" si="1"/>
        <v>0.56504859959612164</v>
      </c>
    </row>
    <row r="6" spans="1:9" x14ac:dyDescent="0.25">
      <c r="A6" s="40" t="s">
        <v>292</v>
      </c>
      <c r="B6" t="s">
        <v>41</v>
      </c>
      <c r="C6" s="16">
        <v>6583541.3064682204</v>
      </c>
      <c r="D6" s="16">
        <v>6502479.0778235402</v>
      </c>
      <c r="E6" s="16">
        <v>8054971.4677939797</v>
      </c>
      <c r="F6" s="16">
        <v>9101985.7178145796</v>
      </c>
      <c r="G6" s="15">
        <f t="shared" si="1"/>
        <v>-1.2312860946894634E-2</v>
      </c>
      <c r="H6" s="15">
        <f t="shared" si="1"/>
        <v>0.22350131833761011</v>
      </c>
      <c r="I6" s="15">
        <f t="shared" si="1"/>
        <v>0.38253643352583344</v>
      </c>
    </row>
    <row r="7" spans="1:9" x14ac:dyDescent="0.25">
      <c r="A7" s="40"/>
      <c r="B7" t="s">
        <v>42</v>
      </c>
      <c r="C7" s="16">
        <v>1458.86111804083</v>
      </c>
      <c r="D7" s="16">
        <v>2385.5426100996001</v>
      </c>
      <c r="E7" s="16">
        <v>3590.6101455222602</v>
      </c>
      <c r="F7" s="16">
        <v>5581.5191235775401</v>
      </c>
      <c r="G7" s="15">
        <f t="shared" si="1"/>
        <v>0.63520884928597743</v>
      </c>
      <c r="H7" s="15">
        <f t="shared" si="1"/>
        <v>1.4612419243472958</v>
      </c>
      <c r="I7" s="15">
        <f t="shared" si="1"/>
        <v>2.8259427539430297</v>
      </c>
    </row>
    <row r="8" spans="1:9" x14ac:dyDescent="0.25">
      <c r="A8" s="40"/>
      <c r="B8" t="s">
        <v>43</v>
      </c>
      <c r="C8" s="16">
        <v>71652.373042892694</v>
      </c>
      <c r="D8" s="16">
        <v>88064.107409785895</v>
      </c>
      <c r="E8" s="16">
        <v>88227.804607385406</v>
      </c>
      <c r="F8" s="16">
        <v>80108.281042032802</v>
      </c>
      <c r="G8" s="15">
        <f t="shared" si="1"/>
        <v>0.22904662706800755</v>
      </c>
      <c r="H8" s="15">
        <f t="shared" si="1"/>
        <v>0.23133122966590783</v>
      </c>
      <c r="I8" s="15">
        <f t="shared" si="1"/>
        <v>0.11801295114229106</v>
      </c>
    </row>
    <row r="9" spans="1:9" x14ac:dyDescent="0.25">
      <c r="A9" s="40" t="s">
        <v>293</v>
      </c>
      <c r="B9" t="s">
        <v>41</v>
      </c>
      <c r="C9" s="16">
        <v>6867.5299592498504</v>
      </c>
      <c r="D9" s="16">
        <v>2698.7893049473901</v>
      </c>
      <c r="E9" s="16">
        <v>2033.25706448869</v>
      </c>
      <c r="F9" s="16">
        <v>2157.4395631392399</v>
      </c>
      <c r="G9" s="15">
        <f t="shared" si="1"/>
        <v>-0.60702183740568905</v>
      </c>
      <c r="H9" s="15">
        <f t="shared" si="1"/>
        <v>-0.70393182460746262</v>
      </c>
      <c r="I9" s="15">
        <f t="shared" si="1"/>
        <v>-0.68584926808606161</v>
      </c>
    </row>
    <row r="10" spans="1:9" x14ac:dyDescent="0.25">
      <c r="A10" s="40"/>
      <c r="B10" t="s">
        <v>42</v>
      </c>
      <c r="C10" s="16">
        <v>2.6225641493016698</v>
      </c>
      <c r="D10" s="16">
        <v>2.3888791670527598</v>
      </c>
      <c r="E10" s="16">
        <v>3.5098365187814502</v>
      </c>
      <c r="F10" s="16">
        <v>5.4063569565621696</v>
      </c>
      <c r="G10" s="15">
        <f t="shared" si="1"/>
        <v>-8.910553524920832E-2</v>
      </c>
      <c r="H10" s="15">
        <f t="shared" si="1"/>
        <v>0.3383224657120556</v>
      </c>
      <c r="I10" s="15">
        <f t="shared" si="1"/>
        <v>1.0614774887400797</v>
      </c>
    </row>
    <row r="11" spans="1:9" x14ac:dyDescent="0.25">
      <c r="A11" s="40"/>
      <c r="B11" t="s">
        <v>43</v>
      </c>
      <c r="C11" s="16">
        <v>81.7158297676025</v>
      </c>
      <c r="D11" s="16">
        <v>43.794082089979497</v>
      </c>
      <c r="E11" s="16">
        <v>30.6405112213743</v>
      </c>
      <c r="F11" s="16">
        <v>27.108759591198702</v>
      </c>
      <c r="G11" s="15">
        <f t="shared" si="1"/>
        <v>-0.46406856279219555</v>
      </c>
      <c r="H11" s="15">
        <f t="shared" si="1"/>
        <v>-0.62503579406199461</v>
      </c>
      <c r="I11" s="15">
        <f t="shared" si="1"/>
        <v>-0.66825571412178952</v>
      </c>
    </row>
    <row r="12" spans="1:9" x14ac:dyDescent="0.25">
      <c r="A12" s="40" t="s">
        <v>294</v>
      </c>
      <c r="B12" t="s">
        <v>41</v>
      </c>
      <c r="C12" s="16">
        <v>28.773868422311299</v>
      </c>
      <c r="D12" s="16">
        <v>28.1233402567597</v>
      </c>
      <c r="E12" s="16">
        <v>32.572450524052002</v>
      </c>
      <c r="F12" s="16">
        <v>37.705327615775197</v>
      </c>
      <c r="G12" s="15">
        <f t="shared" si="1"/>
        <v>-2.2608297084141044E-2</v>
      </c>
      <c r="H12" s="15">
        <f t="shared" si="1"/>
        <v>0.13201499520291393</v>
      </c>
      <c r="I12" s="15">
        <f t="shared" si="1"/>
        <v>0.31040175281188231</v>
      </c>
    </row>
    <row r="13" spans="1:9" x14ac:dyDescent="0.25">
      <c r="A13" s="40"/>
      <c r="B13" t="s">
        <v>42</v>
      </c>
      <c r="C13" s="16">
        <v>5.5461320085202302E-3</v>
      </c>
      <c r="D13" s="16">
        <v>7.9676173906015509E-3</v>
      </c>
      <c r="E13" s="16">
        <v>1.36538262744356E-2</v>
      </c>
      <c r="F13" s="16">
        <v>2.1524137766172E-2</v>
      </c>
      <c r="G13" s="15">
        <f t="shared" si="1"/>
        <v>0.43660795999109298</v>
      </c>
      <c r="H13" s="15">
        <f t="shared" si="1"/>
        <v>1.4618646388978747</v>
      </c>
      <c r="I13" s="15">
        <f t="shared" si="1"/>
        <v>2.8809277768912827</v>
      </c>
    </row>
    <row r="14" spans="1:9" x14ac:dyDescent="0.25">
      <c r="A14" s="40"/>
      <c r="B14" t="s">
        <v>43</v>
      </c>
      <c r="C14" s="16">
        <v>0.30790150298589902</v>
      </c>
      <c r="D14" s="16">
        <v>0.36867609728751299</v>
      </c>
      <c r="E14" s="16">
        <v>0.35414549655002098</v>
      </c>
      <c r="F14" s="16">
        <v>0.32867023537707302</v>
      </c>
      <c r="G14" s="15">
        <f t="shared" si="1"/>
        <v>0.19738323363883439</v>
      </c>
      <c r="H14" s="15">
        <f t="shared" si="1"/>
        <v>0.15019086661048159</v>
      </c>
      <c r="I14" s="15">
        <f t="shared" si="1"/>
        <v>6.7452520334482222E-2</v>
      </c>
    </row>
    <row r="15" spans="1:9" x14ac:dyDescent="0.25">
      <c r="A15" s="40" t="s">
        <v>295</v>
      </c>
      <c r="B15" t="s">
        <v>41</v>
      </c>
      <c r="C15" s="16">
        <v>264.09077799912001</v>
      </c>
      <c r="D15" s="16">
        <v>95.847536090072097</v>
      </c>
      <c r="E15" s="16">
        <v>75.958983220246495</v>
      </c>
      <c r="F15" s="16">
        <v>87.929340624415204</v>
      </c>
      <c r="G15" s="15">
        <f t="shared" si="1"/>
        <v>-0.63706594824605556</v>
      </c>
      <c r="H15" s="15">
        <f t="shared" si="1"/>
        <v>-0.71237548014455998</v>
      </c>
      <c r="I15" s="15">
        <f t="shared" si="1"/>
        <v>-0.66704880310243853</v>
      </c>
    </row>
    <row r="16" spans="1:9" x14ac:dyDescent="0.25">
      <c r="A16" s="40"/>
      <c r="B16" t="s">
        <v>42</v>
      </c>
      <c r="C16" s="16">
        <v>5.9746967546332498E-2</v>
      </c>
      <c r="D16" s="16">
        <v>4.3587553960350502E-2</v>
      </c>
      <c r="E16" s="16">
        <v>3.7748813817557701E-2</v>
      </c>
      <c r="F16" s="16">
        <v>5.6975658792809303E-2</v>
      </c>
      <c r="G16" s="15">
        <f t="shared" si="1"/>
        <v>-0.27046416328076761</v>
      </c>
      <c r="H16" s="15">
        <f t="shared" si="1"/>
        <v>-0.36818862332578967</v>
      </c>
      <c r="I16" s="15">
        <f t="shared" si="1"/>
        <v>-4.638409056282404E-2</v>
      </c>
    </row>
    <row r="17" spans="1:9" x14ac:dyDescent="0.25">
      <c r="A17" s="40"/>
      <c r="B17" t="s">
        <v>43</v>
      </c>
      <c r="C17" s="16">
        <v>2.88256140060495</v>
      </c>
      <c r="D17" s="16">
        <v>1.34208855695089</v>
      </c>
      <c r="E17" s="16">
        <v>0.84512638306397903</v>
      </c>
      <c r="F17" s="16">
        <v>0.77982564449890102</v>
      </c>
      <c r="G17" s="15">
        <f t="shared" si="1"/>
        <v>-0.53441111205151359</v>
      </c>
      <c r="H17" s="15">
        <f t="shared" si="1"/>
        <v>-0.7068140914928589</v>
      </c>
      <c r="I17" s="15">
        <f t="shared" si="1"/>
        <v>-0.72946781139328287</v>
      </c>
    </row>
    <row r="18" spans="1:9" x14ac:dyDescent="0.25">
      <c r="A18" s="40" t="s">
        <v>296</v>
      </c>
      <c r="B18" t="s">
        <v>41</v>
      </c>
      <c r="C18" s="16">
        <v>241.570256380682</v>
      </c>
      <c r="D18" s="16">
        <v>87.800615890119801</v>
      </c>
      <c r="E18" s="16">
        <v>65.144901048104003</v>
      </c>
      <c r="F18" s="16">
        <v>75.336019513232301</v>
      </c>
      <c r="G18" s="15">
        <f t="shared" si="1"/>
        <v>-0.63654210909244591</v>
      </c>
      <c r="H18" s="15">
        <f t="shared" si="1"/>
        <v>-0.73032730923030331</v>
      </c>
      <c r="I18" s="15">
        <f t="shared" si="1"/>
        <v>-0.68814033382274942</v>
      </c>
    </row>
    <row r="19" spans="1:9" x14ac:dyDescent="0.25">
      <c r="A19" s="40"/>
      <c r="B19" t="s">
        <v>42</v>
      </c>
      <c r="C19" s="16">
        <v>5.4705029356768499E-2</v>
      </c>
      <c r="D19" s="16">
        <v>3.9369403577090699E-2</v>
      </c>
      <c r="E19" s="16">
        <v>3.4536148811807998E-2</v>
      </c>
      <c r="F19" s="16">
        <v>5.0645030038052603E-2</v>
      </c>
      <c r="G19" s="15">
        <f t="shared" si="1"/>
        <v>-0.28033301434981073</v>
      </c>
      <c r="H19" s="15">
        <f t="shared" si="1"/>
        <v>-0.3686842102473904</v>
      </c>
      <c r="I19" s="15">
        <f t="shared" si="1"/>
        <v>-7.42161985187485E-2</v>
      </c>
    </row>
    <row r="20" spans="1:9" x14ac:dyDescent="0.25">
      <c r="A20" s="40"/>
      <c r="B20" t="s">
        <v>43</v>
      </c>
      <c r="C20" s="16">
        <v>2.6370355998899799</v>
      </c>
      <c r="D20" s="16">
        <v>1.2265106365257901</v>
      </c>
      <c r="E20" s="16">
        <v>0.73189298978237205</v>
      </c>
      <c r="F20" s="16">
        <v>0.67172381268195902</v>
      </c>
      <c r="G20" s="15">
        <f t="shared" ref="G20:I20" si="2">(D20-$C20)/$C20</f>
        <v>-0.53489037592933464</v>
      </c>
      <c r="H20" s="15">
        <f t="shared" si="2"/>
        <v>-0.72245615879705705</v>
      </c>
      <c r="I20" s="15">
        <f t="shared" si="2"/>
        <v>-0.74527313445825905</v>
      </c>
    </row>
    <row r="22" spans="1:9" x14ac:dyDescent="0.25">
      <c r="C22">
        <f>C3/C2</f>
        <v>7.2679851559266515</v>
      </c>
    </row>
  </sheetData>
  <mergeCells count="8">
    <mergeCell ref="A15:A17"/>
    <mergeCell ref="A18:A20"/>
    <mergeCell ref="A1:B1"/>
    <mergeCell ref="A2:B2"/>
    <mergeCell ref="A3:A5"/>
    <mergeCell ref="A6:A8"/>
    <mergeCell ref="A9:A11"/>
    <mergeCell ref="A12: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Sheet3</vt:lpstr>
      <vt:lpstr>Sheet4</vt:lpstr>
      <vt:lpstr>MC_NYC</vt:lpstr>
      <vt:lpstr>MC_LA</vt:lpstr>
      <vt:lpstr>MC_Chicago</vt:lpstr>
      <vt:lpstr>MC_DC</vt:lpstr>
      <vt:lpstr>MC_SF</vt:lpstr>
      <vt:lpstr>MC_Dallas</vt:lpstr>
      <vt:lpstr>Electric_NYC</vt:lpstr>
      <vt:lpstr>Electric_LA</vt:lpstr>
      <vt:lpstr>Rush_NYC</vt:lpstr>
      <vt:lpstr>Rush_LA</vt:lpstr>
      <vt:lpstr>Crowd_NYC</vt:lpstr>
      <vt:lpstr>Crowd_LA</vt:lpstr>
      <vt:lpstr>CrowdE_NYC</vt:lpstr>
      <vt:lpstr>CrowdE_LA</vt:lpstr>
      <vt:lpstr>Auto_NYC</vt:lpstr>
      <vt:lpstr>Auto_LA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Xiao</dc:creator>
  <cp:lastModifiedBy>Maria Catalina Valencia Cardenas</cp:lastModifiedBy>
  <dcterms:created xsi:type="dcterms:W3CDTF">2022-01-27T05:41:58Z</dcterms:created>
  <dcterms:modified xsi:type="dcterms:W3CDTF">2023-03-18T22:39:09Z</dcterms:modified>
</cp:coreProperties>
</file>