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nilha1" sheetId="1" r:id="rId4"/>
  </sheets>
  <definedNames/>
  <calcPr/>
  <extLst>
    <ext uri="GoogleSheetsCustomDataVersion1">
      <go:sheetsCustomData xmlns:go="http://customooxmlschemas.google.com/" r:id="rId5" roundtripDataSignature="AMtx7mh6gs/dxgtHK90zsMJezw+h+aDL/g=="/>
    </ext>
  </extLst>
</workbook>
</file>

<file path=xl/sharedStrings.xml><?xml version="1.0" encoding="utf-8"?>
<sst xmlns="http://schemas.openxmlformats.org/spreadsheetml/2006/main" count="316" uniqueCount="58">
  <si>
    <t>Escala para avaliação das alternativas</t>
  </si>
  <si>
    <t>Escala para avaliação dos pesos</t>
  </si>
  <si>
    <t>Valor linguístico</t>
  </si>
  <si>
    <t>Valor Fuzzy</t>
  </si>
  <si>
    <t>l</t>
  </si>
  <si>
    <t>m</t>
  </si>
  <si>
    <t>u</t>
  </si>
  <si>
    <t xml:space="preserve">Ótimo </t>
  </si>
  <si>
    <t xml:space="preserve">O </t>
  </si>
  <si>
    <t xml:space="preserve">Muito Alto </t>
  </si>
  <si>
    <t xml:space="preserve">MA </t>
  </si>
  <si>
    <t>Muito Bom</t>
  </si>
  <si>
    <t xml:space="preserve">MB </t>
  </si>
  <si>
    <t xml:space="preserve">Alto </t>
  </si>
  <si>
    <t xml:space="preserve">A </t>
  </si>
  <si>
    <t xml:space="preserve">Bom </t>
  </si>
  <si>
    <t xml:space="preserve">B </t>
  </si>
  <si>
    <t xml:space="preserve">Médio </t>
  </si>
  <si>
    <t xml:space="preserve">M </t>
  </si>
  <si>
    <t xml:space="preserve">Ruim  </t>
  </si>
  <si>
    <t xml:space="preserve">R </t>
  </si>
  <si>
    <t xml:space="preserve">Baixo </t>
  </si>
  <si>
    <t xml:space="preserve">Muito Ruim </t>
  </si>
  <si>
    <t xml:space="preserve">MR </t>
  </si>
  <si>
    <t xml:space="preserve">Muito Baixo </t>
  </si>
  <si>
    <t>FUZZYFICAÇÃO</t>
  </si>
  <si>
    <t xml:space="preserve">Fornecedores </t>
  </si>
  <si>
    <t xml:space="preserve">C1 </t>
  </si>
  <si>
    <t xml:space="preserve">C2 </t>
  </si>
  <si>
    <t xml:space="preserve">C3 </t>
  </si>
  <si>
    <t xml:space="preserve">C4 </t>
  </si>
  <si>
    <t>C5</t>
  </si>
  <si>
    <t>C</t>
  </si>
  <si>
    <t>C2</t>
  </si>
  <si>
    <t>C3</t>
  </si>
  <si>
    <t>C4</t>
  </si>
  <si>
    <t xml:space="preserve">A1 </t>
  </si>
  <si>
    <t xml:space="preserve">A2 </t>
  </si>
  <si>
    <t xml:space="preserve">A3 </t>
  </si>
  <si>
    <t xml:space="preserve">A4 </t>
  </si>
  <si>
    <t xml:space="preserve">A5 </t>
  </si>
  <si>
    <t xml:space="preserve">A6 </t>
  </si>
  <si>
    <t xml:space="preserve">A7 </t>
  </si>
  <si>
    <t xml:space="preserve">A8 </t>
  </si>
  <si>
    <t xml:space="preserve">A9 </t>
  </si>
  <si>
    <t xml:space="preserve">A10 </t>
  </si>
  <si>
    <t xml:space="preserve">W </t>
  </si>
  <si>
    <t>normalização</t>
  </si>
  <si>
    <t>PONDERAR</t>
  </si>
  <si>
    <t>C1</t>
  </si>
  <si>
    <t>SOLUÇÃO IDEAL E ANTIIDEAL</t>
  </si>
  <si>
    <t>IDEAL</t>
  </si>
  <si>
    <t>ANTIIDEAL</t>
  </si>
  <si>
    <t>MAXIMOZAÇÃO</t>
  </si>
  <si>
    <t>d+</t>
  </si>
  <si>
    <t>d-</t>
  </si>
  <si>
    <t>q</t>
  </si>
  <si>
    <t>RANKING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</si>
</sst>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6">
    <font>
      <sz val="11.0"/>
      <color theme="1"/>
      <name val="Calibri"/>
      <scheme val="minor"/>
    </font>
    <font>
      <b/>
      <sz val="11.0"/>
      <color theme="1"/>
      <name val="Calibri"/>
    </font>
    <font/>
    <font>
      <sz val="11.0"/>
      <color theme="1"/>
      <name val="Calibri"/>
    </font>
    <font>
      <color theme="1"/>
      <name val="Calibri"/>
      <scheme val="minor"/>
    </font>
    <font>
      <sz val="11.0"/>
      <color rgb="FF000000"/>
      <name val="Inconsolata"/>
    </font>
  </fonts>
  <fills count="5">
    <fill>
      <patternFill patternType="none"/>
    </fill>
    <fill>
      <patternFill patternType="lightGray"/>
    </fill>
    <fill>
      <patternFill patternType="solid">
        <fgColor rgb="FFE7E6E6"/>
        <bgColor rgb="FFE7E6E6"/>
      </patternFill>
    </fill>
    <fill>
      <patternFill patternType="solid">
        <fgColor rgb="FFFFFFFF"/>
        <bgColor rgb="FFFFFFFF"/>
      </patternFill>
    </fill>
    <fill>
      <patternFill patternType="solid">
        <fgColor theme="9"/>
        <bgColor theme="9"/>
      </patternFill>
    </fill>
  </fills>
  <borders count="24">
    <border/>
    <border>
      <left/>
      <top/>
      <bottom/>
    </border>
    <border>
      <top/>
      <bottom/>
    </border>
    <border>
      <right/>
      <top/>
      <bottom/>
    </border>
    <border>
      <left style="medium">
        <color rgb="FF000000"/>
      </left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4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4" fillId="0" fontId="3" numFmtId="0" xfId="0" applyAlignment="1" applyBorder="1" applyFont="1">
      <alignment horizontal="center" vertical="center"/>
    </xf>
    <xf borderId="5" fillId="0" fontId="2" numFmtId="0" xfId="0" applyBorder="1" applyFont="1"/>
    <xf borderId="6" fillId="0" fontId="3" numFmtId="0" xfId="0" applyAlignment="1" applyBorder="1" applyFont="1">
      <alignment horizontal="center"/>
    </xf>
    <xf borderId="7" fillId="0" fontId="2" numFmtId="0" xfId="0" applyBorder="1" applyFont="1"/>
    <xf borderId="8" fillId="0" fontId="2" numFmtId="0" xfId="0" applyBorder="1" applyFont="1"/>
    <xf borderId="9" fillId="0" fontId="2" numFmtId="0" xfId="0" applyBorder="1" applyFont="1"/>
    <xf borderId="10" fillId="0" fontId="2" numFmtId="0" xfId="0" applyBorder="1" applyFont="1"/>
    <xf borderId="11" fillId="0" fontId="3" numFmtId="0" xfId="0" applyAlignment="1" applyBorder="1" applyFont="1">
      <alignment horizontal="center"/>
    </xf>
    <xf borderId="12" fillId="0" fontId="3" numFmtId="0" xfId="0" applyAlignment="1" applyBorder="1" applyFont="1">
      <alignment horizontal="center"/>
    </xf>
    <xf borderId="13" fillId="0" fontId="3" numFmtId="0" xfId="0" applyBorder="1" applyFont="1"/>
    <xf borderId="11" fillId="0" fontId="3" numFmtId="0" xfId="0" applyBorder="1" applyFont="1"/>
    <xf borderId="12" fillId="0" fontId="3" numFmtId="0" xfId="0" applyBorder="1" applyFont="1"/>
    <xf borderId="14" fillId="0" fontId="3" numFmtId="0" xfId="0" applyBorder="1" applyFont="1"/>
    <xf borderId="15" fillId="0" fontId="3" numFmtId="0" xfId="0" applyAlignment="1" applyBorder="1" applyFont="1">
      <alignment horizontal="center"/>
    </xf>
    <xf borderId="15" fillId="0" fontId="3" numFmtId="0" xfId="0" applyBorder="1" applyFont="1"/>
    <xf borderId="16" fillId="0" fontId="3" numFmtId="0" xfId="0" applyBorder="1" applyFont="1"/>
    <xf borderId="0" fillId="0" fontId="4" numFmtId="0" xfId="0" applyAlignment="1" applyFont="1">
      <alignment horizontal="center" readingOrder="0"/>
    </xf>
    <xf borderId="11" fillId="0" fontId="1" numFmtId="0" xfId="0" applyBorder="1" applyFont="1"/>
    <xf borderId="0" fillId="0" fontId="4" numFmtId="0" xfId="0" applyAlignment="1" applyFont="1">
      <alignment readingOrder="0"/>
    </xf>
    <xf borderId="17" fillId="0" fontId="1" numFmtId="0" xfId="0" applyAlignment="1" applyBorder="1" applyFont="1">
      <alignment horizontal="center"/>
    </xf>
    <xf borderId="18" fillId="0" fontId="2" numFmtId="0" xfId="0" applyBorder="1" applyFont="1"/>
    <xf borderId="19" fillId="0" fontId="2" numFmtId="0" xfId="0" applyBorder="1" applyFont="1"/>
    <xf borderId="17" fillId="0" fontId="4" numFmtId="0" xfId="0" applyBorder="1" applyFont="1"/>
    <xf borderId="18" fillId="0" fontId="4" numFmtId="0" xfId="0" applyBorder="1" applyFont="1"/>
    <xf borderId="18" fillId="3" fontId="5" numFmtId="0" xfId="0" applyBorder="1" applyFill="1" applyFont="1"/>
    <xf borderId="19" fillId="0" fontId="4" numFmtId="0" xfId="0" applyBorder="1" applyFont="1"/>
    <xf borderId="11" fillId="2" fontId="3" numFmtId="0" xfId="0" applyBorder="1" applyFont="1"/>
    <xf borderId="20" fillId="0" fontId="4" numFmtId="0" xfId="0" applyBorder="1" applyFont="1"/>
    <xf borderId="21" fillId="0" fontId="4" numFmtId="0" xfId="0" applyBorder="1" applyFont="1"/>
    <xf borderId="21" fillId="3" fontId="5" numFmtId="0" xfId="0" applyBorder="1" applyFont="1"/>
    <xf borderId="22" fillId="0" fontId="4" numFmtId="0" xfId="0" applyBorder="1" applyFont="1"/>
    <xf borderId="17" fillId="2" fontId="3" numFmtId="0" xfId="0" applyBorder="1" applyFont="1"/>
    <xf borderId="0" fillId="0" fontId="4" numFmtId="0" xfId="0" applyAlignment="1" applyFont="1">
      <alignment readingOrder="0"/>
    </xf>
    <xf borderId="0" fillId="0" fontId="4" numFmtId="0" xfId="0" applyFont="1"/>
    <xf borderId="0" fillId="4" fontId="4" numFmtId="0" xfId="0" applyFill="1" applyFont="1"/>
    <xf borderId="11" fillId="0" fontId="4" numFmtId="0" xfId="0" applyAlignment="1" applyBorder="1" applyFont="1">
      <alignment readingOrder="0"/>
    </xf>
    <xf borderId="11" fillId="0" fontId="4" numFmtId="0" xfId="0" applyBorder="1" applyFont="1"/>
    <xf borderId="17" fillId="0" fontId="4" numFmtId="2" xfId="0" applyBorder="1" applyFont="1" applyNumberFormat="1"/>
    <xf borderId="18" fillId="0" fontId="4" numFmtId="2" xfId="0" applyBorder="1" applyFont="1" applyNumberFormat="1"/>
    <xf borderId="19" fillId="0" fontId="4" numFmtId="2" xfId="0" applyBorder="1" applyFont="1" applyNumberFormat="1"/>
    <xf borderId="11" fillId="0" fontId="4" numFmtId="0" xfId="0" applyAlignment="1" applyBorder="1" applyFont="1">
      <alignment readingOrder="0"/>
    </xf>
    <xf borderId="11" fillId="0" fontId="4" numFmtId="164" xfId="0" applyBorder="1" applyFont="1" applyNumberFormat="1"/>
    <xf borderId="23" fillId="0" fontId="4" numFmtId="0" xfId="0" applyBorder="1" applyFont="1"/>
    <xf borderId="23" fillId="0" fontId="4" numFmtId="164" xfId="0" applyBorder="1" applyFont="1" applyNumberFormat="1"/>
    <xf borderId="11" fillId="0" fontId="4" numFmtId="164" xfId="0" applyAlignment="1" applyBorder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29"/>
    <col customWidth="1" min="2" max="6" width="8.71"/>
    <col customWidth="1" min="7" max="7" width="12.0"/>
    <col customWidth="1" min="8" max="8" width="10.43"/>
    <col customWidth="1" min="9" max="9" width="14.71"/>
    <col customWidth="1" min="10" max="26" width="8.71"/>
  </cols>
  <sheetData>
    <row r="1">
      <c r="A1" s="1" t="s">
        <v>0</v>
      </c>
      <c r="B1" s="2"/>
      <c r="C1" s="2"/>
      <c r="D1" s="2"/>
      <c r="E1" s="3"/>
      <c r="G1" s="1" t="s">
        <v>1</v>
      </c>
      <c r="H1" s="2"/>
      <c r="I1" s="2"/>
      <c r="J1" s="2"/>
      <c r="K1" s="3"/>
    </row>
    <row r="2">
      <c r="A2" s="4" t="s">
        <v>2</v>
      </c>
      <c r="B2" s="5"/>
      <c r="C2" s="6" t="s">
        <v>3</v>
      </c>
      <c r="D2" s="7"/>
      <c r="E2" s="8"/>
      <c r="G2" s="4" t="s">
        <v>2</v>
      </c>
      <c r="H2" s="5"/>
      <c r="I2" s="6" t="s">
        <v>3</v>
      </c>
      <c r="J2" s="7"/>
      <c r="K2" s="8"/>
    </row>
    <row r="3">
      <c r="A3" s="9"/>
      <c r="B3" s="10"/>
      <c r="C3" s="11" t="s">
        <v>4</v>
      </c>
      <c r="D3" s="11" t="s">
        <v>5</v>
      </c>
      <c r="E3" s="12" t="s">
        <v>6</v>
      </c>
      <c r="G3" s="9"/>
      <c r="H3" s="10"/>
      <c r="I3" s="11" t="s">
        <v>4</v>
      </c>
      <c r="J3" s="11" t="s">
        <v>5</v>
      </c>
      <c r="K3" s="12" t="s">
        <v>6</v>
      </c>
    </row>
    <row r="4">
      <c r="A4" s="13" t="s">
        <v>7</v>
      </c>
      <c r="B4" s="11" t="s">
        <v>8</v>
      </c>
      <c r="C4" s="14">
        <v>7.5</v>
      </c>
      <c r="D4" s="14">
        <v>10.0</v>
      </c>
      <c r="E4" s="15">
        <v>10.0</v>
      </c>
      <c r="G4" s="13" t="s">
        <v>9</v>
      </c>
      <c r="H4" s="11" t="s">
        <v>10</v>
      </c>
      <c r="I4" s="14">
        <v>0.75</v>
      </c>
      <c r="J4" s="14">
        <v>1.0</v>
      </c>
      <c r="K4" s="15">
        <v>1.0</v>
      </c>
    </row>
    <row r="5">
      <c r="A5" s="13" t="s">
        <v>11</v>
      </c>
      <c r="B5" s="11" t="s">
        <v>12</v>
      </c>
      <c r="C5" s="14">
        <v>5.0</v>
      </c>
      <c r="D5" s="14">
        <v>7.5</v>
      </c>
      <c r="E5" s="15">
        <v>10.0</v>
      </c>
      <c r="G5" s="13" t="s">
        <v>13</v>
      </c>
      <c r="H5" s="11" t="s">
        <v>14</v>
      </c>
      <c r="I5" s="14">
        <v>0.5</v>
      </c>
      <c r="J5" s="14">
        <v>0.75</v>
      </c>
      <c r="K5" s="15">
        <v>1.0</v>
      </c>
    </row>
    <row r="6">
      <c r="A6" s="13" t="s">
        <v>15</v>
      </c>
      <c r="B6" s="11" t="s">
        <v>16</v>
      </c>
      <c r="C6" s="14">
        <v>2.5</v>
      </c>
      <c r="D6" s="14">
        <v>5.0</v>
      </c>
      <c r="E6" s="15">
        <v>7.5</v>
      </c>
      <c r="G6" s="13" t="s">
        <v>17</v>
      </c>
      <c r="H6" s="11" t="s">
        <v>18</v>
      </c>
      <c r="I6" s="14">
        <v>0.25</v>
      </c>
      <c r="J6" s="14">
        <v>0.5</v>
      </c>
      <c r="K6" s="15">
        <v>0.75</v>
      </c>
    </row>
    <row r="7">
      <c r="A7" s="13" t="s">
        <v>19</v>
      </c>
      <c r="B7" s="11" t="s">
        <v>20</v>
      </c>
      <c r="C7" s="14">
        <v>0.0</v>
      </c>
      <c r="D7" s="14">
        <v>2.5</v>
      </c>
      <c r="E7" s="15">
        <v>5.0</v>
      </c>
      <c r="G7" s="13" t="s">
        <v>21</v>
      </c>
      <c r="H7" s="11" t="s">
        <v>16</v>
      </c>
      <c r="I7" s="14">
        <v>0.0</v>
      </c>
      <c r="J7" s="14">
        <v>0.25</v>
      </c>
      <c r="K7" s="15">
        <v>0.5</v>
      </c>
    </row>
    <row r="8">
      <c r="A8" s="16" t="s">
        <v>22</v>
      </c>
      <c r="B8" s="17" t="s">
        <v>23</v>
      </c>
      <c r="C8" s="18">
        <v>0.0</v>
      </c>
      <c r="D8" s="18">
        <v>0.0</v>
      </c>
      <c r="E8" s="19">
        <v>2.5</v>
      </c>
      <c r="G8" s="16" t="s">
        <v>24</v>
      </c>
      <c r="H8" s="17" t="s">
        <v>12</v>
      </c>
      <c r="I8" s="18">
        <v>0.0</v>
      </c>
      <c r="J8" s="18">
        <v>0.0</v>
      </c>
      <c r="K8" s="19">
        <v>0.25</v>
      </c>
    </row>
    <row r="11">
      <c r="J11" s="20" t="s">
        <v>25</v>
      </c>
    </row>
    <row r="13">
      <c r="A13" s="21" t="s">
        <v>26</v>
      </c>
      <c r="B13" s="21" t="s">
        <v>27</v>
      </c>
      <c r="C13" s="21" t="s">
        <v>28</v>
      </c>
      <c r="D13" s="21" t="s">
        <v>29</v>
      </c>
      <c r="E13" s="21" t="s">
        <v>30</v>
      </c>
      <c r="F13" s="21" t="s">
        <v>31</v>
      </c>
      <c r="J13" s="22" t="s">
        <v>32</v>
      </c>
      <c r="K13" s="23" t="s">
        <v>27</v>
      </c>
      <c r="L13" s="24"/>
      <c r="M13" s="25"/>
      <c r="N13" s="23" t="s">
        <v>33</v>
      </c>
      <c r="O13" s="24"/>
      <c r="P13" s="25"/>
      <c r="Q13" s="23" t="s">
        <v>34</v>
      </c>
      <c r="R13" s="24"/>
      <c r="S13" s="25"/>
      <c r="T13" s="23" t="s">
        <v>35</v>
      </c>
      <c r="U13" s="24"/>
      <c r="V13" s="25"/>
      <c r="W13" s="23" t="s">
        <v>31</v>
      </c>
      <c r="X13" s="24"/>
      <c r="Y13" s="25"/>
    </row>
    <row r="14">
      <c r="A14" s="14" t="s">
        <v>36</v>
      </c>
      <c r="B14" s="14" t="s">
        <v>8</v>
      </c>
      <c r="C14" s="14" t="s">
        <v>8</v>
      </c>
      <c r="D14" s="14" t="s">
        <v>8</v>
      </c>
      <c r="E14" s="14" t="s">
        <v>12</v>
      </c>
      <c r="F14" s="14" t="s">
        <v>23</v>
      </c>
      <c r="J14" s="21" t="s">
        <v>26</v>
      </c>
      <c r="K14" s="11" t="s">
        <v>4</v>
      </c>
      <c r="L14" s="11" t="s">
        <v>5</v>
      </c>
      <c r="M14" s="12" t="s">
        <v>6</v>
      </c>
      <c r="N14" s="11" t="s">
        <v>4</v>
      </c>
      <c r="O14" s="11" t="s">
        <v>5</v>
      </c>
      <c r="P14" s="12" t="s">
        <v>6</v>
      </c>
      <c r="Q14" s="11" t="s">
        <v>4</v>
      </c>
      <c r="R14" s="11" t="s">
        <v>5</v>
      </c>
      <c r="S14" s="12" t="s">
        <v>6</v>
      </c>
      <c r="T14" s="11" t="s">
        <v>4</v>
      </c>
      <c r="U14" s="11" t="s">
        <v>5</v>
      </c>
      <c r="V14" s="12" t="s">
        <v>6</v>
      </c>
      <c r="W14" s="11" t="s">
        <v>4</v>
      </c>
      <c r="X14" s="11" t="s">
        <v>5</v>
      </c>
      <c r="Y14" s="12" t="s">
        <v>6</v>
      </c>
    </row>
    <row r="15">
      <c r="A15" s="14" t="s">
        <v>37</v>
      </c>
      <c r="B15" s="14" t="s">
        <v>8</v>
      </c>
      <c r="C15" s="14" t="s">
        <v>12</v>
      </c>
      <c r="D15" s="14" t="s">
        <v>12</v>
      </c>
      <c r="E15" s="14" t="s">
        <v>16</v>
      </c>
      <c r="F15" s="14" t="s">
        <v>20</v>
      </c>
      <c r="J15" s="14" t="s">
        <v>36</v>
      </c>
      <c r="K15" s="26">
        <f t="shared" ref="K15:K24" si="1">VLOOKUP(B14,$B$4:$E$8,2,FALSE)</f>
        <v>7.5</v>
      </c>
      <c r="L15" s="27">
        <f t="shared" ref="L15:L24" si="2">VLOOKUP(B14,$B$4:$E$8,3,FALSE)</f>
        <v>10</v>
      </c>
      <c r="M15" s="28">
        <f t="shared" ref="M15:M24" si="3">VLOOKUP(B14,$B$4:$E$8,4,FALSE)</f>
        <v>10</v>
      </c>
      <c r="N15" s="26">
        <f t="shared" ref="N15:N24" si="4">VLOOKUP(C14,$B$4:$E$8,2,FALSE)</f>
        <v>7.5</v>
      </c>
      <c r="O15" s="27">
        <f t="shared" ref="O15:O24" si="5">VLOOKUP(C14,$B$4:$E$8,3,FALSE)</f>
        <v>10</v>
      </c>
      <c r="P15" s="27">
        <f t="shared" ref="P15:P24" si="6">VLOOKUP(C14,$B$4:$E$8,4,FALSE)</f>
        <v>10</v>
      </c>
      <c r="Q15" s="26">
        <f t="shared" ref="Q15:Q24" si="7">VLOOKUP(D14,$B$4:$E$8,2,FALSE)</f>
        <v>7.5</v>
      </c>
      <c r="R15" s="27">
        <f t="shared" ref="R15:R24" si="8">VLOOKUP(D14,$B$4:$E$8,3,FALSE)</f>
        <v>10</v>
      </c>
      <c r="S15" s="27">
        <f t="shared" ref="S15:S24" si="9">VLOOKUP(D14,$B$4:$E$8,4,FALSE)</f>
        <v>10</v>
      </c>
      <c r="T15" s="26">
        <f t="shared" ref="T15:T24" si="10">VLOOKUP($E14,$B$4:$E$8,2,FALSE)</f>
        <v>5</v>
      </c>
      <c r="U15" s="27">
        <f t="shared" ref="U15:U24" si="11">VLOOKUP($E14,$B$4:$E$8,3,FALSE)</f>
        <v>7.5</v>
      </c>
      <c r="V15" s="27">
        <f t="shared" ref="V15:V24" si="12">VLOOKUP($E14,$B$4:$E$8,4,FALSE)</f>
        <v>10</v>
      </c>
      <c r="W15" s="26">
        <f t="shared" ref="W15:W24" si="13">VLOOKUP($F14,$B$4:$E$8,2,FALSE)</f>
        <v>0</v>
      </c>
      <c r="X15" s="27">
        <f t="shared" ref="X15:X24" si="14">VLOOKUP($F14,$B$4:$E$8,3,FALSE)</f>
        <v>0</v>
      </c>
      <c r="Y15" s="29">
        <f t="shared" ref="Y15:Y24" si="15">VLOOKUP($F14,$B$4:$E$8,4,FALSE)</f>
        <v>2.5</v>
      </c>
    </row>
    <row r="16">
      <c r="A16" s="14" t="s">
        <v>38</v>
      </c>
      <c r="B16" s="14" t="s">
        <v>12</v>
      </c>
      <c r="C16" s="14" t="s">
        <v>12</v>
      </c>
      <c r="D16" s="14" t="s">
        <v>8</v>
      </c>
      <c r="E16" s="14" t="s">
        <v>8</v>
      </c>
      <c r="F16" s="14" t="s">
        <v>23</v>
      </c>
      <c r="J16" s="14" t="s">
        <v>37</v>
      </c>
      <c r="K16" s="26">
        <f t="shared" si="1"/>
        <v>7.5</v>
      </c>
      <c r="L16" s="27">
        <f t="shared" si="2"/>
        <v>10</v>
      </c>
      <c r="M16" s="28">
        <f t="shared" si="3"/>
        <v>10</v>
      </c>
      <c r="N16" s="26">
        <f t="shared" si="4"/>
        <v>5</v>
      </c>
      <c r="O16" s="27">
        <f t="shared" si="5"/>
        <v>7.5</v>
      </c>
      <c r="P16" s="27">
        <f t="shared" si="6"/>
        <v>10</v>
      </c>
      <c r="Q16" s="26">
        <f t="shared" si="7"/>
        <v>5</v>
      </c>
      <c r="R16" s="27">
        <f t="shared" si="8"/>
        <v>7.5</v>
      </c>
      <c r="S16" s="27">
        <f t="shared" si="9"/>
        <v>10</v>
      </c>
      <c r="T16" s="26">
        <f t="shared" si="10"/>
        <v>2.5</v>
      </c>
      <c r="U16" s="27">
        <f t="shared" si="11"/>
        <v>5</v>
      </c>
      <c r="V16" s="27">
        <f t="shared" si="12"/>
        <v>7.5</v>
      </c>
      <c r="W16" s="26">
        <f t="shared" si="13"/>
        <v>0</v>
      </c>
      <c r="X16" s="27">
        <f t="shared" si="14"/>
        <v>2.5</v>
      </c>
      <c r="Y16" s="29">
        <f t="shared" si="15"/>
        <v>5</v>
      </c>
    </row>
    <row r="17">
      <c r="A17" s="14" t="s">
        <v>39</v>
      </c>
      <c r="B17" s="14" t="s">
        <v>8</v>
      </c>
      <c r="C17" s="14" t="s">
        <v>12</v>
      </c>
      <c r="D17" s="14" t="s">
        <v>12</v>
      </c>
      <c r="E17" s="14" t="s">
        <v>12</v>
      </c>
      <c r="F17" s="14" t="s">
        <v>23</v>
      </c>
      <c r="J17" s="14" t="s">
        <v>38</v>
      </c>
      <c r="K17" s="26">
        <f t="shared" si="1"/>
        <v>5</v>
      </c>
      <c r="L17" s="27">
        <f t="shared" si="2"/>
        <v>7.5</v>
      </c>
      <c r="M17" s="28">
        <f t="shared" si="3"/>
        <v>10</v>
      </c>
      <c r="N17" s="26">
        <f t="shared" si="4"/>
        <v>5</v>
      </c>
      <c r="O17" s="27">
        <f t="shared" si="5"/>
        <v>7.5</v>
      </c>
      <c r="P17" s="27">
        <f t="shared" si="6"/>
        <v>10</v>
      </c>
      <c r="Q17" s="26">
        <f t="shared" si="7"/>
        <v>7.5</v>
      </c>
      <c r="R17" s="27">
        <f t="shared" si="8"/>
        <v>10</v>
      </c>
      <c r="S17" s="27">
        <f t="shared" si="9"/>
        <v>10</v>
      </c>
      <c r="T17" s="26">
        <f t="shared" si="10"/>
        <v>7.5</v>
      </c>
      <c r="U17" s="27">
        <f t="shared" si="11"/>
        <v>10</v>
      </c>
      <c r="V17" s="27">
        <f t="shared" si="12"/>
        <v>10</v>
      </c>
      <c r="W17" s="26">
        <f t="shared" si="13"/>
        <v>0</v>
      </c>
      <c r="X17" s="27">
        <f t="shared" si="14"/>
        <v>0</v>
      </c>
      <c r="Y17" s="29">
        <f t="shared" si="15"/>
        <v>2.5</v>
      </c>
    </row>
    <row r="18">
      <c r="A18" s="14" t="s">
        <v>40</v>
      </c>
      <c r="B18" s="14" t="s">
        <v>16</v>
      </c>
      <c r="C18" s="14" t="s">
        <v>16</v>
      </c>
      <c r="D18" s="14" t="s">
        <v>16</v>
      </c>
      <c r="E18" s="14" t="s">
        <v>16</v>
      </c>
      <c r="F18" s="14" t="s">
        <v>16</v>
      </c>
      <c r="J18" s="14" t="s">
        <v>39</v>
      </c>
      <c r="K18" s="26">
        <f t="shared" si="1"/>
        <v>7.5</v>
      </c>
      <c r="L18" s="27">
        <f t="shared" si="2"/>
        <v>10</v>
      </c>
      <c r="M18" s="28">
        <f t="shared" si="3"/>
        <v>10</v>
      </c>
      <c r="N18" s="26">
        <f t="shared" si="4"/>
        <v>5</v>
      </c>
      <c r="O18" s="27">
        <f t="shared" si="5"/>
        <v>7.5</v>
      </c>
      <c r="P18" s="27">
        <f t="shared" si="6"/>
        <v>10</v>
      </c>
      <c r="Q18" s="26">
        <f t="shared" si="7"/>
        <v>5</v>
      </c>
      <c r="R18" s="27">
        <f t="shared" si="8"/>
        <v>7.5</v>
      </c>
      <c r="S18" s="27">
        <f t="shared" si="9"/>
        <v>10</v>
      </c>
      <c r="T18" s="26">
        <f t="shared" si="10"/>
        <v>5</v>
      </c>
      <c r="U18" s="27">
        <f t="shared" si="11"/>
        <v>7.5</v>
      </c>
      <c r="V18" s="27">
        <f t="shared" si="12"/>
        <v>10</v>
      </c>
      <c r="W18" s="26">
        <f t="shared" si="13"/>
        <v>0</v>
      </c>
      <c r="X18" s="27">
        <f t="shared" si="14"/>
        <v>0</v>
      </c>
      <c r="Y18" s="29">
        <f t="shared" si="15"/>
        <v>2.5</v>
      </c>
    </row>
    <row r="19">
      <c r="A19" s="14" t="s">
        <v>41</v>
      </c>
      <c r="B19" s="14" t="s">
        <v>8</v>
      </c>
      <c r="C19" s="14" t="s">
        <v>12</v>
      </c>
      <c r="D19" s="14" t="s">
        <v>20</v>
      </c>
      <c r="E19" s="14" t="s">
        <v>20</v>
      </c>
      <c r="F19" s="14" t="s">
        <v>20</v>
      </c>
      <c r="J19" s="14" t="s">
        <v>40</v>
      </c>
      <c r="K19" s="26">
        <f t="shared" si="1"/>
        <v>2.5</v>
      </c>
      <c r="L19" s="27">
        <f t="shared" si="2"/>
        <v>5</v>
      </c>
      <c r="M19" s="28">
        <f t="shared" si="3"/>
        <v>7.5</v>
      </c>
      <c r="N19" s="26">
        <f t="shared" si="4"/>
        <v>2.5</v>
      </c>
      <c r="O19" s="27">
        <f t="shared" si="5"/>
        <v>5</v>
      </c>
      <c r="P19" s="27">
        <f t="shared" si="6"/>
        <v>7.5</v>
      </c>
      <c r="Q19" s="26">
        <f t="shared" si="7"/>
        <v>2.5</v>
      </c>
      <c r="R19" s="27">
        <f t="shared" si="8"/>
        <v>5</v>
      </c>
      <c r="S19" s="27">
        <f t="shared" si="9"/>
        <v>7.5</v>
      </c>
      <c r="T19" s="26">
        <f t="shared" si="10"/>
        <v>2.5</v>
      </c>
      <c r="U19" s="27">
        <f t="shared" si="11"/>
        <v>5</v>
      </c>
      <c r="V19" s="27">
        <f t="shared" si="12"/>
        <v>7.5</v>
      </c>
      <c r="W19" s="26">
        <f t="shared" si="13"/>
        <v>2.5</v>
      </c>
      <c r="X19" s="27">
        <f t="shared" si="14"/>
        <v>5</v>
      </c>
      <c r="Y19" s="29">
        <f t="shared" si="15"/>
        <v>7.5</v>
      </c>
    </row>
    <row r="20">
      <c r="A20" s="14" t="s">
        <v>42</v>
      </c>
      <c r="B20" s="14" t="s">
        <v>8</v>
      </c>
      <c r="C20" s="14" t="s">
        <v>8</v>
      </c>
      <c r="D20" s="14" t="s">
        <v>12</v>
      </c>
      <c r="E20" s="14" t="s">
        <v>23</v>
      </c>
      <c r="F20" s="14" t="s">
        <v>20</v>
      </c>
      <c r="J20" s="14" t="s">
        <v>41</v>
      </c>
      <c r="K20" s="26">
        <f t="shared" si="1"/>
        <v>7.5</v>
      </c>
      <c r="L20" s="27">
        <f t="shared" si="2"/>
        <v>10</v>
      </c>
      <c r="M20" s="28">
        <f t="shared" si="3"/>
        <v>10</v>
      </c>
      <c r="N20" s="26">
        <f t="shared" si="4"/>
        <v>5</v>
      </c>
      <c r="O20" s="27">
        <f t="shared" si="5"/>
        <v>7.5</v>
      </c>
      <c r="P20" s="27">
        <f t="shared" si="6"/>
        <v>10</v>
      </c>
      <c r="Q20" s="26">
        <f t="shared" si="7"/>
        <v>0</v>
      </c>
      <c r="R20" s="27">
        <f t="shared" si="8"/>
        <v>2.5</v>
      </c>
      <c r="S20" s="27">
        <f t="shared" si="9"/>
        <v>5</v>
      </c>
      <c r="T20" s="26">
        <f t="shared" si="10"/>
        <v>0</v>
      </c>
      <c r="U20" s="27">
        <f t="shared" si="11"/>
        <v>2.5</v>
      </c>
      <c r="V20" s="27">
        <f t="shared" si="12"/>
        <v>5</v>
      </c>
      <c r="W20" s="26">
        <f t="shared" si="13"/>
        <v>0</v>
      </c>
      <c r="X20" s="27">
        <f t="shared" si="14"/>
        <v>2.5</v>
      </c>
      <c r="Y20" s="29">
        <f t="shared" si="15"/>
        <v>5</v>
      </c>
    </row>
    <row r="21" ht="15.75" customHeight="1">
      <c r="A21" s="14" t="s">
        <v>43</v>
      </c>
      <c r="B21" s="14" t="s">
        <v>16</v>
      </c>
      <c r="C21" s="14" t="s">
        <v>12</v>
      </c>
      <c r="D21" s="14" t="s">
        <v>20</v>
      </c>
      <c r="E21" s="14" t="s">
        <v>16</v>
      </c>
      <c r="F21" s="14" t="s">
        <v>20</v>
      </c>
      <c r="J21" s="14" t="s">
        <v>42</v>
      </c>
      <c r="K21" s="26">
        <f t="shared" si="1"/>
        <v>7.5</v>
      </c>
      <c r="L21" s="27">
        <f t="shared" si="2"/>
        <v>10</v>
      </c>
      <c r="M21" s="28">
        <f t="shared" si="3"/>
        <v>10</v>
      </c>
      <c r="N21" s="26">
        <f t="shared" si="4"/>
        <v>7.5</v>
      </c>
      <c r="O21" s="27">
        <f t="shared" si="5"/>
        <v>10</v>
      </c>
      <c r="P21" s="27">
        <f t="shared" si="6"/>
        <v>10</v>
      </c>
      <c r="Q21" s="26">
        <f t="shared" si="7"/>
        <v>5</v>
      </c>
      <c r="R21" s="27">
        <f t="shared" si="8"/>
        <v>7.5</v>
      </c>
      <c r="S21" s="27">
        <f t="shared" si="9"/>
        <v>10</v>
      </c>
      <c r="T21" s="26">
        <f t="shared" si="10"/>
        <v>0</v>
      </c>
      <c r="U21" s="27">
        <f t="shared" si="11"/>
        <v>0</v>
      </c>
      <c r="V21" s="27">
        <f t="shared" si="12"/>
        <v>2.5</v>
      </c>
      <c r="W21" s="26">
        <f t="shared" si="13"/>
        <v>0</v>
      </c>
      <c r="X21" s="27">
        <f t="shared" si="14"/>
        <v>2.5</v>
      </c>
      <c r="Y21" s="29">
        <f t="shared" si="15"/>
        <v>5</v>
      </c>
    </row>
    <row r="22" ht="15.75" customHeight="1">
      <c r="A22" s="14" t="s">
        <v>44</v>
      </c>
      <c r="B22" s="14" t="s">
        <v>16</v>
      </c>
      <c r="C22" s="14" t="s">
        <v>16</v>
      </c>
      <c r="D22" s="14" t="s">
        <v>20</v>
      </c>
      <c r="E22" s="14" t="s">
        <v>16</v>
      </c>
      <c r="F22" s="14" t="s">
        <v>16</v>
      </c>
      <c r="J22" s="14" t="s">
        <v>43</v>
      </c>
      <c r="K22" s="26">
        <f t="shared" si="1"/>
        <v>2.5</v>
      </c>
      <c r="L22" s="27">
        <f t="shared" si="2"/>
        <v>5</v>
      </c>
      <c r="M22" s="28">
        <f t="shared" si="3"/>
        <v>7.5</v>
      </c>
      <c r="N22" s="26">
        <f t="shared" si="4"/>
        <v>5</v>
      </c>
      <c r="O22" s="27">
        <f t="shared" si="5"/>
        <v>7.5</v>
      </c>
      <c r="P22" s="27">
        <f t="shared" si="6"/>
        <v>10</v>
      </c>
      <c r="Q22" s="26">
        <f t="shared" si="7"/>
        <v>0</v>
      </c>
      <c r="R22" s="27">
        <f t="shared" si="8"/>
        <v>2.5</v>
      </c>
      <c r="S22" s="27">
        <f t="shared" si="9"/>
        <v>5</v>
      </c>
      <c r="T22" s="26">
        <f t="shared" si="10"/>
        <v>2.5</v>
      </c>
      <c r="U22" s="27">
        <f t="shared" si="11"/>
        <v>5</v>
      </c>
      <c r="V22" s="27">
        <f t="shared" si="12"/>
        <v>7.5</v>
      </c>
      <c r="W22" s="26">
        <f t="shared" si="13"/>
        <v>0</v>
      </c>
      <c r="X22" s="27">
        <f t="shared" si="14"/>
        <v>2.5</v>
      </c>
      <c r="Y22" s="29">
        <f t="shared" si="15"/>
        <v>5</v>
      </c>
    </row>
    <row r="23" ht="15.75" customHeight="1">
      <c r="A23" s="14" t="s">
        <v>45</v>
      </c>
      <c r="B23" s="14" t="s">
        <v>12</v>
      </c>
      <c r="C23" s="14" t="s">
        <v>12</v>
      </c>
      <c r="D23" s="14" t="s">
        <v>20</v>
      </c>
      <c r="E23" s="14" t="s">
        <v>23</v>
      </c>
      <c r="F23" s="14" t="s">
        <v>20</v>
      </c>
      <c r="J23" s="14" t="s">
        <v>44</v>
      </c>
      <c r="K23" s="26">
        <f t="shared" si="1"/>
        <v>2.5</v>
      </c>
      <c r="L23" s="27">
        <f t="shared" si="2"/>
        <v>5</v>
      </c>
      <c r="M23" s="28">
        <f t="shared" si="3"/>
        <v>7.5</v>
      </c>
      <c r="N23" s="26">
        <f t="shared" si="4"/>
        <v>2.5</v>
      </c>
      <c r="O23" s="27">
        <f t="shared" si="5"/>
        <v>5</v>
      </c>
      <c r="P23" s="27">
        <f t="shared" si="6"/>
        <v>7.5</v>
      </c>
      <c r="Q23" s="26">
        <f t="shared" si="7"/>
        <v>0</v>
      </c>
      <c r="R23" s="27">
        <f t="shared" si="8"/>
        <v>2.5</v>
      </c>
      <c r="S23" s="27">
        <f t="shared" si="9"/>
        <v>5</v>
      </c>
      <c r="T23" s="26">
        <f t="shared" si="10"/>
        <v>2.5</v>
      </c>
      <c r="U23" s="27">
        <f t="shared" si="11"/>
        <v>5</v>
      </c>
      <c r="V23" s="27">
        <f t="shared" si="12"/>
        <v>7.5</v>
      </c>
      <c r="W23" s="26">
        <f t="shared" si="13"/>
        <v>2.5</v>
      </c>
      <c r="X23" s="27">
        <f t="shared" si="14"/>
        <v>5</v>
      </c>
      <c r="Y23" s="29">
        <f t="shared" si="15"/>
        <v>7.5</v>
      </c>
    </row>
    <row r="24" ht="15.75" customHeight="1">
      <c r="A24" s="30" t="s">
        <v>46</v>
      </c>
      <c r="B24" s="30" t="s">
        <v>18</v>
      </c>
      <c r="C24" s="30" t="s">
        <v>10</v>
      </c>
      <c r="D24" s="30" t="s">
        <v>14</v>
      </c>
      <c r="E24" s="30" t="s">
        <v>10</v>
      </c>
      <c r="F24" s="30" t="s">
        <v>14</v>
      </c>
      <c r="J24" s="14" t="s">
        <v>45</v>
      </c>
      <c r="K24" s="31">
        <f t="shared" si="1"/>
        <v>5</v>
      </c>
      <c r="L24" s="32">
        <f t="shared" si="2"/>
        <v>7.5</v>
      </c>
      <c r="M24" s="33">
        <f t="shared" si="3"/>
        <v>10</v>
      </c>
      <c r="N24" s="26">
        <f t="shared" si="4"/>
        <v>5</v>
      </c>
      <c r="O24" s="27">
        <f t="shared" si="5"/>
        <v>7.5</v>
      </c>
      <c r="P24" s="27">
        <f t="shared" si="6"/>
        <v>10</v>
      </c>
      <c r="Q24" s="26">
        <f t="shared" si="7"/>
        <v>0</v>
      </c>
      <c r="R24" s="27">
        <f t="shared" si="8"/>
        <v>2.5</v>
      </c>
      <c r="S24" s="27">
        <f t="shared" si="9"/>
        <v>5</v>
      </c>
      <c r="T24" s="31">
        <f t="shared" si="10"/>
        <v>0</v>
      </c>
      <c r="U24" s="32">
        <f t="shared" si="11"/>
        <v>0</v>
      </c>
      <c r="V24" s="32">
        <f t="shared" si="12"/>
        <v>2.5</v>
      </c>
      <c r="W24" s="31">
        <f t="shared" si="13"/>
        <v>0</v>
      </c>
      <c r="X24" s="32">
        <f t="shared" si="14"/>
        <v>2.5</v>
      </c>
      <c r="Y24" s="34">
        <f t="shared" si="15"/>
        <v>5</v>
      </c>
    </row>
    <row r="25" ht="15.75" customHeight="1">
      <c r="J25" s="35" t="s">
        <v>46</v>
      </c>
      <c r="K25" s="26">
        <f>VLOOKUP($B24,$H$4:$K$8,2,FALSE)</f>
        <v>0.25</v>
      </c>
      <c r="L25" s="27">
        <f>VLOOKUP($B24,$H$4:$K$8,3,FALSE)</f>
        <v>0.5</v>
      </c>
      <c r="M25" s="29">
        <f>VLOOKUP($B24,$H$4:$K$8,4,FALSE)</f>
        <v>0.75</v>
      </c>
      <c r="N25" s="27">
        <f>VLOOKUP($C24,$H$4:$K$8,2,FALSE)</f>
        <v>0.75</v>
      </c>
      <c r="O25" s="27">
        <f>VLOOKUP($C24,$H$4:$K$8,3,FALSE)</f>
        <v>1</v>
      </c>
      <c r="P25" s="27">
        <f>VLOOKUP($C24,$H$4:$K$8,4,FALSE)</f>
        <v>1</v>
      </c>
      <c r="Q25" s="26">
        <f>VLOOKUP($D24,$H$4:$K$8,2,FALSE)</f>
        <v>0.5</v>
      </c>
      <c r="R25" s="27">
        <f>VLOOKUP($D24,$H$4:$K$8,3,FALSE)</f>
        <v>0.75</v>
      </c>
      <c r="S25" s="27">
        <f>VLOOKUP($D24,$H$4:$K$8,4,FALSE)</f>
        <v>1</v>
      </c>
      <c r="T25" s="26">
        <f t="shared" ref="T25:V25" si="16">VLOOKUP($E24,$H$4:$K$8,R28,FALSE)</f>
        <v>0.75</v>
      </c>
      <c r="U25" s="27">
        <f t="shared" si="16"/>
        <v>1</v>
      </c>
      <c r="V25" s="29">
        <f t="shared" si="16"/>
        <v>1</v>
      </c>
      <c r="W25" s="27">
        <f t="shared" ref="W25:Y25" si="17">VLOOKUP($F24,$H$4:$K$8,R28,FALSE)</f>
        <v>0.5</v>
      </c>
      <c r="X25" s="27">
        <f t="shared" si="17"/>
        <v>0.75</v>
      </c>
      <c r="Y25" s="29">
        <f t="shared" si="17"/>
        <v>1</v>
      </c>
    </row>
    <row r="26" ht="15.75" customHeight="1"/>
    <row r="27" ht="15.75" customHeight="1"/>
    <row r="28" ht="15.75" customHeight="1">
      <c r="R28" s="22">
        <v>2.0</v>
      </c>
      <c r="S28" s="22">
        <v>3.0</v>
      </c>
      <c r="T28" s="22">
        <v>4.0</v>
      </c>
    </row>
    <row r="29" ht="15.75" customHeight="1"/>
    <row r="30" ht="15.75" customHeight="1">
      <c r="J30" s="22" t="s">
        <v>47</v>
      </c>
    </row>
    <row r="31" ht="15.75" customHeight="1"/>
    <row r="32" ht="15.75" customHeight="1">
      <c r="J32" s="36" t="s">
        <v>32</v>
      </c>
      <c r="K32" s="37" t="s">
        <v>27</v>
      </c>
      <c r="N32" s="37" t="s">
        <v>33</v>
      </c>
      <c r="Q32" s="37" t="s">
        <v>34</v>
      </c>
      <c r="T32" s="37" t="s">
        <v>35</v>
      </c>
      <c r="W32" s="37" t="s">
        <v>31</v>
      </c>
    </row>
    <row r="33" ht="15.75" customHeight="1">
      <c r="J33" s="37" t="s">
        <v>26</v>
      </c>
      <c r="K33" s="37" t="s">
        <v>4</v>
      </c>
      <c r="L33" s="37" t="s">
        <v>5</v>
      </c>
      <c r="M33" s="37" t="s">
        <v>6</v>
      </c>
      <c r="N33" s="37" t="s">
        <v>4</v>
      </c>
      <c r="O33" s="37" t="s">
        <v>5</v>
      </c>
      <c r="P33" s="37" t="s">
        <v>6</v>
      </c>
      <c r="Q33" s="37" t="s">
        <v>4</v>
      </c>
      <c r="R33" s="37" t="s">
        <v>5</v>
      </c>
      <c r="S33" s="37" t="s">
        <v>6</v>
      </c>
      <c r="T33" s="37" t="s">
        <v>4</v>
      </c>
      <c r="U33" s="37" t="s">
        <v>5</v>
      </c>
      <c r="V33" s="37" t="s">
        <v>6</v>
      </c>
      <c r="W33" s="37" t="s">
        <v>4</v>
      </c>
      <c r="X33" s="37" t="s">
        <v>5</v>
      </c>
      <c r="Y33" s="37" t="s">
        <v>6</v>
      </c>
    </row>
    <row r="34" ht="15.75" customHeight="1">
      <c r="J34" s="37" t="s">
        <v>36</v>
      </c>
      <c r="K34" s="37">
        <v>7.5</v>
      </c>
      <c r="L34" s="37">
        <v>10.0</v>
      </c>
      <c r="M34" s="37">
        <v>10.0</v>
      </c>
      <c r="N34" s="37">
        <v>7.5</v>
      </c>
      <c r="O34" s="37">
        <v>10.0</v>
      </c>
      <c r="P34" s="37">
        <v>10.0</v>
      </c>
      <c r="Q34" s="37">
        <v>7.5</v>
      </c>
      <c r="R34" s="37">
        <v>10.0</v>
      </c>
      <c r="S34" s="37">
        <v>10.0</v>
      </c>
      <c r="T34" s="37">
        <v>5.0</v>
      </c>
      <c r="U34" s="37">
        <v>7.5</v>
      </c>
      <c r="V34" s="37">
        <v>10.0</v>
      </c>
      <c r="W34" s="37">
        <v>0.0</v>
      </c>
      <c r="X34" s="37">
        <v>0.0</v>
      </c>
      <c r="Y34" s="37">
        <v>2.5</v>
      </c>
    </row>
    <row r="35" ht="15.75" customHeight="1">
      <c r="J35" s="37" t="s">
        <v>37</v>
      </c>
      <c r="K35" s="37">
        <v>7.5</v>
      </c>
      <c r="L35" s="37">
        <v>10.0</v>
      </c>
      <c r="M35" s="37">
        <v>10.0</v>
      </c>
      <c r="N35" s="37">
        <v>5.0</v>
      </c>
      <c r="O35" s="37">
        <v>7.5</v>
      </c>
      <c r="P35" s="37">
        <v>10.0</v>
      </c>
      <c r="Q35" s="37">
        <v>5.0</v>
      </c>
      <c r="R35" s="37">
        <v>7.5</v>
      </c>
      <c r="S35" s="37">
        <v>10.0</v>
      </c>
      <c r="T35" s="37">
        <v>2.5</v>
      </c>
      <c r="U35" s="37">
        <v>5.0</v>
      </c>
      <c r="V35" s="37">
        <v>7.5</v>
      </c>
      <c r="W35" s="37">
        <v>0.0</v>
      </c>
      <c r="X35" s="37">
        <v>2.5</v>
      </c>
      <c r="Y35" s="37">
        <v>5.0</v>
      </c>
    </row>
    <row r="36" ht="15.75" customHeight="1">
      <c r="J36" s="37" t="s">
        <v>38</v>
      </c>
      <c r="K36" s="37">
        <v>5.0</v>
      </c>
      <c r="L36" s="37">
        <v>7.5</v>
      </c>
      <c r="M36" s="37">
        <v>10.0</v>
      </c>
      <c r="N36" s="37">
        <v>5.0</v>
      </c>
      <c r="O36" s="37">
        <v>7.5</v>
      </c>
      <c r="P36" s="37">
        <v>10.0</v>
      </c>
      <c r="Q36" s="37">
        <v>7.5</v>
      </c>
      <c r="R36" s="37">
        <v>10.0</v>
      </c>
      <c r="S36" s="37">
        <v>10.0</v>
      </c>
      <c r="T36" s="37">
        <v>7.5</v>
      </c>
      <c r="U36" s="37">
        <v>10.0</v>
      </c>
      <c r="V36" s="37">
        <v>10.0</v>
      </c>
      <c r="W36" s="37">
        <v>0.0</v>
      </c>
      <c r="X36" s="37">
        <v>0.0</v>
      </c>
      <c r="Y36" s="37">
        <v>2.5</v>
      </c>
    </row>
    <row r="37" ht="15.75" customHeight="1">
      <c r="J37" s="37" t="s">
        <v>39</v>
      </c>
      <c r="K37" s="37">
        <v>7.5</v>
      </c>
      <c r="L37" s="37">
        <v>10.0</v>
      </c>
      <c r="M37" s="37">
        <v>10.0</v>
      </c>
      <c r="N37" s="37">
        <v>5.0</v>
      </c>
      <c r="O37" s="37">
        <v>7.5</v>
      </c>
      <c r="P37" s="37">
        <v>10.0</v>
      </c>
      <c r="Q37" s="37">
        <v>5.0</v>
      </c>
      <c r="R37" s="37">
        <v>7.5</v>
      </c>
      <c r="S37" s="37">
        <v>10.0</v>
      </c>
      <c r="T37" s="37">
        <v>5.0</v>
      </c>
      <c r="U37" s="37">
        <v>7.5</v>
      </c>
      <c r="V37" s="37">
        <v>10.0</v>
      </c>
      <c r="W37" s="37">
        <v>0.0</v>
      </c>
      <c r="X37" s="37">
        <v>0.0</v>
      </c>
      <c r="Y37" s="37">
        <v>2.5</v>
      </c>
    </row>
    <row r="38" ht="15.75" customHeight="1">
      <c r="J38" s="37" t="s">
        <v>40</v>
      </c>
      <c r="K38" s="37">
        <v>2.5</v>
      </c>
      <c r="L38" s="37">
        <v>5.0</v>
      </c>
      <c r="M38" s="37">
        <v>7.5</v>
      </c>
      <c r="N38" s="37">
        <v>2.5</v>
      </c>
      <c r="O38" s="37">
        <v>5.0</v>
      </c>
      <c r="P38" s="37">
        <v>7.5</v>
      </c>
      <c r="Q38" s="37">
        <v>2.5</v>
      </c>
      <c r="R38" s="37">
        <v>5.0</v>
      </c>
      <c r="S38" s="37">
        <v>7.5</v>
      </c>
      <c r="T38" s="37">
        <v>2.5</v>
      </c>
      <c r="U38" s="37">
        <v>5.0</v>
      </c>
      <c r="V38" s="37">
        <v>7.5</v>
      </c>
      <c r="W38" s="37">
        <v>2.5</v>
      </c>
      <c r="X38" s="37">
        <v>5.0</v>
      </c>
      <c r="Y38" s="37">
        <v>7.5</v>
      </c>
    </row>
    <row r="39" ht="15.75" customHeight="1">
      <c r="J39" s="37" t="s">
        <v>41</v>
      </c>
      <c r="K39" s="37">
        <v>7.5</v>
      </c>
      <c r="L39" s="37">
        <v>10.0</v>
      </c>
      <c r="M39" s="37">
        <v>10.0</v>
      </c>
      <c r="N39" s="37">
        <v>5.0</v>
      </c>
      <c r="O39" s="37">
        <v>7.5</v>
      </c>
      <c r="P39" s="37">
        <v>10.0</v>
      </c>
      <c r="Q39" s="37">
        <v>0.0</v>
      </c>
      <c r="R39" s="37">
        <v>2.5</v>
      </c>
      <c r="S39" s="37">
        <v>5.0</v>
      </c>
      <c r="T39" s="37">
        <v>0.0</v>
      </c>
      <c r="U39" s="37">
        <v>2.5</v>
      </c>
      <c r="V39" s="37">
        <v>5.0</v>
      </c>
      <c r="W39" s="37">
        <v>0.0</v>
      </c>
      <c r="X39" s="37">
        <v>2.5</v>
      </c>
      <c r="Y39" s="37">
        <v>5.0</v>
      </c>
    </row>
    <row r="40" ht="15.75" customHeight="1">
      <c r="J40" s="37" t="s">
        <v>42</v>
      </c>
      <c r="K40" s="37">
        <v>7.5</v>
      </c>
      <c r="L40" s="37">
        <v>10.0</v>
      </c>
      <c r="M40" s="37">
        <v>10.0</v>
      </c>
      <c r="N40" s="37">
        <v>7.5</v>
      </c>
      <c r="O40" s="37">
        <v>10.0</v>
      </c>
      <c r="P40" s="37">
        <v>10.0</v>
      </c>
      <c r="Q40" s="37">
        <v>5.0</v>
      </c>
      <c r="R40" s="37">
        <v>7.5</v>
      </c>
      <c r="S40" s="37">
        <v>10.0</v>
      </c>
      <c r="T40" s="37">
        <v>0.0</v>
      </c>
      <c r="U40" s="37">
        <v>0.0</v>
      </c>
      <c r="V40" s="37">
        <v>2.5</v>
      </c>
      <c r="W40" s="37">
        <v>0.0</v>
      </c>
      <c r="X40" s="37">
        <v>2.5</v>
      </c>
      <c r="Y40" s="37">
        <v>5.0</v>
      </c>
    </row>
    <row r="41" ht="15.75" customHeight="1">
      <c r="J41" s="37" t="s">
        <v>43</v>
      </c>
      <c r="K41" s="37">
        <v>2.5</v>
      </c>
      <c r="L41" s="37">
        <v>5.0</v>
      </c>
      <c r="M41" s="37">
        <v>7.5</v>
      </c>
      <c r="N41" s="37">
        <v>5.0</v>
      </c>
      <c r="O41" s="37">
        <v>7.5</v>
      </c>
      <c r="P41" s="37">
        <v>10.0</v>
      </c>
      <c r="Q41" s="37">
        <v>0.0</v>
      </c>
      <c r="R41" s="37">
        <v>2.5</v>
      </c>
      <c r="S41" s="37">
        <v>5.0</v>
      </c>
      <c r="T41" s="37">
        <v>2.5</v>
      </c>
      <c r="U41" s="37">
        <v>5.0</v>
      </c>
      <c r="V41" s="37">
        <v>7.5</v>
      </c>
      <c r="W41" s="37">
        <v>0.0</v>
      </c>
      <c r="X41" s="37">
        <v>2.5</v>
      </c>
      <c r="Y41" s="37">
        <v>5.0</v>
      </c>
    </row>
    <row r="42" ht="15.75" customHeight="1">
      <c r="J42" s="37" t="s">
        <v>44</v>
      </c>
      <c r="K42" s="37">
        <v>2.5</v>
      </c>
      <c r="L42" s="37">
        <v>5.0</v>
      </c>
      <c r="M42" s="37">
        <v>7.5</v>
      </c>
      <c r="N42" s="37">
        <v>2.5</v>
      </c>
      <c r="O42" s="37">
        <v>5.0</v>
      </c>
      <c r="P42" s="37">
        <v>7.5</v>
      </c>
      <c r="Q42" s="37">
        <v>0.0</v>
      </c>
      <c r="R42" s="37">
        <v>2.5</v>
      </c>
      <c r="S42" s="37">
        <v>5.0</v>
      </c>
      <c r="T42" s="37">
        <v>2.5</v>
      </c>
      <c r="U42" s="37">
        <v>5.0</v>
      </c>
      <c r="V42" s="37">
        <v>7.5</v>
      </c>
      <c r="W42" s="37">
        <v>2.5</v>
      </c>
      <c r="X42" s="37">
        <v>5.0</v>
      </c>
      <c r="Y42" s="37">
        <v>7.5</v>
      </c>
    </row>
    <row r="43" ht="15.75" customHeight="1">
      <c r="J43" s="37" t="s">
        <v>45</v>
      </c>
      <c r="K43" s="37">
        <v>5.0</v>
      </c>
      <c r="L43" s="37">
        <v>7.5</v>
      </c>
      <c r="M43" s="37">
        <v>10.0</v>
      </c>
      <c r="N43" s="37">
        <v>5.0</v>
      </c>
      <c r="O43" s="37">
        <v>7.5</v>
      </c>
      <c r="P43" s="37">
        <v>10.0</v>
      </c>
      <c r="Q43" s="37">
        <v>0.0</v>
      </c>
      <c r="R43" s="37">
        <v>2.5</v>
      </c>
      <c r="S43" s="37">
        <v>5.0</v>
      </c>
      <c r="T43" s="37">
        <v>0.0</v>
      </c>
      <c r="U43" s="37">
        <v>0.0</v>
      </c>
      <c r="V43" s="37">
        <v>2.5</v>
      </c>
      <c r="W43" s="37">
        <v>0.0</v>
      </c>
      <c r="X43" s="37">
        <v>2.5</v>
      </c>
      <c r="Y43" s="37">
        <v>5.0</v>
      </c>
    </row>
    <row r="44" ht="15.75" customHeight="1">
      <c r="J44" s="37" t="s">
        <v>46</v>
      </c>
      <c r="K44" s="37">
        <v>0.25</v>
      </c>
      <c r="L44" s="37">
        <v>0.5</v>
      </c>
      <c r="M44" s="37">
        <v>0.75</v>
      </c>
      <c r="N44" s="37">
        <v>0.75</v>
      </c>
      <c r="O44" s="37">
        <v>1.0</v>
      </c>
      <c r="P44" s="37">
        <v>1.0</v>
      </c>
      <c r="Q44" s="37">
        <v>0.5</v>
      </c>
      <c r="R44" s="37">
        <v>0.75</v>
      </c>
      <c r="S44" s="37">
        <v>1.0</v>
      </c>
      <c r="T44" s="37">
        <v>0.75</v>
      </c>
      <c r="U44" s="37">
        <v>1.0</v>
      </c>
      <c r="V44" s="37">
        <v>1.0</v>
      </c>
      <c r="W44" s="37">
        <v>0.5</v>
      </c>
      <c r="X44" s="37">
        <v>0.75</v>
      </c>
      <c r="Y44" s="37">
        <v>1.0</v>
      </c>
    </row>
    <row r="45" ht="15.75" customHeight="1">
      <c r="M45" s="37">
        <f>MAX(M34:M44)</f>
        <v>10</v>
      </c>
      <c r="P45" s="37">
        <f>MAX(P34:P44)</f>
        <v>10</v>
      </c>
      <c r="S45" s="37">
        <f>MAX(S34:S44)</f>
        <v>10</v>
      </c>
      <c r="V45" s="37">
        <f>MAX(V34:V44)</f>
        <v>10</v>
      </c>
      <c r="Y45" s="37">
        <f>MAX(Y34:Y44)</f>
        <v>7.5</v>
      </c>
    </row>
    <row r="46" ht="15.75" customHeight="1"/>
    <row r="47" ht="15.75" customHeight="1"/>
    <row r="48" ht="15.75" customHeight="1"/>
    <row r="49" ht="15.75" customHeight="1">
      <c r="J49" s="36" t="s">
        <v>32</v>
      </c>
      <c r="K49" s="37" t="s">
        <v>27</v>
      </c>
      <c r="N49" s="37" t="s">
        <v>33</v>
      </c>
      <c r="Q49" s="37" t="s">
        <v>34</v>
      </c>
      <c r="T49" s="37" t="s">
        <v>35</v>
      </c>
      <c r="W49" s="37" t="s">
        <v>31</v>
      </c>
    </row>
    <row r="50" ht="15.75" customHeight="1">
      <c r="J50" s="37" t="s">
        <v>26</v>
      </c>
      <c r="K50" s="37" t="s">
        <v>4</v>
      </c>
      <c r="L50" s="37" t="s">
        <v>5</v>
      </c>
      <c r="M50" s="37" t="s">
        <v>6</v>
      </c>
      <c r="N50" s="37" t="s">
        <v>4</v>
      </c>
      <c r="O50" s="37" t="s">
        <v>5</v>
      </c>
      <c r="P50" s="37" t="s">
        <v>6</v>
      </c>
      <c r="Q50" s="37" t="s">
        <v>4</v>
      </c>
      <c r="R50" s="37" t="s">
        <v>5</v>
      </c>
      <c r="S50" s="37" t="s">
        <v>6</v>
      </c>
      <c r="T50" s="37" t="s">
        <v>4</v>
      </c>
      <c r="U50" s="37" t="s">
        <v>5</v>
      </c>
      <c r="V50" s="37" t="s">
        <v>6</v>
      </c>
      <c r="W50" s="37" t="s">
        <v>4</v>
      </c>
      <c r="X50" s="37" t="s">
        <v>5</v>
      </c>
      <c r="Y50" s="37" t="s">
        <v>6</v>
      </c>
    </row>
    <row r="51" ht="15.75" customHeight="1">
      <c r="J51" s="37" t="s">
        <v>36</v>
      </c>
      <c r="K51" s="37">
        <f t="shared" ref="K51:M51" si="18">K34/$M$45</f>
        <v>0.75</v>
      </c>
      <c r="L51" s="37">
        <f t="shared" si="18"/>
        <v>1</v>
      </c>
      <c r="M51" s="37">
        <f t="shared" si="18"/>
        <v>1</v>
      </c>
      <c r="N51" s="37">
        <f t="shared" ref="N51:P51" si="19">N34/$P$45</f>
        <v>0.75</v>
      </c>
      <c r="O51" s="37">
        <f t="shared" si="19"/>
        <v>1</v>
      </c>
      <c r="P51" s="37">
        <f t="shared" si="19"/>
        <v>1</v>
      </c>
      <c r="Q51" s="37">
        <f t="shared" ref="Q51:S51" si="20">Q34/$S$45</f>
        <v>0.75</v>
      </c>
      <c r="R51" s="37">
        <f t="shared" si="20"/>
        <v>1</v>
      </c>
      <c r="S51" s="37">
        <f t="shared" si="20"/>
        <v>1</v>
      </c>
      <c r="T51" s="37">
        <f t="shared" ref="T51:V51" si="21">T34/$V$45</f>
        <v>0.5</v>
      </c>
      <c r="U51" s="37">
        <f t="shared" si="21"/>
        <v>0.75</v>
      </c>
      <c r="V51" s="37">
        <f t="shared" si="21"/>
        <v>1</v>
      </c>
      <c r="W51" s="37">
        <f t="shared" ref="W51:Y51" si="22">W34/$Y$45</f>
        <v>0</v>
      </c>
      <c r="X51" s="37">
        <f t="shared" si="22"/>
        <v>0</v>
      </c>
      <c r="Y51" s="37">
        <f t="shared" si="22"/>
        <v>0.3333333333</v>
      </c>
    </row>
    <row r="52" ht="15.75" customHeight="1">
      <c r="J52" s="37" t="s">
        <v>37</v>
      </c>
      <c r="K52" s="37">
        <f t="shared" ref="K52:M52" si="23">K35/$M$45</f>
        <v>0.75</v>
      </c>
      <c r="L52" s="37">
        <f t="shared" si="23"/>
        <v>1</v>
      </c>
      <c r="M52" s="37">
        <f t="shared" si="23"/>
        <v>1</v>
      </c>
      <c r="N52" s="37">
        <f t="shared" ref="N52:P52" si="24">N35/$P$45</f>
        <v>0.5</v>
      </c>
      <c r="O52" s="37">
        <f t="shared" si="24"/>
        <v>0.75</v>
      </c>
      <c r="P52" s="37">
        <f t="shared" si="24"/>
        <v>1</v>
      </c>
      <c r="Q52" s="37">
        <f t="shared" ref="Q52:S52" si="25">Q35/$S$45</f>
        <v>0.5</v>
      </c>
      <c r="R52" s="37">
        <f t="shared" si="25"/>
        <v>0.75</v>
      </c>
      <c r="S52" s="37">
        <f t="shared" si="25"/>
        <v>1</v>
      </c>
      <c r="T52" s="37">
        <f t="shared" ref="T52:V52" si="26">T35/$V$45</f>
        <v>0.25</v>
      </c>
      <c r="U52" s="37">
        <f t="shared" si="26"/>
        <v>0.5</v>
      </c>
      <c r="V52" s="37">
        <f t="shared" si="26"/>
        <v>0.75</v>
      </c>
      <c r="W52" s="37">
        <f t="shared" ref="W52:Y52" si="27">W35/$Y$45</f>
        <v>0</v>
      </c>
      <c r="X52" s="37">
        <f t="shared" si="27"/>
        <v>0.3333333333</v>
      </c>
      <c r="Y52" s="37">
        <f t="shared" si="27"/>
        <v>0.6666666667</v>
      </c>
    </row>
    <row r="53" ht="15.75" customHeight="1">
      <c r="J53" s="37" t="s">
        <v>38</v>
      </c>
      <c r="K53" s="37">
        <f t="shared" ref="K53:M53" si="28">K36/$M$45</f>
        <v>0.5</v>
      </c>
      <c r="L53" s="37">
        <f t="shared" si="28"/>
        <v>0.75</v>
      </c>
      <c r="M53" s="37">
        <f t="shared" si="28"/>
        <v>1</v>
      </c>
      <c r="N53" s="37">
        <f t="shared" ref="N53:P53" si="29">N36/$P$45</f>
        <v>0.5</v>
      </c>
      <c r="O53" s="37">
        <f t="shared" si="29"/>
        <v>0.75</v>
      </c>
      <c r="P53" s="37">
        <f t="shared" si="29"/>
        <v>1</v>
      </c>
      <c r="Q53" s="37">
        <f t="shared" ref="Q53:S53" si="30">Q36/$S$45</f>
        <v>0.75</v>
      </c>
      <c r="R53" s="37">
        <f t="shared" si="30"/>
        <v>1</v>
      </c>
      <c r="S53" s="37">
        <f t="shared" si="30"/>
        <v>1</v>
      </c>
      <c r="T53" s="37">
        <f t="shared" ref="T53:V53" si="31">T36/$V$45</f>
        <v>0.75</v>
      </c>
      <c r="U53" s="37">
        <f t="shared" si="31"/>
        <v>1</v>
      </c>
      <c r="V53" s="37">
        <f t="shared" si="31"/>
        <v>1</v>
      </c>
      <c r="W53" s="37">
        <f t="shared" ref="W53:Y53" si="32">W36/$Y$45</f>
        <v>0</v>
      </c>
      <c r="X53" s="37">
        <f t="shared" si="32"/>
        <v>0</v>
      </c>
      <c r="Y53" s="37">
        <f t="shared" si="32"/>
        <v>0.3333333333</v>
      </c>
    </row>
    <row r="54" ht="15.75" customHeight="1">
      <c r="J54" s="37" t="s">
        <v>39</v>
      </c>
      <c r="K54" s="37">
        <f t="shared" ref="K54:M54" si="33">K37/$M$45</f>
        <v>0.75</v>
      </c>
      <c r="L54" s="37">
        <f t="shared" si="33"/>
        <v>1</v>
      </c>
      <c r="M54" s="37">
        <f t="shared" si="33"/>
        <v>1</v>
      </c>
      <c r="N54" s="37">
        <f t="shared" ref="N54:P54" si="34">N37/$P$45</f>
        <v>0.5</v>
      </c>
      <c r="O54" s="37">
        <f t="shared" si="34"/>
        <v>0.75</v>
      </c>
      <c r="P54" s="37">
        <f t="shared" si="34"/>
        <v>1</v>
      </c>
      <c r="Q54" s="37">
        <f t="shared" ref="Q54:S54" si="35">Q37/$S$45</f>
        <v>0.5</v>
      </c>
      <c r="R54" s="37">
        <f t="shared" si="35"/>
        <v>0.75</v>
      </c>
      <c r="S54" s="37">
        <f t="shared" si="35"/>
        <v>1</v>
      </c>
      <c r="T54" s="37">
        <f t="shared" ref="T54:V54" si="36">T37/$V$45</f>
        <v>0.5</v>
      </c>
      <c r="U54" s="37">
        <f t="shared" si="36"/>
        <v>0.75</v>
      </c>
      <c r="V54" s="37">
        <f t="shared" si="36"/>
        <v>1</v>
      </c>
      <c r="W54" s="37">
        <f t="shared" ref="W54:Y54" si="37">W37/$Y$45</f>
        <v>0</v>
      </c>
      <c r="X54" s="37">
        <f t="shared" si="37"/>
        <v>0</v>
      </c>
      <c r="Y54" s="37">
        <f t="shared" si="37"/>
        <v>0.3333333333</v>
      </c>
    </row>
    <row r="55" ht="15.75" customHeight="1">
      <c r="J55" s="37" t="s">
        <v>40</v>
      </c>
      <c r="K55" s="37">
        <f t="shared" ref="K55:M55" si="38">K38/$M$45</f>
        <v>0.25</v>
      </c>
      <c r="L55" s="37">
        <f t="shared" si="38"/>
        <v>0.5</v>
      </c>
      <c r="M55" s="37">
        <f t="shared" si="38"/>
        <v>0.75</v>
      </c>
      <c r="N55" s="37">
        <f t="shared" ref="N55:P55" si="39">N38/$P$45</f>
        <v>0.25</v>
      </c>
      <c r="O55" s="37">
        <f t="shared" si="39"/>
        <v>0.5</v>
      </c>
      <c r="P55" s="37">
        <f t="shared" si="39"/>
        <v>0.75</v>
      </c>
      <c r="Q55" s="37">
        <f t="shared" ref="Q55:S55" si="40">Q38/$S$45</f>
        <v>0.25</v>
      </c>
      <c r="R55" s="37">
        <f t="shared" si="40"/>
        <v>0.5</v>
      </c>
      <c r="S55" s="37">
        <f t="shared" si="40"/>
        <v>0.75</v>
      </c>
      <c r="T55" s="37">
        <f t="shared" ref="T55:V55" si="41">T38/$V$45</f>
        <v>0.25</v>
      </c>
      <c r="U55" s="37">
        <f t="shared" si="41"/>
        <v>0.5</v>
      </c>
      <c r="V55" s="37">
        <f t="shared" si="41"/>
        <v>0.75</v>
      </c>
      <c r="W55" s="37">
        <f t="shared" ref="W55:Y55" si="42">W38/$Y$45</f>
        <v>0.3333333333</v>
      </c>
      <c r="X55" s="37">
        <f t="shared" si="42"/>
        <v>0.6666666667</v>
      </c>
      <c r="Y55" s="37">
        <f t="shared" si="42"/>
        <v>1</v>
      </c>
    </row>
    <row r="56" ht="15.75" customHeight="1">
      <c r="J56" s="37" t="s">
        <v>41</v>
      </c>
      <c r="K56" s="37">
        <f t="shared" ref="K56:M56" si="43">K39/$M$45</f>
        <v>0.75</v>
      </c>
      <c r="L56" s="37">
        <f t="shared" si="43"/>
        <v>1</v>
      </c>
      <c r="M56" s="37">
        <f t="shared" si="43"/>
        <v>1</v>
      </c>
      <c r="N56" s="37">
        <f t="shared" ref="N56:P56" si="44">N39/$P$45</f>
        <v>0.5</v>
      </c>
      <c r="O56" s="37">
        <f t="shared" si="44"/>
        <v>0.75</v>
      </c>
      <c r="P56" s="37">
        <f t="shared" si="44"/>
        <v>1</v>
      </c>
      <c r="Q56" s="37">
        <f t="shared" ref="Q56:S56" si="45">Q39/$S$45</f>
        <v>0</v>
      </c>
      <c r="R56" s="37">
        <f t="shared" si="45"/>
        <v>0.25</v>
      </c>
      <c r="S56" s="37">
        <f t="shared" si="45"/>
        <v>0.5</v>
      </c>
      <c r="T56" s="37">
        <f t="shared" ref="T56:V56" si="46">T39/$V$45</f>
        <v>0</v>
      </c>
      <c r="U56" s="37">
        <f t="shared" si="46"/>
        <v>0.25</v>
      </c>
      <c r="V56" s="37">
        <f t="shared" si="46"/>
        <v>0.5</v>
      </c>
      <c r="W56" s="37">
        <f t="shared" ref="W56:Y56" si="47">W39/$Y$45</f>
        <v>0</v>
      </c>
      <c r="X56" s="37">
        <f t="shared" si="47"/>
        <v>0.3333333333</v>
      </c>
      <c r="Y56" s="37">
        <f t="shared" si="47"/>
        <v>0.6666666667</v>
      </c>
    </row>
    <row r="57" ht="15.75" customHeight="1">
      <c r="J57" s="37" t="s">
        <v>42</v>
      </c>
      <c r="K57" s="37">
        <f t="shared" ref="K57:M57" si="48">K40/$M$45</f>
        <v>0.75</v>
      </c>
      <c r="L57" s="37">
        <f t="shared" si="48"/>
        <v>1</v>
      </c>
      <c r="M57" s="37">
        <f t="shared" si="48"/>
        <v>1</v>
      </c>
      <c r="N57" s="37">
        <f t="shared" ref="N57:P57" si="49">N40/$P$45</f>
        <v>0.75</v>
      </c>
      <c r="O57" s="37">
        <f t="shared" si="49"/>
        <v>1</v>
      </c>
      <c r="P57" s="37">
        <f t="shared" si="49"/>
        <v>1</v>
      </c>
      <c r="Q57" s="37">
        <f t="shared" ref="Q57:S57" si="50">Q40/$S$45</f>
        <v>0.5</v>
      </c>
      <c r="R57" s="37">
        <f t="shared" si="50"/>
        <v>0.75</v>
      </c>
      <c r="S57" s="37">
        <f t="shared" si="50"/>
        <v>1</v>
      </c>
      <c r="T57" s="37">
        <f t="shared" ref="T57:V57" si="51">T40/$V$45</f>
        <v>0</v>
      </c>
      <c r="U57" s="37">
        <f t="shared" si="51"/>
        <v>0</v>
      </c>
      <c r="V57" s="37">
        <f t="shared" si="51"/>
        <v>0.25</v>
      </c>
      <c r="W57" s="37">
        <f t="shared" ref="W57:Y57" si="52">W40/$Y$45</f>
        <v>0</v>
      </c>
      <c r="X57" s="37">
        <f t="shared" si="52"/>
        <v>0.3333333333</v>
      </c>
      <c r="Y57" s="37">
        <f t="shared" si="52"/>
        <v>0.6666666667</v>
      </c>
    </row>
    <row r="58" ht="15.75" customHeight="1">
      <c r="J58" s="37" t="s">
        <v>43</v>
      </c>
      <c r="K58" s="37">
        <f t="shared" ref="K58:M58" si="53">K41/$M$45</f>
        <v>0.25</v>
      </c>
      <c r="L58" s="37">
        <f t="shared" si="53"/>
        <v>0.5</v>
      </c>
      <c r="M58" s="37">
        <f t="shared" si="53"/>
        <v>0.75</v>
      </c>
      <c r="N58" s="37">
        <f t="shared" ref="N58:P58" si="54">N41/$P$45</f>
        <v>0.5</v>
      </c>
      <c r="O58" s="37">
        <f t="shared" si="54"/>
        <v>0.75</v>
      </c>
      <c r="P58" s="37">
        <f t="shared" si="54"/>
        <v>1</v>
      </c>
      <c r="Q58" s="37">
        <f t="shared" ref="Q58:S58" si="55">Q41/$S$45</f>
        <v>0</v>
      </c>
      <c r="R58" s="37">
        <f t="shared" si="55"/>
        <v>0.25</v>
      </c>
      <c r="S58" s="37">
        <f t="shared" si="55"/>
        <v>0.5</v>
      </c>
      <c r="T58" s="37">
        <f t="shared" ref="T58:V58" si="56">T41/$V$45</f>
        <v>0.25</v>
      </c>
      <c r="U58" s="37">
        <f t="shared" si="56"/>
        <v>0.5</v>
      </c>
      <c r="V58" s="37">
        <f t="shared" si="56"/>
        <v>0.75</v>
      </c>
      <c r="W58" s="37">
        <f t="shared" ref="W58:Y58" si="57">W41/$Y$45</f>
        <v>0</v>
      </c>
      <c r="X58" s="37">
        <f t="shared" si="57"/>
        <v>0.3333333333</v>
      </c>
      <c r="Y58" s="37">
        <f t="shared" si="57"/>
        <v>0.6666666667</v>
      </c>
    </row>
    <row r="59" ht="15.75" customHeight="1">
      <c r="J59" s="37" t="s">
        <v>44</v>
      </c>
      <c r="K59" s="37">
        <f t="shared" ref="K59:M59" si="58">K42/$M$45</f>
        <v>0.25</v>
      </c>
      <c r="L59" s="37">
        <f t="shared" si="58"/>
        <v>0.5</v>
      </c>
      <c r="M59" s="37">
        <f t="shared" si="58"/>
        <v>0.75</v>
      </c>
      <c r="N59" s="37">
        <f t="shared" ref="N59:P59" si="59">N42/$P$45</f>
        <v>0.25</v>
      </c>
      <c r="O59" s="37">
        <f t="shared" si="59"/>
        <v>0.5</v>
      </c>
      <c r="P59" s="37">
        <f t="shared" si="59"/>
        <v>0.75</v>
      </c>
      <c r="Q59" s="37">
        <f t="shared" ref="Q59:S59" si="60">Q42/$S$45</f>
        <v>0</v>
      </c>
      <c r="R59" s="37">
        <f t="shared" si="60"/>
        <v>0.25</v>
      </c>
      <c r="S59" s="37">
        <f t="shared" si="60"/>
        <v>0.5</v>
      </c>
      <c r="T59" s="37">
        <f t="shared" ref="T59:V59" si="61">T42/$V$45</f>
        <v>0.25</v>
      </c>
      <c r="U59" s="37">
        <f t="shared" si="61"/>
        <v>0.5</v>
      </c>
      <c r="V59" s="37">
        <f t="shared" si="61"/>
        <v>0.75</v>
      </c>
      <c r="W59" s="37">
        <f t="shared" ref="W59:Y59" si="62">W42/$Y$45</f>
        <v>0.3333333333</v>
      </c>
      <c r="X59" s="37">
        <f t="shared" si="62"/>
        <v>0.6666666667</v>
      </c>
      <c r="Y59" s="37">
        <f t="shared" si="62"/>
        <v>1</v>
      </c>
    </row>
    <row r="60" ht="15.75" customHeight="1">
      <c r="J60" s="37" t="s">
        <v>45</v>
      </c>
      <c r="K60" s="37">
        <f t="shared" ref="K60:M60" si="63">K43/$M$45</f>
        <v>0.5</v>
      </c>
      <c r="L60" s="37">
        <f t="shared" si="63"/>
        <v>0.75</v>
      </c>
      <c r="M60" s="37">
        <f t="shared" si="63"/>
        <v>1</v>
      </c>
      <c r="N60" s="37">
        <f t="shared" ref="N60:P60" si="64">N43/$P$45</f>
        <v>0.5</v>
      </c>
      <c r="O60" s="37">
        <f t="shared" si="64"/>
        <v>0.75</v>
      </c>
      <c r="P60" s="37">
        <f t="shared" si="64"/>
        <v>1</v>
      </c>
      <c r="Q60" s="37">
        <f t="shared" ref="Q60:S60" si="65">Q43/$S$45</f>
        <v>0</v>
      </c>
      <c r="R60" s="37">
        <f t="shared" si="65"/>
        <v>0.25</v>
      </c>
      <c r="S60" s="37">
        <f t="shared" si="65"/>
        <v>0.5</v>
      </c>
      <c r="T60" s="37">
        <f t="shared" ref="T60:V60" si="66">T43/$V$45</f>
        <v>0</v>
      </c>
      <c r="U60" s="37">
        <f t="shared" si="66"/>
        <v>0</v>
      </c>
      <c r="V60" s="37">
        <f t="shared" si="66"/>
        <v>0.25</v>
      </c>
      <c r="W60" s="37">
        <f t="shared" ref="W60:Y60" si="67">W43/$Y$45</f>
        <v>0</v>
      </c>
      <c r="X60" s="37">
        <f t="shared" si="67"/>
        <v>0.3333333333</v>
      </c>
      <c r="Y60" s="37">
        <f t="shared" si="67"/>
        <v>0.6666666667</v>
      </c>
    </row>
    <row r="61" ht="15.75" customHeight="1">
      <c r="J61" s="37" t="s">
        <v>46</v>
      </c>
      <c r="K61" s="37">
        <v>0.25</v>
      </c>
      <c r="L61" s="37">
        <v>0.5</v>
      </c>
      <c r="M61" s="37">
        <v>0.75</v>
      </c>
      <c r="N61" s="37">
        <v>0.75</v>
      </c>
      <c r="O61" s="37">
        <v>1.0</v>
      </c>
      <c r="P61" s="37">
        <v>1.0</v>
      </c>
      <c r="Q61" s="37">
        <v>0.5</v>
      </c>
      <c r="R61" s="37">
        <v>0.75</v>
      </c>
      <c r="S61" s="37">
        <v>1.0</v>
      </c>
      <c r="T61" s="37">
        <v>0.75</v>
      </c>
      <c r="U61" s="37">
        <v>1.0</v>
      </c>
      <c r="V61" s="37">
        <v>1.0</v>
      </c>
      <c r="W61" s="37">
        <v>0.5</v>
      </c>
      <c r="X61" s="37">
        <v>0.75</v>
      </c>
      <c r="Y61" s="37">
        <v>1.0</v>
      </c>
    </row>
    <row r="62" ht="15.75" customHeight="1"/>
    <row r="63" ht="15.75" customHeight="1"/>
    <row r="64" ht="15.75" customHeight="1">
      <c r="J64" s="22" t="s">
        <v>48</v>
      </c>
    </row>
    <row r="65" ht="15.75" customHeight="1">
      <c r="L65" s="38"/>
    </row>
    <row r="66" ht="15.75" customHeight="1"/>
    <row r="67" ht="15.75" customHeight="1">
      <c r="J67" s="39" t="s">
        <v>32</v>
      </c>
      <c r="K67" s="26" t="s">
        <v>49</v>
      </c>
      <c r="L67" s="24"/>
      <c r="M67" s="25"/>
      <c r="N67" s="26" t="s">
        <v>33</v>
      </c>
      <c r="O67" s="24"/>
      <c r="P67" s="25"/>
      <c r="Q67" s="26" t="s">
        <v>34</v>
      </c>
      <c r="R67" s="24"/>
      <c r="S67" s="25"/>
      <c r="T67" s="26" t="s">
        <v>35</v>
      </c>
      <c r="U67" s="24"/>
      <c r="V67" s="25"/>
      <c r="W67" s="26" t="s">
        <v>31</v>
      </c>
      <c r="X67" s="24"/>
      <c r="Y67" s="25"/>
    </row>
    <row r="68" ht="15.75" customHeight="1">
      <c r="J68" s="40" t="s">
        <v>26</v>
      </c>
      <c r="K68" s="26" t="s">
        <v>4</v>
      </c>
      <c r="L68" s="27" t="s">
        <v>5</v>
      </c>
      <c r="M68" s="29" t="s">
        <v>6</v>
      </c>
      <c r="N68" s="26" t="s">
        <v>4</v>
      </c>
      <c r="O68" s="27" t="s">
        <v>5</v>
      </c>
      <c r="P68" s="29" t="s">
        <v>6</v>
      </c>
      <c r="Q68" s="26" t="s">
        <v>4</v>
      </c>
      <c r="R68" s="27" t="s">
        <v>5</v>
      </c>
      <c r="S68" s="29" t="s">
        <v>6</v>
      </c>
      <c r="T68" s="26" t="s">
        <v>4</v>
      </c>
      <c r="U68" s="27" t="s">
        <v>5</v>
      </c>
      <c r="V68" s="29" t="s">
        <v>6</v>
      </c>
      <c r="W68" s="26" t="s">
        <v>4</v>
      </c>
      <c r="X68" s="27" t="s">
        <v>5</v>
      </c>
      <c r="Y68" s="29" t="s">
        <v>6</v>
      </c>
    </row>
    <row r="69" ht="15.75" customHeight="1">
      <c r="J69" s="40" t="s">
        <v>36</v>
      </c>
      <c r="K69" s="41">
        <f t="shared" ref="K69:Y69" si="68">K51*K$61</f>
        <v>0.1875</v>
      </c>
      <c r="L69" s="42">
        <f t="shared" si="68"/>
        <v>0.5</v>
      </c>
      <c r="M69" s="43">
        <f t="shared" si="68"/>
        <v>0.75</v>
      </c>
      <c r="N69" s="41">
        <f t="shared" si="68"/>
        <v>0.5625</v>
      </c>
      <c r="O69" s="42">
        <f t="shared" si="68"/>
        <v>1</v>
      </c>
      <c r="P69" s="43">
        <f t="shared" si="68"/>
        <v>1</v>
      </c>
      <c r="Q69" s="41">
        <f t="shared" si="68"/>
        <v>0.375</v>
      </c>
      <c r="R69" s="42">
        <f t="shared" si="68"/>
        <v>0.75</v>
      </c>
      <c r="S69" s="43">
        <f t="shared" si="68"/>
        <v>1</v>
      </c>
      <c r="T69" s="41">
        <f t="shared" si="68"/>
        <v>0.375</v>
      </c>
      <c r="U69" s="42">
        <f t="shared" si="68"/>
        <v>0.75</v>
      </c>
      <c r="V69" s="43">
        <f t="shared" si="68"/>
        <v>1</v>
      </c>
      <c r="W69" s="41">
        <f t="shared" si="68"/>
        <v>0</v>
      </c>
      <c r="X69" s="42">
        <f t="shared" si="68"/>
        <v>0</v>
      </c>
      <c r="Y69" s="43">
        <f t="shared" si="68"/>
        <v>0.3333333333</v>
      </c>
    </row>
    <row r="70" ht="15.75" customHeight="1">
      <c r="J70" s="40" t="s">
        <v>37</v>
      </c>
      <c r="K70" s="41">
        <f t="shared" ref="K70:Y70" si="69">K52*K$61</f>
        <v>0.1875</v>
      </c>
      <c r="L70" s="42">
        <f t="shared" si="69"/>
        <v>0.5</v>
      </c>
      <c r="M70" s="43">
        <f t="shared" si="69"/>
        <v>0.75</v>
      </c>
      <c r="N70" s="41">
        <f t="shared" si="69"/>
        <v>0.375</v>
      </c>
      <c r="O70" s="42">
        <f t="shared" si="69"/>
        <v>0.75</v>
      </c>
      <c r="P70" s="43">
        <f t="shared" si="69"/>
        <v>1</v>
      </c>
      <c r="Q70" s="41">
        <f t="shared" si="69"/>
        <v>0.25</v>
      </c>
      <c r="R70" s="42">
        <f t="shared" si="69"/>
        <v>0.5625</v>
      </c>
      <c r="S70" s="43">
        <f t="shared" si="69"/>
        <v>1</v>
      </c>
      <c r="T70" s="41">
        <f t="shared" si="69"/>
        <v>0.1875</v>
      </c>
      <c r="U70" s="42">
        <f t="shared" si="69"/>
        <v>0.5</v>
      </c>
      <c r="V70" s="43">
        <f t="shared" si="69"/>
        <v>0.75</v>
      </c>
      <c r="W70" s="41">
        <f t="shared" si="69"/>
        <v>0</v>
      </c>
      <c r="X70" s="42">
        <f t="shared" si="69"/>
        <v>0.25</v>
      </c>
      <c r="Y70" s="43">
        <f t="shared" si="69"/>
        <v>0.6666666667</v>
      </c>
    </row>
    <row r="71" ht="15.75" customHeight="1">
      <c r="J71" s="40" t="s">
        <v>38</v>
      </c>
      <c r="K71" s="41">
        <f t="shared" ref="K71:Y71" si="70">K53*K$61</f>
        <v>0.125</v>
      </c>
      <c r="L71" s="42">
        <f t="shared" si="70"/>
        <v>0.375</v>
      </c>
      <c r="M71" s="43">
        <f t="shared" si="70"/>
        <v>0.75</v>
      </c>
      <c r="N71" s="41">
        <f t="shared" si="70"/>
        <v>0.375</v>
      </c>
      <c r="O71" s="42">
        <f t="shared" si="70"/>
        <v>0.75</v>
      </c>
      <c r="P71" s="43">
        <f t="shared" si="70"/>
        <v>1</v>
      </c>
      <c r="Q71" s="41">
        <f t="shared" si="70"/>
        <v>0.375</v>
      </c>
      <c r="R71" s="42">
        <f t="shared" si="70"/>
        <v>0.75</v>
      </c>
      <c r="S71" s="43">
        <f t="shared" si="70"/>
        <v>1</v>
      </c>
      <c r="T71" s="41">
        <f t="shared" si="70"/>
        <v>0.5625</v>
      </c>
      <c r="U71" s="42">
        <f t="shared" si="70"/>
        <v>1</v>
      </c>
      <c r="V71" s="43">
        <f t="shared" si="70"/>
        <v>1</v>
      </c>
      <c r="W71" s="41">
        <f t="shared" si="70"/>
        <v>0</v>
      </c>
      <c r="X71" s="42">
        <f t="shared" si="70"/>
        <v>0</v>
      </c>
      <c r="Y71" s="43">
        <f t="shared" si="70"/>
        <v>0.3333333333</v>
      </c>
    </row>
    <row r="72" ht="15.75" customHeight="1">
      <c r="J72" s="40" t="s">
        <v>39</v>
      </c>
      <c r="K72" s="41">
        <f t="shared" ref="K72:Y72" si="71">K54*K$61</f>
        <v>0.1875</v>
      </c>
      <c r="L72" s="42">
        <f t="shared" si="71"/>
        <v>0.5</v>
      </c>
      <c r="M72" s="43">
        <f t="shared" si="71"/>
        <v>0.75</v>
      </c>
      <c r="N72" s="41">
        <f t="shared" si="71"/>
        <v>0.375</v>
      </c>
      <c r="O72" s="42">
        <f t="shared" si="71"/>
        <v>0.75</v>
      </c>
      <c r="P72" s="43">
        <f t="shared" si="71"/>
        <v>1</v>
      </c>
      <c r="Q72" s="41">
        <f t="shared" si="71"/>
        <v>0.25</v>
      </c>
      <c r="R72" s="42">
        <f t="shared" si="71"/>
        <v>0.5625</v>
      </c>
      <c r="S72" s="43">
        <f t="shared" si="71"/>
        <v>1</v>
      </c>
      <c r="T72" s="41">
        <f t="shared" si="71"/>
        <v>0.375</v>
      </c>
      <c r="U72" s="42">
        <f t="shared" si="71"/>
        <v>0.75</v>
      </c>
      <c r="V72" s="43">
        <f t="shared" si="71"/>
        <v>1</v>
      </c>
      <c r="W72" s="41">
        <f t="shared" si="71"/>
        <v>0</v>
      </c>
      <c r="X72" s="42">
        <f t="shared" si="71"/>
        <v>0</v>
      </c>
      <c r="Y72" s="43">
        <f t="shared" si="71"/>
        <v>0.3333333333</v>
      </c>
    </row>
    <row r="73" ht="15.75" customHeight="1">
      <c r="J73" s="40" t="s">
        <v>40</v>
      </c>
      <c r="K73" s="41">
        <f t="shared" ref="K73:Y73" si="72">K55*K$61</f>
        <v>0.0625</v>
      </c>
      <c r="L73" s="42">
        <f t="shared" si="72"/>
        <v>0.25</v>
      </c>
      <c r="M73" s="43">
        <f t="shared" si="72"/>
        <v>0.5625</v>
      </c>
      <c r="N73" s="41">
        <f t="shared" si="72"/>
        <v>0.1875</v>
      </c>
      <c r="O73" s="42">
        <f t="shared" si="72"/>
        <v>0.5</v>
      </c>
      <c r="P73" s="43">
        <f t="shared" si="72"/>
        <v>0.75</v>
      </c>
      <c r="Q73" s="41">
        <f t="shared" si="72"/>
        <v>0.125</v>
      </c>
      <c r="R73" s="42">
        <f t="shared" si="72"/>
        <v>0.375</v>
      </c>
      <c r="S73" s="43">
        <f t="shared" si="72"/>
        <v>0.75</v>
      </c>
      <c r="T73" s="41">
        <f t="shared" si="72"/>
        <v>0.1875</v>
      </c>
      <c r="U73" s="42">
        <f t="shared" si="72"/>
        <v>0.5</v>
      </c>
      <c r="V73" s="43">
        <f t="shared" si="72"/>
        <v>0.75</v>
      </c>
      <c r="W73" s="41">
        <f t="shared" si="72"/>
        <v>0.1666666667</v>
      </c>
      <c r="X73" s="42">
        <f t="shared" si="72"/>
        <v>0.5</v>
      </c>
      <c r="Y73" s="43">
        <f t="shared" si="72"/>
        <v>1</v>
      </c>
    </row>
    <row r="74" ht="15.75" customHeight="1">
      <c r="J74" s="40" t="s">
        <v>41</v>
      </c>
      <c r="K74" s="41">
        <f t="shared" ref="K74:Y74" si="73">K56*K$61</f>
        <v>0.1875</v>
      </c>
      <c r="L74" s="42">
        <f t="shared" si="73"/>
        <v>0.5</v>
      </c>
      <c r="M74" s="43">
        <f t="shared" si="73"/>
        <v>0.75</v>
      </c>
      <c r="N74" s="41">
        <f t="shared" si="73"/>
        <v>0.375</v>
      </c>
      <c r="O74" s="42">
        <f t="shared" si="73"/>
        <v>0.75</v>
      </c>
      <c r="P74" s="43">
        <f t="shared" si="73"/>
        <v>1</v>
      </c>
      <c r="Q74" s="41">
        <f t="shared" si="73"/>
        <v>0</v>
      </c>
      <c r="R74" s="42">
        <f t="shared" si="73"/>
        <v>0.1875</v>
      </c>
      <c r="S74" s="43">
        <f t="shared" si="73"/>
        <v>0.5</v>
      </c>
      <c r="T74" s="41">
        <f t="shared" si="73"/>
        <v>0</v>
      </c>
      <c r="U74" s="42">
        <f t="shared" si="73"/>
        <v>0.25</v>
      </c>
      <c r="V74" s="43">
        <f t="shared" si="73"/>
        <v>0.5</v>
      </c>
      <c r="W74" s="41">
        <f t="shared" si="73"/>
        <v>0</v>
      </c>
      <c r="X74" s="42">
        <f t="shared" si="73"/>
        <v>0.25</v>
      </c>
      <c r="Y74" s="43">
        <f t="shared" si="73"/>
        <v>0.6666666667</v>
      </c>
    </row>
    <row r="75" ht="15.75" customHeight="1">
      <c r="J75" s="40" t="s">
        <v>42</v>
      </c>
      <c r="K75" s="41">
        <f t="shared" ref="K75:Y75" si="74">K57*K$61</f>
        <v>0.1875</v>
      </c>
      <c r="L75" s="42">
        <f t="shared" si="74"/>
        <v>0.5</v>
      </c>
      <c r="M75" s="43">
        <f t="shared" si="74"/>
        <v>0.75</v>
      </c>
      <c r="N75" s="41">
        <f t="shared" si="74"/>
        <v>0.5625</v>
      </c>
      <c r="O75" s="42">
        <f t="shared" si="74"/>
        <v>1</v>
      </c>
      <c r="P75" s="43">
        <f t="shared" si="74"/>
        <v>1</v>
      </c>
      <c r="Q75" s="41">
        <f t="shared" si="74"/>
        <v>0.25</v>
      </c>
      <c r="R75" s="42">
        <f t="shared" si="74"/>
        <v>0.5625</v>
      </c>
      <c r="S75" s="43">
        <f t="shared" si="74"/>
        <v>1</v>
      </c>
      <c r="T75" s="41">
        <f t="shared" si="74"/>
        <v>0</v>
      </c>
      <c r="U75" s="42">
        <f t="shared" si="74"/>
        <v>0</v>
      </c>
      <c r="V75" s="43">
        <f t="shared" si="74"/>
        <v>0.25</v>
      </c>
      <c r="W75" s="41">
        <f t="shared" si="74"/>
        <v>0</v>
      </c>
      <c r="X75" s="42">
        <f t="shared" si="74"/>
        <v>0.25</v>
      </c>
      <c r="Y75" s="43">
        <f t="shared" si="74"/>
        <v>0.6666666667</v>
      </c>
    </row>
    <row r="76" ht="15.75" customHeight="1">
      <c r="J76" s="40" t="s">
        <v>43</v>
      </c>
      <c r="K76" s="41">
        <f t="shared" ref="K76:Y76" si="75">K58*K$61</f>
        <v>0.0625</v>
      </c>
      <c r="L76" s="42">
        <f t="shared" si="75"/>
        <v>0.25</v>
      </c>
      <c r="M76" s="43">
        <f t="shared" si="75"/>
        <v>0.5625</v>
      </c>
      <c r="N76" s="41">
        <f t="shared" si="75"/>
        <v>0.375</v>
      </c>
      <c r="O76" s="42">
        <f t="shared" si="75"/>
        <v>0.75</v>
      </c>
      <c r="P76" s="43">
        <f t="shared" si="75"/>
        <v>1</v>
      </c>
      <c r="Q76" s="41">
        <f t="shared" si="75"/>
        <v>0</v>
      </c>
      <c r="R76" s="42">
        <f t="shared" si="75"/>
        <v>0.1875</v>
      </c>
      <c r="S76" s="43">
        <f t="shared" si="75"/>
        <v>0.5</v>
      </c>
      <c r="T76" s="41">
        <f t="shared" si="75"/>
        <v>0.1875</v>
      </c>
      <c r="U76" s="42">
        <f t="shared" si="75"/>
        <v>0.5</v>
      </c>
      <c r="V76" s="43">
        <f t="shared" si="75"/>
        <v>0.75</v>
      </c>
      <c r="W76" s="41">
        <f t="shared" si="75"/>
        <v>0</v>
      </c>
      <c r="X76" s="42">
        <f t="shared" si="75"/>
        <v>0.25</v>
      </c>
      <c r="Y76" s="43">
        <f t="shared" si="75"/>
        <v>0.6666666667</v>
      </c>
    </row>
    <row r="77" ht="15.75" customHeight="1">
      <c r="J77" s="40" t="s">
        <v>44</v>
      </c>
      <c r="K77" s="41">
        <f t="shared" ref="K77:Y77" si="76">K59*K$61</f>
        <v>0.0625</v>
      </c>
      <c r="L77" s="42">
        <f t="shared" si="76"/>
        <v>0.25</v>
      </c>
      <c r="M77" s="43">
        <f t="shared" si="76"/>
        <v>0.5625</v>
      </c>
      <c r="N77" s="41">
        <f t="shared" si="76"/>
        <v>0.1875</v>
      </c>
      <c r="O77" s="42">
        <f t="shared" si="76"/>
        <v>0.5</v>
      </c>
      <c r="P77" s="43">
        <f t="shared" si="76"/>
        <v>0.75</v>
      </c>
      <c r="Q77" s="41">
        <f t="shared" si="76"/>
        <v>0</v>
      </c>
      <c r="R77" s="42">
        <f t="shared" si="76"/>
        <v>0.1875</v>
      </c>
      <c r="S77" s="43">
        <f t="shared" si="76"/>
        <v>0.5</v>
      </c>
      <c r="T77" s="41">
        <f t="shared" si="76"/>
        <v>0.1875</v>
      </c>
      <c r="U77" s="42">
        <f t="shared" si="76"/>
        <v>0.5</v>
      </c>
      <c r="V77" s="43">
        <f t="shared" si="76"/>
        <v>0.75</v>
      </c>
      <c r="W77" s="41">
        <f t="shared" si="76"/>
        <v>0.1666666667</v>
      </c>
      <c r="X77" s="42">
        <f t="shared" si="76"/>
        <v>0.5</v>
      </c>
      <c r="Y77" s="43">
        <f t="shared" si="76"/>
        <v>1</v>
      </c>
    </row>
    <row r="78" ht="15.75" customHeight="1">
      <c r="J78" s="40" t="s">
        <v>45</v>
      </c>
      <c r="K78" s="41">
        <f t="shared" ref="K78:Y78" si="77">K60*K$61</f>
        <v>0.125</v>
      </c>
      <c r="L78" s="42">
        <f t="shared" si="77"/>
        <v>0.375</v>
      </c>
      <c r="M78" s="43">
        <f t="shared" si="77"/>
        <v>0.75</v>
      </c>
      <c r="N78" s="41">
        <f t="shared" si="77"/>
        <v>0.375</v>
      </c>
      <c r="O78" s="42">
        <f t="shared" si="77"/>
        <v>0.75</v>
      </c>
      <c r="P78" s="43">
        <f t="shared" si="77"/>
        <v>1</v>
      </c>
      <c r="Q78" s="41">
        <f t="shared" si="77"/>
        <v>0</v>
      </c>
      <c r="R78" s="42">
        <f t="shared" si="77"/>
        <v>0.1875</v>
      </c>
      <c r="S78" s="43">
        <f t="shared" si="77"/>
        <v>0.5</v>
      </c>
      <c r="T78" s="41">
        <f t="shared" si="77"/>
        <v>0</v>
      </c>
      <c r="U78" s="42">
        <f t="shared" si="77"/>
        <v>0</v>
      </c>
      <c r="V78" s="43">
        <f t="shared" si="77"/>
        <v>0.25</v>
      </c>
      <c r="W78" s="41">
        <f t="shared" si="77"/>
        <v>0</v>
      </c>
      <c r="X78" s="42">
        <f t="shared" si="77"/>
        <v>0.25</v>
      </c>
      <c r="Y78" s="43">
        <f t="shared" si="77"/>
        <v>0.6666666667</v>
      </c>
    </row>
    <row r="79" ht="15.75" customHeight="1">
      <c r="J79" s="40" t="s">
        <v>46</v>
      </c>
      <c r="K79" s="26">
        <v>0.25</v>
      </c>
      <c r="L79" s="27">
        <v>0.5</v>
      </c>
      <c r="M79" s="29">
        <v>0.75</v>
      </c>
      <c r="N79" s="26">
        <v>0.75</v>
      </c>
      <c r="O79" s="27">
        <v>1.0</v>
      </c>
      <c r="P79" s="29">
        <v>1.0</v>
      </c>
      <c r="Q79" s="26">
        <v>0.5</v>
      </c>
      <c r="R79" s="27">
        <v>0.75</v>
      </c>
      <c r="S79" s="29">
        <v>1.0</v>
      </c>
      <c r="T79" s="26">
        <v>0.75</v>
      </c>
      <c r="U79" s="27">
        <v>1.0</v>
      </c>
      <c r="V79" s="29">
        <v>1.0</v>
      </c>
      <c r="W79" s="26">
        <v>0.5</v>
      </c>
      <c r="X79" s="27">
        <v>0.75</v>
      </c>
      <c r="Y79" s="29">
        <v>1.0</v>
      </c>
    </row>
    <row r="80" ht="15.75" customHeight="1"/>
    <row r="81" ht="15.75" customHeight="1"/>
    <row r="82" ht="15.75" customHeight="1">
      <c r="H82" s="22" t="s">
        <v>50</v>
      </c>
    </row>
    <row r="83" ht="15.75" customHeight="1">
      <c r="I83" s="26" t="s">
        <v>49</v>
      </c>
      <c r="J83" s="24"/>
      <c r="K83" s="25"/>
      <c r="L83" s="26" t="s">
        <v>33</v>
      </c>
      <c r="M83" s="24"/>
      <c r="N83" s="25"/>
      <c r="O83" s="26" t="s">
        <v>34</v>
      </c>
      <c r="P83" s="24"/>
      <c r="Q83" s="25"/>
      <c r="R83" s="26" t="s">
        <v>35</v>
      </c>
      <c r="S83" s="24"/>
      <c r="T83" s="25"/>
      <c r="U83" s="26" t="s">
        <v>31</v>
      </c>
      <c r="V83" s="24"/>
      <c r="W83" s="25"/>
    </row>
    <row r="84" ht="15.75" customHeight="1">
      <c r="I84" s="26" t="s">
        <v>4</v>
      </c>
      <c r="J84" s="27" t="s">
        <v>5</v>
      </c>
      <c r="K84" s="29" t="s">
        <v>6</v>
      </c>
      <c r="L84" s="26" t="s">
        <v>4</v>
      </c>
      <c r="M84" s="27" t="s">
        <v>5</v>
      </c>
      <c r="N84" s="29" t="s">
        <v>6</v>
      </c>
      <c r="O84" s="26" t="s">
        <v>4</v>
      </c>
      <c r="P84" s="27" t="s">
        <v>5</v>
      </c>
      <c r="Q84" s="29" t="s">
        <v>6</v>
      </c>
      <c r="R84" s="26" t="s">
        <v>4</v>
      </c>
      <c r="S84" s="27" t="s">
        <v>5</v>
      </c>
      <c r="T84" s="29" t="s">
        <v>6</v>
      </c>
      <c r="U84" s="26" t="s">
        <v>4</v>
      </c>
      <c r="V84" s="27" t="s">
        <v>5</v>
      </c>
      <c r="W84" s="29" t="s">
        <v>6</v>
      </c>
    </row>
    <row r="85" ht="15.75" customHeight="1">
      <c r="H85" s="22" t="s">
        <v>51</v>
      </c>
      <c r="I85" s="22">
        <v>1.0</v>
      </c>
      <c r="J85" s="22">
        <v>1.0</v>
      </c>
      <c r="K85" s="22">
        <v>1.0</v>
      </c>
      <c r="L85" s="22">
        <v>1.0</v>
      </c>
      <c r="M85" s="22">
        <v>1.0</v>
      </c>
      <c r="N85" s="22">
        <v>1.0</v>
      </c>
      <c r="O85" s="22">
        <v>1.0</v>
      </c>
      <c r="P85" s="22">
        <v>1.0</v>
      </c>
      <c r="Q85" s="22">
        <v>1.0</v>
      </c>
      <c r="R85" s="22">
        <v>1.0</v>
      </c>
      <c r="S85" s="22">
        <v>1.0</v>
      </c>
      <c r="T85" s="22">
        <v>1.0</v>
      </c>
      <c r="U85" s="22">
        <v>1.0</v>
      </c>
      <c r="V85" s="22">
        <v>1.0</v>
      </c>
      <c r="W85" s="22">
        <v>1.0</v>
      </c>
    </row>
    <row r="86" ht="15.75" customHeight="1">
      <c r="H86" s="22" t="s">
        <v>52</v>
      </c>
      <c r="I86" s="22">
        <v>0.0</v>
      </c>
      <c r="J86" s="22">
        <v>0.0</v>
      </c>
      <c r="K86" s="22">
        <v>0.0</v>
      </c>
      <c r="L86" s="22">
        <v>0.0</v>
      </c>
      <c r="M86" s="22">
        <v>0.0</v>
      </c>
      <c r="N86" s="22">
        <v>0.0</v>
      </c>
      <c r="O86" s="22">
        <v>0.0</v>
      </c>
      <c r="P86" s="22">
        <v>0.0</v>
      </c>
      <c r="Q86" s="22">
        <v>0.0</v>
      </c>
      <c r="R86" s="22">
        <v>0.0</v>
      </c>
      <c r="S86" s="22">
        <v>0.0</v>
      </c>
      <c r="T86" s="22">
        <v>0.0</v>
      </c>
      <c r="U86" s="22">
        <v>0.0</v>
      </c>
      <c r="V86" s="22">
        <v>0.0</v>
      </c>
      <c r="W86" s="22">
        <v>0.0</v>
      </c>
    </row>
    <row r="87" ht="15.75" customHeight="1">
      <c r="I87" s="22" t="s">
        <v>53</v>
      </c>
      <c r="L87" s="22" t="s">
        <v>53</v>
      </c>
      <c r="O87" s="22" t="s">
        <v>53</v>
      </c>
      <c r="R87" s="22" t="s">
        <v>53</v>
      </c>
      <c r="U87" s="22" t="s">
        <v>53</v>
      </c>
    </row>
    <row r="88" ht="15.75" customHeight="1"/>
    <row r="89" ht="15.75" customHeight="1"/>
    <row r="90" ht="15.75" customHeight="1"/>
    <row r="91" ht="15.75" customHeight="1"/>
    <row r="92" ht="15.75" customHeight="1"/>
    <row r="93" ht="15.75" customHeight="1">
      <c r="I93" s="39" t="s">
        <v>32</v>
      </c>
      <c r="J93" s="44" t="s">
        <v>49</v>
      </c>
      <c r="K93" s="44" t="s">
        <v>33</v>
      </c>
      <c r="L93" s="44" t="s">
        <v>34</v>
      </c>
      <c r="M93" s="44" t="s">
        <v>35</v>
      </c>
      <c r="N93" s="44" t="s">
        <v>31</v>
      </c>
      <c r="O93" s="44" t="s">
        <v>54</v>
      </c>
    </row>
    <row r="94" ht="15.75" customHeight="1">
      <c r="I94" s="40" t="s">
        <v>36</v>
      </c>
      <c r="J94" s="40">
        <f t="shared" ref="J94:J103" si="78">SQRT(1/3*(($I$85-K69)^2+($J$85-L69)^2+($K$85-M69)^2))</f>
        <v>0.5694020987</v>
      </c>
      <c r="K94" s="40">
        <f t="shared" ref="K94:K103" si="79">SQRT(1/3*(($L$85-N69)^2+($M$85-O69)^2+($N$85-P69)^2))</f>
        <v>0.2525907428</v>
      </c>
      <c r="L94" s="40">
        <f t="shared" ref="L94:L103" si="80">SQRT(1/3*(($O$85-Q69)^2+($P$85-R69)^2+($Q$85-S69)^2))</f>
        <v>0.3886407939</v>
      </c>
      <c r="M94" s="40">
        <f t="shared" ref="M94:M103" si="81">SQRT(1/3*(($R$85-T69)^2+($S$85-U69)^2+($T$85-V69)^2))</f>
        <v>0.3886407939</v>
      </c>
      <c r="N94" s="40">
        <f t="shared" ref="N94:N103" si="82">SQRT(1/3*(($U$85-W69)^2+($V$85-X69)^2+($W$85-Y69)^2))</f>
        <v>0.9026709338</v>
      </c>
      <c r="O94" s="45">
        <f t="shared" ref="O94:O103" si="83">SUM(J94:N94)</f>
        <v>2.501945363</v>
      </c>
    </row>
    <row r="95" ht="15.75" customHeight="1">
      <c r="I95" s="40" t="s">
        <v>37</v>
      </c>
      <c r="J95" s="40">
        <f t="shared" si="78"/>
        <v>0.5694020987</v>
      </c>
      <c r="K95" s="40">
        <f t="shared" si="79"/>
        <v>0.3886407939</v>
      </c>
      <c r="L95" s="40">
        <f t="shared" si="80"/>
        <v>0.5013003923</v>
      </c>
      <c r="M95" s="40">
        <f t="shared" si="81"/>
        <v>0.5694020987</v>
      </c>
      <c r="N95" s="40">
        <f t="shared" si="82"/>
        <v>0.7469072033</v>
      </c>
      <c r="O95" s="45">
        <f t="shared" si="83"/>
        <v>2.775652587</v>
      </c>
    </row>
    <row r="96" ht="15.75" customHeight="1">
      <c r="I96" s="40" t="s">
        <v>38</v>
      </c>
      <c r="J96" s="40">
        <f t="shared" si="78"/>
        <v>0.6373774392</v>
      </c>
      <c r="K96" s="40">
        <f t="shared" si="79"/>
        <v>0.3886407939</v>
      </c>
      <c r="L96" s="40">
        <f t="shared" si="80"/>
        <v>0.3886407939</v>
      </c>
      <c r="M96" s="40">
        <f t="shared" si="81"/>
        <v>0.2525907428</v>
      </c>
      <c r="N96" s="40">
        <f t="shared" si="82"/>
        <v>0.9026709338</v>
      </c>
      <c r="O96" s="45">
        <f t="shared" si="83"/>
        <v>2.569920704</v>
      </c>
    </row>
    <row r="97" ht="15.75" customHeight="1">
      <c r="I97" s="40" t="s">
        <v>39</v>
      </c>
      <c r="J97" s="40">
        <f t="shared" si="78"/>
        <v>0.5694020987</v>
      </c>
      <c r="K97" s="40">
        <f t="shared" si="79"/>
        <v>0.3886407939</v>
      </c>
      <c r="L97" s="40">
        <f t="shared" si="80"/>
        <v>0.5013003923</v>
      </c>
      <c r="M97" s="40">
        <f t="shared" si="81"/>
        <v>0.3886407939</v>
      </c>
      <c r="N97" s="40">
        <f t="shared" si="82"/>
        <v>0.9026709338</v>
      </c>
      <c r="O97" s="45">
        <f t="shared" si="83"/>
        <v>2.750655013</v>
      </c>
    </row>
    <row r="98" ht="15.75" customHeight="1">
      <c r="I98" s="40" t="s">
        <v>40</v>
      </c>
      <c r="J98" s="40">
        <f t="shared" si="78"/>
        <v>0.7377471337</v>
      </c>
      <c r="K98" s="40">
        <f t="shared" si="79"/>
        <v>0.5694020987</v>
      </c>
      <c r="L98" s="40">
        <f t="shared" si="80"/>
        <v>0.6373774392</v>
      </c>
      <c r="M98" s="40">
        <f t="shared" si="81"/>
        <v>0.5694020987</v>
      </c>
      <c r="N98" s="40">
        <f t="shared" si="82"/>
        <v>0.5610836077</v>
      </c>
      <c r="O98" s="45">
        <f t="shared" si="83"/>
        <v>3.075012378</v>
      </c>
    </row>
    <row r="99" ht="15.75" customHeight="1">
      <c r="I99" s="40" t="s">
        <v>41</v>
      </c>
      <c r="J99" s="40">
        <f t="shared" si="78"/>
        <v>0.5694020987</v>
      </c>
      <c r="K99" s="40">
        <f t="shared" si="79"/>
        <v>0.3886407939</v>
      </c>
      <c r="L99" s="40">
        <f t="shared" si="80"/>
        <v>0.7979465834</v>
      </c>
      <c r="M99" s="40">
        <f t="shared" si="81"/>
        <v>0.7772815878</v>
      </c>
      <c r="N99" s="40">
        <f t="shared" si="82"/>
        <v>0.7469072033</v>
      </c>
      <c r="O99" s="45">
        <f t="shared" si="83"/>
        <v>3.280178267</v>
      </c>
    </row>
    <row r="100" ht="15.75" customHeight="1">
      <c r="I100" s="40" t="s">
        <v>42</v>
      </c>
      <c r="J100" s="40">
        <f t="shared" si="78"/>
        <v>0.5694020987</v>
      </c>
      <c r="K100" s="40">
        <f t="shared" si="79"/>
        <v>0.2525907428</v>
      </c>
      <c r="L100" s="40">
        <f t="shared" si="80"/>
        <v>0.5013003923</v>
      </c>
      <c r="M100" s="40">
        <f t="shared" si="81"/>
        <v>0.9242113755</v>
      </c>
      <c r="N100" s="40">
        <f t="shared" si="82"/>
        <v>0.7469072033</v>
      </c>
      <c r="O100" s="45">
        <f t="shared" si="83"/>
        <v>2.994411813</v>
      </c>
    </row>
    <row r="101" ht="15.75" customHeight="1">
      <c r="I101" s="40" t="s">
        <v>43</v>
      </c>
      <c r="J101" s="40">
        <f t="shared" si="78"/>
        <v>0.7377471337</v>
      </c>
      <c r="K101" s="40">
        <f t="shared" si="79"/>
        <v>0.3886407939</v>
      </c>
      <c r="L101" s="40">
        <f t="shared" si="80"/>
        <v>0.7979465834</v>
      </c>
      <c r="M101" s="40">
        <f t="shared" si="81"/>
        <v>0.5694020987</v>
      </c>
      <c r="N101" s="40">
        <f t="shared" si="82"/>
        <v>0.7469072033</v>
      </c>
      <c r="O101" s="45">
        <f t="shared" si="83"/>
        <v>3.240643813</v>
      </c>
    </row>
    <row r="102" ht="15.75" customHeight="1">
      <c r="I102" s="40" t="s">
        <v>44</v>
      </c>
      <c r="J102" s="40">
        <f t="shared" si="78"/>
        <v>0.7377471337</v>
      </c>
      <c r="K102" s="40">
        <f t="shared" si="79"/>
        <v>0.5694020987</v>
      </c>
      <c r="L102" s="40">
        <f t="shared" si="80"/>
        <v>0.7979465834</v>
      </c>
      <c r="M102" s="40">
        <f t="shared" si="81"/>
        <v>0.5694020987</v>
      </c>
      <c r="N102" s="40">
        <f t="shared" si="82"/>
        <v>0.5610836077</v>
      </c>
      <c r="O102" s="45">
        <f t="shared" si="83"/>
        <v>3.235581522</v>
      </c>
    </row>
    <row r="103" ht="15.75" customHeight="1">
      <c r="I103" s="46" t="s">
        <v>45</v>
      </c>
      <c r="J103" s="40">
        <f t="shared" si="78"/>
        <v>0.6373774392</v>
      </c>
      <c r="K103" s="40">
        <f t="shared" si="79"/>
        <v>0.3886407939</v>
      </c>
      <c r="L103" s="40">
        <f t="shared" si="80"/>
        <v>0.7979465834</v>
      </c>
      <c r="M103" s="40">
        <f t="shared" si="81"/>
        <v>0.9242113755</v>
      </c>
      <c r="N103" s="40">
        <f t="shared" si="82"/>
        <v>0.7469072033</v>
      </c>
      <c r="O103" s="47">
        <f t="shared" si="83"/>
        <v>3.495083395</v>
      </c>
    </row>
    <row r="104" ht="15.75" customHeight="1">
      <c r="I104" s="32"/>
      <c r="J104" s="32"/>
      <c r="K104" s="32"/>
      <c r="L104" s="32"/>
      <c r="M104" s="32"/>
      <c r="N104" s="32"/>
      <c r="O104" s="32"/>
    </row>
    <row r="105" ht="15.75" customHeight="1"/>
    <row r="106" ht="15.75" customHeight="1"/>
    <row r="107" ht="15.75" customHeight="1"/>
    <row r="108" ht="15.75" customHeight="1"/>
    <row r="109" ht="15.75" customHeight="1">
      <c r="I109" s="39" t="s">
        <v>32</v>
      </c>
      <c r="J109" s="44" t="s">
        <v>49</v>
      </c>
      <c r="K109" s="44" t="s">
        <v>33</v>
      </c>
      <c r="L109" s="44" t="s">
        <v>34</v>
      </c>
      <c r="M109" s="44" t="s">
        <v>35</v>
      </c>
      <c r="N109" s="44" t="s">
        <v>31</v>
      </c>
      <c r="O109" s="44" t="s">
        <v>55</v>
      </c>
    </row>
    <row r="110" ht="15.75" customHeight="1">
      <c r="I110" s="40" t="s">
        <v>36</v>
      </c>
      <c r="J110" s="40">
        <f t="shared" ref="J110:J119" si="84">SQRT(1/3*((K69-$I$86)^2+(L69-$J$86)^2+(M69-$K$86)^2))</f>
        <v>0.5315562843</v>
      </c>
      <c r="K110" s="40">
        <f t="shared" ref="K110:K119" si="85">SQRT(1/3*((N69-$I$86)^2+(O69-$J$86)^2+(P69-$K$86)^2))</f>
        <v>0.8787123629</v>
      </c>
      <c r="L110" s="40">
        <f t="shared" ref="L110:L119" si="86">SQRT(1/3*((Q69-$I$86)^2+(R69-$J$86)^2+(S69-$K$86)^2))</f>
        <v>0.7534642217</v>
      </c>
      <c r="M110" s="40">
        <f t="shared" ref="M110:M119" si="87">SQRT(1/3*((T69-$I$86)^2+(U69-$J$86)^2+(V69-$K$86)^2))</f>
        <v>0.7534642217</v>
      </c>
      <c r="N110" s="40">
        <f t="shared" ref="N110:N119" si="88">SQRT(1/3*((W69-$I$86)^2+(X69-$J$86)^2+(Y69-$K$86)^2))</f>
        <v>0.1924500897</v>
      </c>
      <c r="O110" s="45">
        <f t="shared" ref="O110:O119" si="89">SUM(J110:N110)</f>
        <v>3.10964718</v>
      </c>
    </row>
    <row r="111" ht="15.75" customHeight="1">
      <c r="I111" s="40" t="s">
        <v>37</v>
      </c>
      <c r="J111" s="40">
        <f t="shared" si="84"/>
        <v>0.5315562843</v>
      </c>
      <c r="K111" s="40">
        <f t="shared" si="85"/>
        <v>0.7534642217</v>
      </c>
      <c r="L111" s="40">
        <f t="shared" si="86"/>
        <v>0.6779641706</v>
      </c>
      <c r="M111" s="40">
        <f t="shared" si="87"/>
        <v>0.5315562843</v>
      </c>
      <c r="N111" s="40">
        <f t="shared" si="88"/>
        <v>0.4110735719</v>
      </c>
      <c r="O111" s="45">
        <f t="shared" si="89"/>
        <v>2.905614533</v>
      </c>
    </row>
    <row r="112" ht="15.75" customHeight="1">
      <c r="I112" s="40" t="s">
        <v>38</v>
      </c>
      <c r="J112" s="40">
        <f t="shared" si="84"/>
        <v>0.4894725052</v>
      </c>
      <c r="K112" s="40">
        <f t="shared" si="85"/>
        <v>0.7534642217</v>
      </c>
      <c r="L112" s="40">
        <f t="shared" si="86"/>
        <v>0.7534642217</v>
      </c>
      <c r="M112" s="40">
        <f t="shared" si="87"/>
        <v>0.8787123629</v>
      </c>
      <c r="N112" s="40">
        <f t="shared" si="88"/>
        <v>0.1924500897</v>
      </c>
      <c r="O112" s="45">
        <f t="shared" si="89"/>
        <v>3.067563401</v>
      </c>
    </row>
    <row r="113" ht="15.75" customHeight="1">
      <c r="I113" s="40" t="s">
        <v>39</v>
      </c>
      <c r="J113" s="40">
        <f t="shared" si="84"/>
        <v>0.5315562843</v>
      </c>
      <c r="K113" s="40">
        <f t="shared" si="85"/>
        <v>0.7534642217</v>
      </c>
      <c r="L113" s="40">
        <f t="shared" si="86"/>
        <v>0.6779641706</v>
      </c>
      <c r="M113" s="40">
        <f t="shared" si="87"/>
        <v>0.7534642217</v>
      </c>
      <c r="N113" s="40">
        <f t="shared" si="88"/>
        <v>0.1924500897</v>
      </c>
      <c r="O113" s="45">
        <f t="shared" si="89"/>
        <v>2.908898988</v>
      </c>
    </row>
    <row r="114" ht="15.75" customHeight="1">
      <c r="I114" s="40" t="s">
        <v>40</v>
      </c>
      <c r="J114" s="40">
        <f t="shared" si="84"/>
        <v>0.3572172542</v>
      </c>
      <c r="K114" s="40">
        <f t="shared" si="85"/>
        <v>0.5315562843</v>
      </c>
      <c r="L114" s="40">
        <f t="shared" si="86"/>
        <v>0.4894725052</v>
      </c>
      <c r="M114" s="40">
        <f t="shared" si="87"/>
        <v>0.5315562843</v>
      </c>
      <c r="N114" s="40">
        <f t="shared" si="88"/>
        <v>0.6526300069</v>
      </c>
      <c r="O114" s="45">
        <f t="shared" si="89"/>
        <v>2.562432335</v>
      </c>
    </row>
    <row r="115" ht="15.75" customHeight="1">
      <c r="I115" s="40" t="s">
        <v>41</v>
      </c>
      <c r="J115" s="40">
        <f t="shared" si="84"/>
        <v>0.5315562843</v>
      </c>
      <c r="K115" s="40">
        <f t="shared" si="85"/>
        <v>0.7534642217</v>
      </c>
      <c r="L115" s="40">
        <f t="shared" si="86"/>
        <v>0.3083051789</v>
      </c>
      <c r="M115" s="40">
        <f t="shared" si="87"/>
        <v>0.3227486122</v>
      </c>
      <c r="N115" s="40">
        <f t="shared" si="88"/>
        <v>0.4110735719</v>
      </c>
      <c r="O115" s="45">
        <f t="shared" si="89"/>
        <v>2.327147869</v>
      </c>
    </row>
    <row r="116" ht="15.75" customHeight="1">
      <c r="I116" s="40" t="s">
        <v>42</v>
      </c>
      <c r="J116" s="40">
        <f t="shared" si="84"/>
        <v>0.5315562843</v>
      </c>
      <c r="K116" s="40">
        <f t="shared" si="85"/>
        <v>0.8787123629</v>
      </c>
      <c r="L116" s="40">
        <f t="shared" si="86"/>
        <v>0.6779641706</v>
      </c>
      <c r="M116" s="40">
        <f t="shared" si="87"/>
        <v>0.1443375673</v>
      </c>
      <c r="N116" s="40">
        <f t="shared" si="88"/>
        <v>0.4110735719</v>
      </c>
      <c r="O116" s="45">
        <f t="shared" si="89"/>
        <v>2.643643957</v>
      </c>
    </row>
    <row r="117" ht="15.75" customHeight="1">
      <c r="I117" s="40" t="s">
        <v>43</v>
      </c>
      <c r="J117" s="40">
        <f t="shared" si="84"/>
        <v>0.3572172542</v>
      </c>
      <c r="K117" s="40">
        <f t="shared" si="85"/>
        <v>0.7534642217</v>
      </c>
      <c r="L117" s="40">
        <f t="shared" si="86"/>
        <v>0.3083051789</v>
      </c>
      <c r="M117" s="40">
        <f t="shared" si="87"/>
        <v>0.5315562843</v>
      </c>
      <c r="N117" s="40">
        <f t="shared" si="88"/>
        <v>0.4110735719</v>
      </c>
      <c r="O117" s="45">
        <f t="shared" si="89"/>
        <v>2.361616511</v>
      </c>
    </row>
    <row r="118" ht="15.75" customHeight="1">
      <c r="I118" s="40" t="s">
        <v>44</v>
      </c>
      <c r="J118" s="40">
        <f t="shared" si="84"/>
        <v>0.3572172542</v>
      </c>
      <c r="K118" s="40">
        <f t="shared" si="85"/>
        <v>0.5315562843</v>
      </c>
      <c r="L118" s="40">
        <f t="shared" si="86"/>
        <v>0.3083051789</v>
      </c>
      <c r="M118" s="40">
        <f t="shared" si="87"/>
        <v>0.5315562843</v>
      </c>
      <c r="N118" s="40">
        <f t="shared" si="88"/>
        <v>0.6526300069</v>
      </c>
      <c r="O118" s="45">
        <f t="shared" si="89"/>
        <v>2.381265008</v>
      </c>
    </row>
    <row r="119" ht="15.75" customHeight="1">
      <c r="I119" s="40" t="s">
        <v>45</v>
      </c>
      <c r="J119" s="40">
        <f t="shared" si="84"/>
        <v>0.4894725052</v>
      </c>
      <c r="K119" s="40">
        <f t="shared" si="85"/>
        <v>0.7534642217</v>
      </c>
      <c r="L119" s="40">
        <f t="shared" si="86"/>
        <v>0.3083051789</v>
      </c>
      <c r="M119" s="40">
        <f t="shared" si="87"/>
        <v>0.1443375673</v>
      </c>
      <c r="N119" s="40">
        <f t="shared" si="88"/>
        <v>0.4110735719</v>
      </c>
      <c r="O119" s="45">
        <f t="shared" si="89"/>
        <v>2.106653045</v>
      </c>
    </row>
    <row r="120" ht="15.75" customHeight="1"/>
    <row r="121" ht="15.75" customHeight="1"/>
    <row r="122" ht="15.75" customHeight="1"/>
    <row r="123" ht="15.75" customHeight="1">
      <c r="I123" s="39" t="s">
        <v>32</v>
      </c>
      <c r="J123" s="39" t="s">
        <v>54</v>
      </c>
      <c r="K123" s="39" t="s">
        <v>55</v>
      </c>
      <c r="L123" s="48" t="s">
        <v>56</v>
      </c>
      <c r="M123" s="22" t="s">
        <v>57</v>
      </c>
    </row>
    <row r="124" ht="15.75" customHeight="1">
      <c r="I124" s="40" t="s">
        <v>36</v>
      </c>
      <c r="J124" s="40">
        <v>2.5019453630728212</v>
      </c>
      <c r="K124" s="40">
        <v>3.109647180195978</v>
      </c>
      <c r="L124" s="45">
        <f t="shared" ref="L124:L133" si="90">K124/(J124+K124)</f>
        <v>0.5541470013</v>
      </c>
      <c r="M124" s="37">
        <f t="shared" ref="M124:M133" si="91">RANK(L124,$L$124:$L$133)</f>
        <v>1</v>
      </c>
    </row>
    <row r="125" ht="15.75" customHeight="1">
      <c r="I125" s="40" t="s">
        <v>37</v>
      </c>
      <c r="J125" s="40">
        <v>2.775652586904278</v>
      </c>
      <c r="K125" s="40">
        <v>2.9056145326781975</v>
      </c>
      <c r="L125" s="45">
        <f t="shared" si="90"/>
        <v>0.5114377605</v>
      </c>
      <c r="M125" s="37">
        <f t="shared" si="91"/>
        <v>4</v>
      </c>
    </row>
    <row r="126" ht="15.75" customHeight="1">
      <c r="I126" s="40" t="s">
        <v>38</v>
      </c>
      <c r="J126" s="40">
        <v>2.569920703575401</v>
      </c>
      <c r="K126" s="40">
        <v>3.0675634011250468</v>
      </c>
      <c r="L126" s="45">
        <f t="shared" si="90"/>
        <v>0.5441369491</v>
      </c>
      <c r="M126" s="37">
        <f t="shared" si="91"/>
        <v>2</v>
      </c>
    </row>
    <row r="127" ht="15.75" customHeight="1">
      <c r="I127" s="40" t="s">
        <v>39</v>
      </c>
      <c r="J127" s="40">
        <v>2.750655012615525</v>
      </c>
      <c r="K127" s="40">
        <v>2.908898987958888</v>
      </c>
      <c r="L127" s="45">
        <f t="shared" si="90"/>
        <v>0.5139802514</v>
      </c>
      <c r="M127" s="37">
        <f t="shared" si="91"/>
        <v>3</v>
      </c>
    </row>
    <row r="128" ht="15.75" customHeight="1">
      <c r="I128" s="40" t="s">
        <v>40</v>
      </c>
      <c r="J128" s="40">
        <v>3.075012378013325</v>
      </c>
      <c r="K128" s="40">
        <v>2.562432334771624</v>
      </c>
      <c r="L128" s="45">
        <f t="shared" si="90"/>
        <v>0.4545379095</v>
      </c>
      <c r="M128" s="37">
        <f t="shared" si="91"/>
        <v>6</v>
      </c>
    </row>
    <row r="129" ht="15.75" customHeight="1">
      <c r="I129" s="40" t="s">
        <v>41</v>
      </c>
      <c r="J129" s="40">
        <v>3.2801782670772273</v>
      </c>
      <c r="K129" s="40">
        <v>2.327147868863329</v>
      </c>
      <c r="L129" s="45">
        <f t="shared" si="90"/>
        <v>0.4150191754</v>
      </c>
      <c r="M129" s="37">
        <f t="shared" si="91"/>
        <v>9</v>
      </c>
    </row>
    <row r="130" ht="15.75" customHeight="1">
      <c r="I130" s="40" t="s">
        <v>42</v>
      </c>
      <c r="J130" s="40">
        <v>2.994411812633638</v>
      </c>
      <c r="K130" s="40">
        <v>2.6436439569241434</v>
      </c>
      <c r="L130" s="45">
        <f t="shared" si="90"/>
        <v>0.4688928356</v>
      </c>
      <c r="M130" s="37">
        <f t="shared" si="91"/>
        <v>5</v>
      </c>
    </row>
    <row r="131" ht="15.75" customHeight="1">
      <c r="I131" s="40" t="s">
        <v>43</v>
      </c>
      <c r="J131" s="40">
        <v>3.240643813054233</v>
      </c>
      <c r="K131" s="40">
        <v>2.3616165108352574</v>
      </c>
      <c r="L131" s="45">
        <f t="shared" si="90"/>
        <v>0.4215470853</v>
      </c>
      <c r="M131" s="37">
        <f t="shared" si="91"/>
        <v>8</v>
      </c>
    </row>
    <row r="132" ht="15.75" customHeight="1">
      <c r="I132" s="40" t="s">
        <v>44</v>
      </c>
      <c r="J132" s="40">
        <v>3.235581522239458</v>
      </c>
      <c r="K132" s="40">
        <v>2.381265008480109</v>
      </c>
      <c r="L132" s="45">
        <f t="shared" si="90"/>
        <v>0.4239505202</v>
      </c>
      <c r="M132" s="37">
        <f t="shared" si="91"/>
        <v>7</v>
      </c>
    </row>
    <row r="133" ht="15.75" customHeight="1">
      <c r="I133" s="40" t="s">
        <v>45</v>
      </c>
      <c r="J133" s="40">
        <v>3.4950833953565237</v>
      </c>
      <c r="K133" s="40">
        <v>2.106653044905853</v>
      </c>
      <c r="L133" s="45">
        <f t="shared" si="90"/>
        <v>0.376071432</v>
      </c>
      <c r="M133" s="37">
        <f t="shared" si="91"/>
        <v>10</v>
      </c>
    </row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30">
    <mergeCell ref="A1:E1"/>
    <mergeCell ref="G1:K1"/>
    <mergeCell ref="A2:B3"/>
    <mergeCell ref="C2:E2"/>
    <mergeCell ref="G2:H3"/>
    <mergeCell ref="I2:K2"/>
    <mergeCell ref="J11:Z11"/>
    <mergeCell ref="K13:M13"/>
    <mergeCell ref="N13:P13"/>
    <mergeCell ref="Q13:S13"/>
    <mergeCell ref="T13:V13"/>
    <mergeCell ref="W13:Y13"/>
    <mergeCell ref="J30:Z30"/>
    <mergeCell ref="J64:Z64"/>
    <mergeCell ref="L83:N83"/>
    <mergeCell ref="O83:Q83"/>
    <mergeCell ref="I87:K87"/>
    <mergeCell ref="L87:N87"/>
    <mergeCell ref="O87:Q87"/>
    <mergeCell ref="R87:T87"/>
    <mergeCell ref="U87:W87"/>
    <mergeCell ref="R83:T83"/>
    <mergeCell ref="U83:W83"/>
    <mergeCell ref="K67:M67"/>
    <mergeCell ref="N67:P67"/>
    <mergeCell ref="Q67:S67"/>
    <mergeCell ref="T67:V67"/>
    <mergeCell ref="W67:Y67"/>
    <mergeCell ref="H82:Z82"/>
    <mergeCell ref="I83:K83"/>
  </mergeCells>
  <printOptions/>
  <pageMargins bottom="0.787401575" footer="0.0" header="0.0" left="0.511811024" right="0.511811024" top="0.7874015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2022-05-24T18:02:04Z</dcterms:created>
  <dc:creator>Nanda C</dc:creator>
</cp:coreProperties>
</file>