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" sheetId="1" r:id="rId4"/>
    <sheet state="visible" name="Exercício" sheetId="2" r:id="rId5"/>
  </sheets>
  <definedNames/>
  <calcPr/>
  <extLst>
    <ext uri="GoogleSheetsCustomDataVersion1">
      <go:sheetsCustomData xmlns:go="http://customooxmlschemas.google.com/" r:id="rId6" roundtripDataSignature="AMtx7mj9tpSq0EC3frBY5VZNi68Ykb8fpA=="/>
    </ext>
  </extLst>
</workbook>
</file>

<file path=xl/sharedStrings.xml><?xml version="1.0" encoding="utf-8"?>
<sst xmlns="http://schemas.openxmlformats.org/spreadsheetml/2006/main" count="331" uniqueCount="64">
  <si>
    <t xml:space="preserve">Um empresa possui uma lista com 6 candidatos para uma vaga. Para escolha do melhor candidato são considerados 5 critérios: [C1] Tempo dedicado ao ensino superior (anos), [C2] experiência profissional (anos), [C3] idade (anos), [C4] avaliação da entrevista (escala de 1 a 10) e [C5] resultados de teste psicológico (escala de 1 a 10). Todos os critérios devem ser maximizados, com exceção da idade. </t>
  </si>
  <si>
    <t>c</t>
  </si>
  <si>
    <t>Alternativas</t>
  </si>
  <si>
    <t>C1</t>
  </si>
  <si>
    <t>C2</t>
  </si>
  <si>
    <t>C3</t>
  </si>
  <si>
    <t>C4</t>
  </si>
  <si>
    <t>C5</t>
  </si>
  <si>
    <t>+</t>
  </si>
  <si>
    <t>-</t>
  </si>
  <si>
    <t>Albert</t>
  </si>
  <si>
    <t>Blanche</t>
  </si>
  <si>
    <t>Donald</t>
  </si>
  <si>
    <t>Emily</t>
  </si>
  <si>
    <t>Georgia</t>
  </si>
  <si>
    <t>Helen</t>
  </si>
  <si>
    <t>dividir ele pela soma</t>
  </si>
  <si>
    <t>Xij</t>
  </si>
  <si>
    <t>normalizar</t>
  </si>
  <si>
    <t>Xij^2</t>
  </si>
  <si>
    <t>SOMA</t>
  </si>
  <si>
    <t>RAIZ</t>
  </si>
  <si>
    <t>Rij</t>
  </si>
  <si>
    <t>PONDERAÇÃO</t>
  </si>
  <si>
    <t>Vij</t>
  </si>
  <si>
    <t>wJ == pESO</t>
  </si>
  <si>
    <t>A*(ideal)</t>
  </si>
  <si>
    <t>maximo pra + e minimo pra -</t>
  </si>
  <si>
    <t>A-(anti-ideal)</t>
  </si>
  <si>
    <t>minimo pra + e maximo pra -</t>
  </si>
  <si>
    <t>S*i</t>
  </si>
  <si>
    <t>(Vij-v*j)^2</t>
  </si>
  <si>
    <t>soma</t>
  </si>
  <si>
    <t>raiz</t>
  </si>
  <si>
    <t>S-i</t>
  </si>
  <si>
    <t>(Vij-v-j)^2</t>
  </si>
  <si>
    <t>S*</t>
  </si>
  <si>
    <t>S-</t>
  </si>
  <si>
    <t>Ci</t>
  </si>
  <si>
    <t>Ordem</t>
  </si>
  <si>
    <t>Contratar a georgia por esse método</t>
  </si>
  <si>
    <t>Ci == 1 solução ideal</t>
  </si>
  <si>
    <t>Ci == 0 solução não ideal</t>
  </si>
  <si>
    <t>c1</t>
  </si>
  <si>
    <t>c2</t>
  </si>
  <si>
    <t>c3</t>
  </si>
  <si>
    <t>c4</t>
  </si>
  <si>
    <t>c5</t>
  </si>
  <si>
    <t>c6</t>
  </si>
  <si>
    <t>Peso</t>
  </si>
  <si>
    <t>feito por entropia</t>
  </si>
  <si>
    <t>Alternativa</t>
  </si>
  <si>
    <t>RCP</t>
  </si>
  <si>
    <t>COP</t>
  </si>
  <si>
    <t>CCP</t>
  </si>
  <si>
    <t>DHP</t>
  </si>
  <si>
    <t>DCC</t>
  </si>
  <si>
    <t>DCP</t>
  </si>
  <si>
    <t>SHP</t>
  </si>
  <si>
    <t>SCP</t>
  </si>
  <si>
    <t>wJ == PESO</t>
  </si>
  <si>
    <t>Solução ideal</t>
  </si>
  <si>
    <t>Solução anti ideal</t>
  </si>
  <si>
    <t>Raiz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</si>
</sst>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7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</fills>
  <borders count="20">
    <border/>
    <border>
      <left/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 style="thin">
        <color rgb="FF000000"/>
      </right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3" fontId="1" numFmtId="0" xfId="0" applyBorder="1" applyFont="1"/>
    <xf borderId="0" fillId="0" fontId="4" numFmtId="0" xfId="0" applyFont="1"/>
    <xf borderId="5" fillId="0" fontId="2" numFmtId="0" xfId="0" applyBorder="1" applyFont="1"/>
    <xf borderId="6" fillId="0" fontId="2" numFmtId="0" xfId="0" applyBorder="1" applyFont="1"/>
    <xf borderId="4" fillId="0" fontId="5" numFmtId="0" xfId="0" applyBorder="1" applyFont="1"/>
    <xf borderId="4" fillId="0" fontId="5" numFmtId="0" xfId="0" applyAlignment="1" applyBorder="1" applyFont="1">
      <alignment horizontal="center"/>
    </xf>
    <xf borderId="4" fillId="4" fontId="5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center"/>
    </xf>
    <xf borderId="4" fillId="5" fontId="1" numFmtId="0" xfId="0" applyBorder="1" applyFill="1" applyFont="1"/>
    <xf borderId="4" fillId="0" fontId="1" numFmtId="0" xfId="0" applyBorder="1" applyFont="1"/>
    <xf borderId="0" fillId="0" fontId="4" numFmtId="0" xfId="0" applyAlignment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5" numFmtId="0" xfId="0" applyAlignment="1" applyBorder="1" applyFont="1">
      <alignment readingOrder="0"/>
    </xf>
    <xf borderId="10" fillId="0" fontId="6" numFmtId="0" xfId="0" applyAlignment="1" applyBorder="1" applyFont="1">
      <alignment horizontal="center"/>
    </xf>
    <xf borderId="10" fillId="0" fontId="1" numFmtId="0" xfId="0" applyBorder="1" applyFont="1"/>
    <xf borderId="11" fillId="0" fontId="4" numFmtId="0" xfId="0" applyBorder="1" applyFont="1"/>
    <xf borderId="11" fillId="0" fontId="1" numFmtId="0" xfId="0" applyBorder="1" applyFont="1"/>
    <xf borderId="0" fillId="0" fontId="1" numFmtId="0" xfId="0" applyFont="1"/>
    <xf borderId="0" fillId="5" fontId="4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4" fillId="5" fontId="4" numFmtId="0" xfId="0" applyBorder="1" applyFont="1"/>
    <xf borderId="0" fillId="6" fontId="3" numFmtId="0" xfId="0" applyAlignment="1" applyFill="1" applyFont="1">
      <alignment horizontal="center"/>
    </xf>
    <xf borderId="12" fillId="4" fontId="3" numFmtId="0" xfId="0" applyAlignment="1" applyBorder="1" applyFont="1">
      <alignment horizontal="center"/>
    </xf>
    <xf borderId="13" fillId="4" fontId="3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15" fillId="7" fontId="3" numFmtId="0" xfId="0" applyAlignment="1" applyBorder="1" applyFill="1" applyFont="1">
      <alignment horizontal="center"/>
    </xf>
    <xf borderId="4" fillId="7" fontId="3" numFmtId="0" xfId="0" applyAlignment="1" applyBorder="1" applyFont="1">
      <alignment horizontal="center"/>
    </xf>
    <xf borderId="16" fillId="7" fontId="3" numFmtId="0" xfId="0" applyAlignment="1" applyBorder="1" applyFont="1">
      <alignment horizontal="center"/>
    </xf>
    <xf borderId="15" fillId="8" fontId="3" numFmtId="0" xfId="0" applyAlignment="1" applyBorder="1" applyFill="1" applyFont="1">
      <alignment horizontal="center"/>
    </xf>
    <xf borderId="4" fillId="9" fontId="3" numFmtId="0" xfId="0" applyAlignment="1" applyBorder="1" applyFill="1" applyFont="1">
      <alignment horizontal="center"/>
    </xf>
    <xf borderId="4" fillId="8" fontId="3" numFmtId="0" xfId="0" applyAlignment="1" applyBorder="1" applyFont="1">
      <alignment horizontal="center"/>
    </xf>
    <xf borderId="16" fillId="9" fontId="3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0" fillId="6" fontId="4" numFmtId="0" xfId="0" applyFont="1"/>
    <xf borderId="12" fillId="4" fontId="3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4" xfId="0" applyFont="1" applyNumberFormat="1"/>
    <xf borderId="4" fillId="0" fontId="1" numFmtId="166" xfId="0" applyAlignment="1" applyBorder="1" applyFont="1" applyNumberFormat="1">
      <alignment horizontal="center"/>
    </xf>
    <xf borderId="0" fillId="0" fontId="4" numFmtId="16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23</xdr:row>
      <xdr:rowOff>19050</xdr:rowOff>
    </xdr:from>
    <xdr:ext cx="1533525" cy="15716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52</xdr:row>
      <xdr:rowOff>0</xdr:rowOff>
    </xdr:from>
    <xdr:ext cx="1266825" cy="6572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47625</xdr:rowOff>
    </xdr:from>
    <xdr:ext cx="3905250" cy="319087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87</xdr:row>
      <xdr:rowOff>114300</xdr:rowOff>
    </xdr:from>
    <xdr:ext cx="2257425" cy="1514475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17</xdr:row>
      <xdr:rowOff>0</xdr:rowOff>
    </xdr:from>
    <xdr:ext cx="1647825" cy="1524000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1304925" cy="95250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200025</xdr:rowOff>
    </xdr:from>
    <xdr:ext cx="3209925" cy="2428875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98</xdr:row>
      <xdr:rowOff>95250</xdr:rowOff>
    </xdr:from>
    <xdr:ext cx="1495425" cy="838200"/>
    <xdr:pic>
      <xdr:nvPicPr>
        <xdr:cNvPr id="0" name="image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2.86"/>
    <col customWidth="1" min="9" max="26" width="8.71"/>
  </cols>
  <sheetData>
    <row r="1">
      <c r="A1" s="1" t="s">
        <v>0</v>
      </c>
      <c r="B1" s="2"/>
      <c r="C1" s="2"/>
      <c r="D1" s="2"/>
      <c r="E1" s="2"/>
      <c r="F1" s="3"/>
      <c r="H1" s="4" t="s">
        <v>1</v>
      </c>
      <c r="I1" s="5">
        <v>5.0</v>
      </c>
      <c r="J1" s="5">
        <v>5.0</v>
      </c>
      <c r="K1" s="5">
        <v>2.0</v>
      </c>
      <c r="L1" s="5">
        <v>4.0</v>
      </c>
      <c r="M1" s="5">
        <v>4.0</v>
      </c>
      <c r="N1" s="6">
        <f>SUM(I1:M1)</f>
        <v>20</v>
      </c>
    </row>
    <row r="2">
      <c r="A2" s="7"/>
      <c r="F2" s="8"/>
      <c r="H2" s="9" t="s">
        <v>2</v>
      </c>
      <c r="I2" s="10" t="s">
        <v>3</v>
      </c>
      <c r="J2" s="10" t="s">
        <v>4</v>
      </c>
      <c r="K2" s="11" t="s">
        <v>5</v>
      </c>
      <c r="L2" s="10" t="s">
        <v>6</v>
      </c>
      <c r="M2" s="10" t="s">
        <v>7</v>
      </c>
    </row>
    <row r="3">
      <c r="A3" s="7"/>
      <c r="F3" s="8"/>
      <c r="H3" s="9"/>
      <c r="I3" s="10" t="s">
        <v>8</v>
      </c>
      <c r="J3" s="10" t="s">
        <v>8</v>
      </c>
      <c r="K3" s="11" t="s">
        <v>9</v>
      </c>
      <c r="L3" s="10" t="s">
        <v>8</v>
      </c>
      <c r="M3" s="10" t="s">
        <v>8</v>
      </c>
    </row>
    <row r="4">
      <c r="A4" s="7"/>
      <c r="F4" s="8"/>
      <c r="H4" s="12" t="s">
        <v>10</v>
      </c>
      <c r="I4" s="13">
        <v>6.0</v>
      </c>
      <c r="J4" s="14">
        <v>5.0</v>
      </c>
      <c r="K4" s="14">
        <v>28.0</v>
      </c>
      <c r="L4" s="14">
        <v>5.0</v>
      </c>
      <c r="M4" s="14">
        <v>5.0</v>
      </c>
    </row>
    <row r="5">
      <c r="A5" s="7"/>
      <c r="F5" s="8"/>
      <c r="H5" s="12" t="s">
        <v>11</v>
      </c>
      <c r="I5" s="14">
        <v>4.0</v>
      </c>
      <c r="J5" s="14">
        <v>2.0</v>
      </c>
      <c r="K5" s="13">
        <v>25.0</v>
      </c>
      <c r="L5" s="13">
        <v>10.0</v>
      </c>
      <c r="M5" s="13">
        <v>9.0</v>
      </c>
    </row>
    <row r="6">
      <c r="A6" s="7"/>
      <c r="F6" s="8"/>
      <c r="H6" s="12" t="s">
        <v>12</v>
      </c>
      <c r="I6" s="14">
        <v>5.0</v>
      </c>
      <c r="J6" s="14">
        <v>7.0</v>
      </c>
      <c r="K6" s="14">
        <v>35.0</v>
      </c>
      <c r="L6" s="14">
        <v>9.0</v>
      </c>
      <c r="M6" s="14">
        <v>6.0</v>
      </c>
    </row>
    <row r="7">
      <c r="A7" s="7"/>
      <c r="F7" s="8"/>
      <c r="H7" s="12" t="s">
        <v>13</v>
      </c>
      <c r="I7" s="13">
        <v>6.0</v>
      </c>
      <c r="J7" s="14">
        <v>1.0</v>
      </c>
      <c r="K7" s="14">
        <v>27.0</v>
      </c>
      <c r="L7" s="14">
        <v>6.0</v>
      </c>
      <c r="M7" s="14">
        <v>7.0</v>
      </c>
      <c r="U7" s="15">
        <v>89.0</v>
      </c>
    </row>
    <row r="8">
      <c r="A8" s="7"/>
      <c r="F8" s="8"/>
      <c r="H8" s="12" t="s">
        <v>14</v>
      </c>
      <c r="I8" s="13">
        <v>6.0</v>
      </c>
      <c r="J8" s="13">
        <v>8.0</v>
      </c>
      <c r="K8" s="14">
        <v>30.0</v>
      </c>
      <c r="L8" s="14">
        <v>7.0</v>
      </c>
      <c r="M8" s="13">
        <v>9.0</v>
      </c>
      <c r="U8" s="15">
        <v>98.0</v>
      </c>
    </row>
    <row r="9">
      <c r="A9" s="16"/>
      <c r="B9" s="17"/>
      <c r="C9" s="17"/>
      <c r="D9" s="17"/>
      <c r="E9" s="17"/>
      <c r="F9" s="18"/>
      <c r="H9" s="12" t="s">
        <v>15</v>
      </c>
      <c r="I9" s="14">
        <v>5.0</v>
      </c>
      <c r="J9" s="14">
        <v>6.0</v>
      </c>
      <c r="K9" s="14">
        <v>26.0</v>
      </c>
      <c r="L9" s="14">
        <v>4.0</v>
      </c>
      <c r="M9" s="14">
        <v>8.0</v>
      </c>
      <c r="U9" s="15">
        <v>86.0</v>
      </c>
    </row>
    <row r="10">
      <c r="U10" s="15">
        <v>92.0</v>
      </c>
    </row>
    <row r="11">
      <c r="U11" s="15">
        <v>79.0</v>
      </c>
    </row>
    <row r="12">
      <c r="H12" s="4" t="s">
        <v>1</v>
      </c>
      <c r="I12" s="5">
        <f t="shared" ref="I12:M12" si="1">I1/$N$1</f>
        <v>0.25</v>
      </c>
      <c r="J12" s="5">
        <f t="shared" si="1"/>
        <v>0.25</v>
      </c>
      <c r="K12" s="5">
        <f t="shared" si="1"/>
        <v>0.1</v>
      </c>
      <c r="L12" s="5">
        <f t="shared" si="1"/>
        <v>0.2</v>
      </c>
      <c r="M12" s="5">
        <f t="shared" si="1"/>
        <v>0.2</v>
      </c>
      <c r="N12" s="6">
        <f>SUM(I12:M12)</f>
        <v>1</v>
      </c>
      <c r="P12" s="15" t="s">
        <v>16</v>
      </c>
      <c r="U12" s="15">
        <v>86.0</v>
      </c>
    </row>
    <row r="13">
      <c r="H13" s="9" t="s">
        <v>2</v>
      </c>
      <c r="I13" s="10" t="s">
        <v>3</v>
      </c>
      <c r="J13" s="10" t="s">
        <v>4</v>
      </c>
      <c r="K13" s="11" t="s">
        <v>5</v>
      </c>
      <c r="L13" s="10" t="s">
        <v>6</v>
      </c>
      <c r="M13" s="10" t="s">
        <v>7</v>
      </c>
      <c r="U13" s="15">
        <v>74.0</v>
      </c>
    </row>
    <row r="14">
      <c r="H14" s="19" t="s">
        <v>17</v>
      </c>
      <c r="I14" s="10" t="s">
        <v>8</v>
      </c>
      <c r="J14" s="10" t="s">
        <v>8</v>
      </c>
      <c r="K14" s="11" t="s">
        <v>9</v>
      </c>
      <c r="L14" s="10" t="s">
        <v>8</v>
      </c>
      <c r="M14" s="10" t="s">
        <v>8</v>
      </c>
      <c r="U14" s="15">
        <v>92.0</v>
      </c>
    </row>
    <row r="15">
      <c r="H15" s="12" t="s">
        <v>10</v>
      </c>
      <c r="I15" s="14">
        <v>6.0</v>
      </c>
      <c r="J15" s="14">
        <v>5.0</v>
      </c>
      <c r="K15" s="14">
        <v>28.0</v>
      </c>
      <c r="L15" s="14">
        <v>5.0</v>
      </c>
      <c r="M15" s="14">
        <v>5.0</v>
      </c>
      <c r="U15" s="6">
        <f>SUM(U7:U14)</f>
        <v>696</v>
      </c>
    </row>
    <row r="16">
      <c r="D16" s="15" t="s">
        <v>18</v>
      </c>
      <c r="H16" s="12" t="s">
        <v>11</v>
      </c>
      <c r="I16" s="14">
        <v>4.0</v>
      </c>
      <c r="J16" s="14">
        <v>2.0</v>
      </c>
      <c r="K16" s="14">
        <v>25.0</v>
      </c>
      <c r="L16" s="14">
        <v>10.0</v>
      </c>
      <c r="M16" s="14">
        <v>9.0</v>
      </c>
    </row>
    <row r="17">
      <c r="H17" s="12" t="s">
        <v>12</v>
      </c>
      <c r="I17" s="14">
        <v>5.0</v>
      </c>
      <c r="J17" s="14">
        <v>7.0</v>
      </c>
      <c r="K17" s="14">
        <v>35.0</v>
      </c>
      <c r="L17" s="14">
        <v>9.0</v>
      </c>
      <c r="M17" s="14">
        <v>6.0</v>
      </c>
    </row>
    <row r="18">
      <c r="H18" s="12" t="s">
        <v>13</v>
      </c>
      <c r="I18" s="14">
        <v>6.0</v>
      </c>
      <c r="J18" s="14">
        <v>1.0</v>
      </c>
      <c r="K18" s="14">
        <v>27.0</v>
      </c>
      <c r="L18" s="14">
        <v>6.0</v>
      </c>
      <c r="M18" s="14">
        <v>7.0</v>
      </c>
    </row>
    <row r="19">
      <c r="H19" s="12" t="s">
        <v>14</v>
      </c>
      <c r="I19" s="14">
        <v>6.0</v>
      </c>
      <c r="J19" s="14">
        <v>8.0</v>
      </c>
      <c r="K19" s="14">
        <v>30.0</v>
      </c>
      <c r="L19" s="14">
        <v>7.0</v>
      </c>
      <c r="M19" s="14">
        <v>9.0</v>
      </c>
    </row>
    <row r="20">
      <c r="H20" s="12" t="s">
        <v>15</v>
      </c>
      <c r="I20" s="14">
        <v>5.0</v>
      </c>
      <c r="J20" s="14">
        <v>6.0</v>
      </c>
      <c r="K20" s="14">
        <v>26.0</v>
      </c>
      <c r="L20" s="14">
        <v>4.0</v>
      </c>
      <c r="M20" s="14">
        <v>8.0</v>
      </c>
    </row>
    <row r="21" ht="15.75" customHeight="1"/>
    <row r="22" ht="15.75" customHeight="1"/>
    <row r="23" ht="15.75" customHeight="1"/>
    <row r="24" ht="15.75" customHeight="1">
      <c r="H24" s="4" t="s">
        <v>1</v>
      </c>
      <c r="I24" s="5">
        <v>0.25</v>
      </c>
      <c r="J24" s="5">
        <v>0.25</v>
      </c>
      <c r="K24" s="5">
        <v>0.1</v>
      </c>
      <c r="L24" s="5">
        <v>0.2</v>
      </c>
      <c r="M24" s="5">
        <v>0.2</v>
      </c>
    </row>
    <row r="25" ht="15.75" customHeight="1">
      <c r="H25" s="9" t="s">
        <v>2</v>
      </c>
      <c r="I25" s="10" t="s">
        <v>3</v>
      </c>
      <c r="J25" s="10" t="s">
        <v>4</v>
      </c>
      <c r="K25" s="11" t="s">
        <v>5</v>
      </c>
      <c r="L25" s="10" t="s">
        <v>6</v>
      </c>
      <c r="M25" s="10" t="s">
        <v>7</v>
      </c>
    </row>
    <row r="26" ht="15.75" customHeight="1">
      <c r="H26" s="19" t="s">
        <v>19</v>
      </c>
      <c r="I26" s="10" t="s">
        <v>8</v>
      </c>
      <c r="J26" s="10" t="s">
        <v>8</v>
      </c>
      <c r="K26" s="11" t="s">
        <v>9</v>
      </c>
      <c r="L26" s="10" t="s">
        <v>8</v>
      </c>
      <c r="M26" s="10" t="s">
        <v>8</v>
      </c>
    </row>
    <row r="27" ht="15.75" customHeight="1">
      <c r="H27" s="12" t="s">
        <v>10</v>
      </c>
      <c r="I27" s="14">
        <f t="shared" ref="I27:M27" si="2">I15*I15</f>
        <v>36</v>
      </c>
      <c r="J27" s="14">
        <f t="shared" si="2"/>
        <v>25</v>
      </c>
      <c r="K27" s="14">
        <f t="shared" si="2"/>
        <v>784</v>
      </c>
      <c r="L27" s="14">
        <f t="shared" si="2"/>
        <v>25</v>
      </c>
      <c r="M27" s="14">
        <f t="shared" si="2"/>
        <v>25</v>
      </c>
    </row>
    <row r="28" ht="15.75" customHeight="1">
      <c r="H28" s="12" t="s">
        <v>11</v>
      </c>
      <c r="I28" s="14">
        <f t="shared" ref="I28:M28" si="3">I16*I16</f>
        <v>16</v>
      </c>
      <c r="J28" s="14">
        <f t="shared" si="3"/>
        <v>4</v>
      </c>
      <c r="K28" s="14">
        <f t="shared" si="3"/>
        <v>625</v>
      </c>
      <c r="L28" s="14">
        <f t="shared" si="3"/>
        <v>100</v>
      </c>
      <c r="M28" s="14">
        <f t="shared" si="3"/>
        <v>81</v>
      </c>
    </row>
    <row r="29" ht="15.75" customHeight="1">
      <c r="H29" s="12" t="s">
        <v>12</v>
      </c>
      <c r="I29" s="14">
        <f t="shared" ref="I29:M29" si="4">I17*I17</f>
        <v>25</v>
      </c>
      <c r="J29" s="14">
        <f t="shared" si="4"/>
        <v>49</v>
      </c>
      <c r="K29" s="14">
        <f t="shared" si="4"/>
        <v>1225</v>
      </c>
      <c r="L29" s="14">
        <f t="shared" si="4"/>
        <v>81</v>
      </c>
      <c r="M29" s="14">
        <f t="shared" si="4"/>
        <v>36</v>
      </c>
    </row>
    <row r="30" ht="15.75" customHeight="1">
      <c r="H30" s="12" t="s">
        <v>13</v>
      </c>
      <c r="I30" s="14">
        <f t="shared" ref="I30:M30" si="5">I18*I18</f>
        <v>36</v>
      </c>
      <c r="J30" s="14">
        <f t="shared" si="5"/>
        <v>1</v>
      </c>
      <c r="K30" s="14">
        <f t="shared" si="5"/>
        <v>729</v>
      </c>
      <c r="L30" s="14">
        <f t="shared" si="5"/>
        <v>36</v>
      </c>
      <c r="M30" s="14">
        <f t="shared" si="5"/>
        <v>49</v>
      </c>
    </row>
    <row r="31" ht="15.75" customHeight="1">
      <c r="H31" s="12" t="s">
        <v>14</v>
      </c>
      <c r="I31" s="14">
        <f t="shared" ref="I31:M31" si="6">I19*I19</f>
        <v>36</v>
      </c>
      <c r="J31" s="14">
        <f t="shared" si="6"/>
        <v>64</v>
      </c>
      <c r="K31" s="14">
        <f t="shared" si="6"/>
        <v>900</v>
      </c>
      <c r="L31" s="14">
        <f t="shared" si="6"/>
        <v>49</v>
      </c>
      <c r="M31" s="14">
        <f t="shared" si="6"/>
        <v>81</v>
      </c>
    </row>
    <row r="32" ht="15.75" customHeight="1">
      <c r="H32" s="12" t="s">
        <v>15</v>
      </c>
      <c r="I32" s="14">
        <f t="shared" ref="I32:M32" si="7">I20*I20</f>
        <v>25</v>
      </c>
      <c r="J32" s="14">
        <f t="shared" si="7"/>
        <v>36</v>
      </c>
      <c r="K32" s="14">
        <f t="shared" si="7"/>
        <v>676</v>
      </c>
      <c r="L32" s="14">
        <f t="shared" si="7"/>
        <v>16</v>
      </c>
      <c r="M32" s="14">
        <f t="shared" si="7"/>
        <v>64</v>
      </c>
    </row>
    <row r="33" ht="15.75" customHeight="1">
      <c r="H33" s="15" t="s">
        <v>20</v>
      </c>
      <c r="I33" s="14">
        <f t="shared" ref="I33:M33" si="8">SUM(I27:I32)</f>
        <v>174</v>
      </c>
      <c r="J33" s="14">
        <f t="shared" si="8"/>
        <v>179</v>
      </c>
      <c r="K33" s="14">
        <f t="shared" si="8"/>
        <v>4939</v>
      </c>
      <c r="L33" s="14">
        <f t="shared" si="8"/>
        <v>307</v>
      </c>
      <c r="M33" s="14">
        <f t="shared" si="8"/>
        <v>336</v>
      </c>
    </row>
    <row r="34" ht="15.75" customHeight="1">
      <c r="H34" s="15" t="s">
        <v>21</v>
      </c>
      <c r="I34" s="14">
        <f t="shared" ref="I34:M34" si="9">SQRT(I33)</f>
        <v>13.19090596</v>
      </c>
      <c r="J34" s="14">
        <f t="shared" si="9"/>
        <v>13.37908816</v>
      </c>
      <c r="K34" s="14">
        <f t="shared" si="9"/>
        <v>70.27801932</v>
      </c>
      <c r="L34" s="14">
        <f t="shared" si="9"/>
        <v>17.52141547</v>
      </c>
      <c r="M34" s="14">
        <f t="shared" si="9"/>
        <v>18.33030278</v>
      </c>
    </row>
    <row r="35" ht="15.75" customHeight="1"/>
    <row r="36" ht="15.75" customHeight="1"/>
    <row r="37" ht="15.75" customHeight="1">
      <c r="H37" s="4" t="s">
        <v>1</v>
      </c>
      <c r="I37" s="5">
        <v>0.25</v>
      </c>
      <c r="J37" s="5">
        <v>0.25</v>
      </c>
      <c r="K37" s="5">
        <v>0.1</v>
      </c>
      <c r="L37" s="5">
        <v>0.2</v>
      </c>
      <c r="M37" s="5">
        <v>0.2</v>
      </c>
    </row>
    <row r="38" ht="15.75" customHeight="1">
      <c r="H38" s="9" t="s">
        <v>2</v>
      </c>
      <c r="I38" s="10" t="s">
        <v>3</v>
      </c>
      <c r="J38" s="10" t="s">
        <v>4</v>
      </c>
      <c r="K38" s="11" t="s">
        <v>5</v>
      </c>
      <c r="L38" s="10" t="s">
        <v>6</v>
      </c>
      <c r="M38" s="10" t="s">
        <v>7</v>
      </c>
    </row>
    <row r="39" ht="15.75" customHeight="1">
      <c r="H39" s="19" t="s">
        <v>22</v>
      </c>
      <c r="I39" s="10" t="s">
        <v>8</v>
      </c>
      <c r="J39" s="10" t="s">
        <v>8</v>
      </c>
      <c r="K39" s="11" t="s">
        <v>9</v>
      </c>
      <c r="L39" s="10" t="s">
        <v>8</v>
      </c>
      <c r="M39" s="10" t="s">
        <v>8</v>
      </c>
    </row>
    <row r="40" ht="15.75" customHeight="1">
      <c r="H40" s="12" t="s">
        <v>10</v>
      </c>
      <c r="I40" s="14">
        <f t="shared" ref="I40:M40" si="10">I15/I$34</f>
        <v>0.4548588261</v>
      </c>
      <c r="J40" s="14">
        <f t="shared" si="10"/>
        <v>0.3737175464</v>
      </c>
      <c r="K40" s="14">
        <f t="shared" si="10"/>
        <v>0.398417603</v>
      </c>
      <c r="L40" s="14">
        <f t="shared" si="10"/>
        <v>0.2853650728</v>
      </c>
      <c r="M40" s="14">
        <f t="shared" si="10"/>
        <v>0.2727723628</v>
      </c>
    </row>
    <row r="41" ht="15.75" customHeight="1">
      <c r="H41" s="12" t="s">
        <v>11</v>
      </c>
      <c r="I41" s="14">
        <f t="shared" ref="I41:M41" si="11">I16/I$34</f>
        <v>0.3032392174</v>
      </c>
      <c r="J41" s="14">
        <f t="shared" si="11"/>
        <v>0.1494870186</v>
      </c>
      <c r="K41" s="14">
        <f t="shared" si="11"/>
        <v>0.3557300026</v>
      </c>
      <c r="L41" s="14">
        <f t="shared" si="11"/>
        <v>0.5707301455</v>
      </c>
      <c r="M41" s="14">
        <f t="shared" si="11"/>
        <v>0.490990253</v>
      </c>
    </row>
    <row r="42" ht="15.75" customHeight="1">
      <c r="H42" s="12" t="s">
        <v>12</v>
      </c>
      <c r="I42" s="14">
        <f t="shared" ref="I42:M42" si="12">I17/I$34</f>
        <v>0.3790490218</v>
      </c>
      <c r="J42" s="14">
        <f t="shared" si="12"/>
        <v>0.5232045649</v>
      </c>
      <c r="K42" s="14">
        <f t="shared" si="12"/>
        <v>0.4980220037</v>
      </c>
      <c r="L42" s="14">
        <f t="shared" si="12"/>
        <v>0.513657131</v>
      </c>
      <c r="M42" s="14">
        <f t="shared" si="12"/>
        <v>0.3273268354</v>
      </c>
    </row>
    <row r="43" ht="15.75" customHeight="1">
      <c r="H43" s="12" t="s">
        <v>13</v>
      </c>
      <c r="I43" s="14">
        <f t="shared" ref="I43:M43" si="13">I18/I$34</f>
        <v>0.4548588261</v>
      </c>
      <c r="J43" s="14">
        <f t="shared" si="13"/>
        <v>0.07474350928</v>
      </c>
      <c r="K43" s="14">
        <f t="shared" si="13"/>
        <v>0.3841884029</v>
      </c>
      <c r="L43" s="14">
        <f t="shared" si="13"/>
        <v>0.3424380873</v>
      </c>
      <c r="M43" s="14">
        <f t="shared" si="13"/>
        <v>0.3818813079</v>
      </c>
    </row>
    <row r="44" ht="15.75" customHeight="1">
      <c r="H44" s="12" t="s">
        <v>14</v>
      </c>
      <c r="I44" s="14">
        <f t="shared" ref="I44:M44" si="14">I19/I$34</f>
        <v>0.4548588261</v>
      </c>
      <c r="J44" s="14">
        <f t="shared" si="14"/>
        <v>0.5979480742</v>
      </c>
      <c r="K44" s="14">
        <f t="shared" si="14"/>
        <v>0.4268760032</v>
      </c>
      <c r="L44" s="14">
        <f t="shared" si="14"/>
        <v>0.3995111019</v>
      </c>
      <c r="M44" s="14">
        <f t="shared" si="14"/>
        <v>0.490990253</v>
      </c>
    </row>
    <row r="45" ht="15.75" customHeight="1">
      <c r="H45" s="20" t="s">
        <v>15</v>
      </c>
      <c r="I45" s="21">
        <f t="shared" ref="I45:M45" si="15">I20/I$34</f>
        <v>0.3790490218</v>
      </c>
      <c r="J45" s="21">
        <f t="shared" si="15"/>
        <v>0.4484610557</v>
      </c>
      <c r="K45" s="21">
        <f t="shared" si="15"/>
        <v>0.3699592028</v>
      </c>
      <c r="L45" s="21">
        <f t="shared" si="15"/>
        <v>0.2282920582</v>
      </c>
      <c r="M45" s="21">
        <f t="shared" si="15"/>
        <v>0.4364357805</v>
      </c>
    </row>
    <row r="46" ht="15.75" customHeight="1">
      <c r="H46" s="22"/>
      <c r="I46" s="23"/>
      <c r="J46" s="23"/>
      <c r="K46" s="23"/>
      <c r="L46" s="23"/>
      <c r="M46" s="23"/>
    </row>
    <row r="47" ht="15.75" customHeight="1">
      <c r="I47" s="24"/>
      <c r="J47" s="24"/>
      <c r="K47" s="24"/>
      <c r="L47" s="24"/>
      <c r="M47" s="24"/>
    </row>
    <row r="48" ht="15.75" customHeight="1">
      <c r="H48" s="4" t="s">
        <v>1</v>
      </c>
      <c r="I48" s="5">
        <v>0.25</v>
      </c>
      <c r="J48" s="5">
        <v>0.25</v>
      </c>
      <c r="K48" s="5">
        <v>0.1</v>
      </c>
      <c r="L48" s="5">
        <v>0.2</v>
      </c>
      <c r="M48" s="5">
        <v>0.2</v>
      </c>
    </row>
    <row r="49" ht="15.75" customHeight="1">
      <c r="C49" s="15" t="s">
        <v>23</v>
      </c>
      <c r="H49" s="9" t="s">
        <v>2</v>
      </c>
      <c r="I49" s="10" t="s">
        <v>3</v>
      </c>
      <c r="J49" s="10" t="s">
        <v>4</v>
      </c>
      <c r="K49" s="11" t="s">
        <v>5</v>
      </c>
      <c r="L49" s="10" t="s">
        <v>6</v>
      </c>
      <c r="M49" s="10" t="s">
        <v>7</v>
      </c>
    </row>
    <row r="50" ht="15.75" customHeight="1">
      <c r="H50" s="19" t="s">
        <v>24</v>
      </c>
      <c r="I50" s="10" t="s">
        <v>8</v>
      </c>
      <c r="J50" s="10" t="s">
        <v>8</v>
      </c>
      <c r="K50" s="11" t="s">
        <v>9</v>
      </c>
      <c r="L50" s="10" t="s">
        <v>8</v>
      </c>
      <c r="M50" s="10" t="s">
        <v>8</v>
      </c>
    </row>
    <row r="51" ht="15.75" customHeight="1">
      <c r="H51" s="12" t="s">
        <v>10</v>
      </c>
      <c r="I51" s="14">
        <f t="shared" ref="I51:M51" si="16">I40*I$48</f>
        <v>0.1137147065</v>
      </c>
      <c r="J51" s="14">
        <f t="shared" si="16"/>
        <v>0.09342938659</v>
      </c>
      <c r="K51" s="14">
        <f t="shared" si="16"/>
        <v>0.0398417603</v>
      </c>
      <c r="L51" s="14">
        <f t="shared" si="16"/>
        <v>0.05707301455</v>
      </c>
      <c r="M51" s="14">
        <f t="shared" si="16"/>
        <v>0.05455447256</v>
      </c>
    </row>
    <row r="52" ht="15.75" customHeight="1">
      <c r="H52" s="12" t="s">
        <v>11</v>
      </c>
      <c r="I52" s="14">
        <f t="shared" ref="I52:M52" si="17">I41*I$48</f>
        <v>0.07580980436</v>
      </c>
      <c r="J52" s="14">
        <f t="shared" si="17"/>
        <v>0.03737175464</v>
      </c>
      <c r="K52" s="14">
        <f t="shared" si="17"/>
        <v>0.03557300026</v>
      </c>
      <c r="L52" s="14">
        <f t="shared" si="17"/>
        <v>0.1141460291</v>
      </c>
      <c r="M52" s="14">
        <f t="shared" si="17"/>
        <v>0.09819805061</v>
      </c>
    </row>
    <row r="53" ht="15.75" customHeight="1">
      <c r="H53" s="12" t="s">
        <v>12</v>
      </c>
      <c r="I53" s="14">
        <f t="shared" ref="I53:M53" si="18">I42*I$48</f>
        <v>0.09476225545</v>
      </c>
      <c r="J53" s="14">
        <f t="shared" si="18"/>
        <v>0.1308011412</v>
      </c>
      <c r="K53" s="14">
        <f t="shared" si="18"/>
        <v>0.04980220037</v>
      </c>
      <c r="L53" s="14">
        <f t="shared" si="18"/>
        <v>0.1027314262</v>
      </c>
      <c r="M53" s="14">
        <f t="shared" si="18"/>
        <v>0.06546536707</v>
      </c>
    </row>
    <row r="54" ht="15.75" customHeight="1">
      <c r="H54" s="12" t="s">
        <v>13</v>
      </c>
      <c r="I54" s="14">
        <f t="shared" ref="I54:M54" si="19">I43*I$48</f>
        <v>0.1137147065</v>
      </c>
      <c r="J54" s="14">
        <f t="shared" si="19"/>
        <v>0.01868587732</v>
      </c>
      <c r="K54" s="14">
        <f t="shared" si="19"/>
        <v>0.03841884029</v>
      </c>
      <c r="L54" s="14">
        <f t="shared" si="19"/>
        <v>0.06848761746</v>
      </c>
      <c r="M54" s="14">
        <f t="shared" si="19"/>
        <v>0.07637626158</v>
      </c>
    </row>
    <row r="55" ht="15.75" customHeight="1">
      <c r="H55" s="12" t="s">
        <v>14</v>
      </c>
      <c r="I55" s="14">
        <f t="shared" ref="I55:M55" si="20">I44*I$48</f>
        <v>0.1137147065</v>
      </c>
      <c r="J55" s="14">
        <f t="shared" si="20"/>
        <v>0.1494870186</v>
      </c>
      <c r="K55" s="14">
        <f t="shared" si="20"/>
        <v>0.04268760032</v>
      </c>
      <c r="L55" s="14">
        <f t="shared" si="20"/>
        <v>0.07990222037</v>
      </c>
      <c r="M55" s="14">
        <f t="shared" si="20"/>
        <v>0.09819805061</v>
      </c>
    </row>
    <row r="56" ht="15.75" customHeight="1">
      <c r="H56" s="12" t="s">
        <v>15</v>
      </c>
      <c r="I56" s="14">
        <f t="shared" ref="I56:M56" si="21">I45*I$48</f>
        <v>0.09476225545</v>
      </c>
      <c r="J56" s="14">
        <f t="shared" si="21"/>
        <v>0.1121152639</v>
      </c>
      <c r="K56" s="14">
        <f t="shared" si="21"/>
        <v>0.03699592028</v>
      </c>
      <c r="L56" s="14">
        <f t="shared" si="21"/>
        <v>0.04565841164</v>
      </c>
      <c r="M56" s="14">
        <f t="shared" si="21"/>
        <v>0.08728715609</v>
      </c>
    </row>
    <row r="57" ht="15.75" customHeight="1">
      <c r="C57" s="15" t="s">
        <v>25</v>
      </c>
    </row>
    <row r="58" ht="15.75" customHeight="1"/>
    <row r="59" ht="15.75" customHeight="1">
      <c r="H59" s="15" t="s">
        <v>26</v>
      </c>
      <c r="I59" s="6">
        <f t="shared" ref="I59:J59" si="22">MAX(I51:I56)</f>
        <v>0.1137147065</v>
      </c>
      <c r="J59" s="6">
        <f t="shared" si="22"/>
        <v>0.1494870186</v>
      </c>
      <c r="K59" s="6">
        <f>MIN(K51:K56)</f>
        <v>0.03557300026</v>
      </c>
      <c r="L59" s="6">
        <f t="shared" ref="L59:M59" si="23">MAX(L51:L56)</f>
        <v>0.1141460291</v>
      </c>
      <c r="M59" s="6">
        <f t="shared" si="23"/>
        <v>0.09819805061</v>
      </c>
      <c r="O59" s="15" t="s">
        <v>27</v>
      </c>
    </row>
    <row r="60" ht="15.75" customHeight="1">
      <c r="H60" s="15" t="s">
        <v>28</v>
      </c>
      <c r="I60" s="6">
        <f t="shared" ref="I60:J60" si="24">MIN(I51:I56)</f>
        <v>0.07580980436</v>
      </c>
      <c r="J60" s="6">
        <f t="shared" si="24"/>
        <v>0.01868587732</v>
      </c>
      <c r="K60" s="6">
        <f>MAX(K51:K56)</f>
        <v>0.04980220037</v>
      </c>
      <c r="L60" s="6">
        <f t="shared" ref="L60:M60" si="25">MIN(L51:L56)</f>
        <v>0.04565841164</v>
      </c>
      <c r="M60" s="6">
        <f t="shared" si="25"/>
        <v>0.05455447256</v>
      </c>
      <c r="O60" s="15" t="s">
        <v>29</v>
      </c>
    </row>
    <row r="61" ht="15.75" customHeight="1"/>
    <row r="62" ht="15.75" customHeight="1"/>
    <row r="63" ht="15.75" customHeight="1"/>
    <row r="64" ht="15.75" customHeight="1"/>
    <row r="65" ht="15.75" customHeight="1">
      <c r="H65" s="4" t="s">
        <v>1</v>
      </c>
      <c r="I65" s="5">
        <v>0.25</v>
      </c>
      <c r="J65" s="5">
        <v>0.25</v>
      </c>
      <c r="K65" s="5">
        <v>0.1</v>
      </c>
      <c r="L65" s="5">
        <v>0.2</v>
      </c>
      <c r="M65" s="5">
        <v>0.2</v>
      </c>
    </row>
    <row r="66" ht="15.75" customHeight="1">
      <c r="H66" s="9" t="s">
        <v>2</v>
      </c>
      <c r="I66" s="10" t="s">
        <v>3</v>
      </c>
      <c r="J66" s="10" t="s">
        <v>4</v>
      </c>
      <c r="K66" s="11" t="s">
        <v>5</v>
      </c>
      <c r="L66" s="10" t="s">
        <v>6</v>
      </c>
      <c r="M66" s="10" t="s">
        <v>7</v>
      </c>
      <c r="O66" s="25" t="s">
        <v>30</v>
      </c>
    </row>
    <row r="67" ht="15.75" customHeight="1">
      <c r="H67" s="19" t="s">
        <v>31</v>
      </c>
      <c r="I67" s="10" t="s">
        <v>8</v>
      </c>
      <c r="J67" s="10" t="s">
        <v>8</v>
      </c>
      <c r="K67" s="11" t="s">
        <v>9</v>
      </c>
      <c r="L67" s="10" t="s">
        <v>8</v>
      </c>
      <c r="M67" s="10" t="s">
        <v>8</v>
      </c>
      <c r="N67" s="15" t="s">
        <v>32</v>
      </c>
      <c r="O67" s="15" t="s">
        <v>33</v>
      </c>
    </row>
    <row r="68" ht="15.75" customHeight="1">
      <c r="H68" s="12" t="s">
        <v>10</v>
      </c>
      <c r="I68" s="14">
        <f t="shared" ref="I68:M68" si="26">(I51-I$59)^2</f>
        <v>0</v>
      </c>
      <c r="J68" s="14">
        <f t="shared" si="26"/>
        <v>0.003142458101</v>
      </c>
      <c r="K68" s="14">
        <f t="shared" si="26"/>
        <v>0.00001822231221</v>
      </c>
      <c r="L68" s="14">
        <f t="shared" si="26"/>
        <v>0.00325732899</v>
      </c>
      <c r="M68" s="14">
        <f t="shared" si="26"/>
        <v>0.001904761905</v>
      </c>
      <c r="N68" s="6">
        <f t="shared" ref="N68:N73" si="28">SUM(I68:M68)</f>
        <v>0.008322771308</v>
      </c>
      <c r="O68" s="6">
        <f t="shared" ref="O68:O73" si="29">SQRT(N68)</f>
        <v>0.09122922398</v>
      </c>
    </row>
    <row r="69" ht="15.75" customHeight="1">
      <c r="H69" s="12" t="s">
        <v>11</v>
      </c>
      <c r="I69" s="14">
        <f t="shared" ref="I69:M69" si="27">(I52-I$59)^2</f>
        <v>0.001436781609</v>
      </c>
      <c r="J69" s="14">
        <f t="shared" si="27"/>
        <v>0.0125698324</v>
      </c>
      <c r="K69" s="14">
        <f t="shared" si="27"/>
        <v>0</v>
      </c>
      <c r="L69" s="14">
        <f t="shared" si="27"/>
        <v>0</v>
      </c>
      <c r="M69" s="14">
        <f t="shared" si="27"/>
        <v>0</v>
      </c>
      <c r="N69" s="6">
        <f t="shared" si="28"/>
        <v>0.01400661401</v>
      </c>
      <c r="O69" s="6">
        <f t="shared" si="29"/>
        <v>0.1183495417</v>
      </c>
    </row>
    <row r="70" ht="15.75" customHeight="1">
      <c r="H70" s="12" t="s">
        <v>12</v>
      </c>
      <c r="I70" s="14">
        <f t="shared" ref="I70:M70" si="30">(I53-I$59)^2</f>
        <v>0.0003591954023</v>
      </c>
      <c r="J70" s="14">
        <f t="shared" si="30"/>
        <v>0.0003491620112</v>
      </c>
      <c r="K70" s="14">
        <f t="shared" si="30"/>
        <v>0.0002024701357</v>
      </c>
      <c r="L70" s="14">
        <f t="shared" si="30"/>
        <v>0.0001302931596</v>
      </c>
      <c r="M70" s="14">
        <f t="shared" si="30"/>
        <v>0.001071428571</v>
      </c>
      <c r="N70" s="6">
        <f t="shared" si="28"/>
        <v>0.00211254928</v>
      </c>
      <c r="O70" s="6">
        <f t="shared" si="29"/>
        <v>0.04596247687</v>
      </c>
    </row>
    <row r="71" ht="15.75" customHeight="1">
      <c r="H71" s="12" t="s">
        <v>13</v>
      </c>
      <c r="I71" s="14">
        <f t="shared" ref="I71:M71" si="31">(I54-I$59)^2</f>
        <v>0</v>
      </c>
      <c r="J71" s="14">
        <f t="shared" si="31"/>
        <v>0.01710893855</v>
      </c>
      <c r="K71" s="14">
        <f t="shared" si="31"/>
        <v>0.000008098805426</v>
      </c>
      <c r="L71" s="14">
        <f t="shared" si="31"/>
        <v>0.002084690554</v>
      </c>
      <c r="M71" s="14">
        <f t="shared" si="31"/>
        <v>0.0004761904762</v>
      </c>
      <c r="N71" s="6">
        <f t="shared" si="28"/>
        <v>0.01967791838</v>
      </c>
      <c r="O71" s="6">
        <f t="shared" si="29"/>
        <v>0.1402780039</v>
      </c>
    </row>
    <row r="72" ht="15.75" customHeight="1">
      <c r="H72" s="12" t="s">
        <v>14</v>
      </c>
      <c r="I72" s="14">
        <f t="shared" ref="I72:M72" si="32">(I55-I$59)^2</f>
        <v>0</v>
      </c>
      <c r="J72" s="14">
        <f t="shared" si="32"/>
        <v>0</v>
      </c>
      <c r="K72" s="14">
        <f t="shared" si="32"/>
        <v>0.00005061753391</v>
      </c>
      <c r="L72" s="14">
        <f t="shared" si="32"/>
        <v>0.001172638436</v>
      </c>
      <c r="M72" s="14">
        <f t="shared" si="32"/>
        <v>0</v>
      </c>
      <c r="N72" s="6">
        <f t="shared" si="28"/>
        <v>0.00122325597</v>
      </c>
      <c r="O72" s="6">
        <f t="shared" si="29"/>
        <v>0.03497507642</v>
      </c>
    </row>
    <row r="73" ht="15.75" customHeight="1">
      <c r="H73" s="12" t="s">
        <v>15</v>
      </c>
      <c r="I73" s="14">
        <f t="shared" ref="I73:M73" si="33">(I56-I$59)^2</f>
        <v>0.0003591954023</v>
      </c>
      <c r="J73" s="14">
        <f t="shared" si="33"/>
        <v>0.001396648045</v>
      </c>
      <c r="K73" s="14">
        <f t="shared" si="33"/>
        <v>0.000002024701357</v>
      </c>
      <c r="L73" s="14">
        <f t="shared" si="33"/>
        <v>0.004690553746</v>
      </c>
      <c r="M73" s="14">
        <f t="shared" si="33"/>
        <v>0.000119047619</v>
      </c>
      <c r="N73" s="6">
        <f t="shared" si="28"/>
        <v>0.006567469513</v>
      </c>
      <c r="O73" s="6">
        <f t="shared" si="29"/>
        <v>0.08103992543</v>
      </c>
    </row>
    <row r="74" ht="15.75" customHeight="1"/>
    <row r="75" ht="15.75" customHeight="1"/>
    <row r="76" ht="15.75" customHeight="1"/>
    <row r="77" ht="15.75" customHeight="1">
      <c r="H77" s="4" t="s">
        <v>1</v>
      </c>
      <c r="I77" s="5">
        <v>0.25</v>
      </c>
      <c r="J77" s="5">
        <v>0.25</v>
      </c>
      <c r="K77" s="5">
        <v>0.1</v>
      </c>
      <c r="L77" s="5">
        <v>0.2</v>
      </c>
      <c r="M77" s="5">
        <v>0.2</v>
      </c>
    </row>
    <row r="78" ht="15.75" customHeight="1">
      <c r="H78" s="9" t="s">
        <v>2</v>
      </c>
      <c r="I78" s="10" t="s">
        <v>3</v>
      </c>
      <c r="J78" s="10" t="s">
        <v>4</v>
      </c>
      <c r="K78" s="11" t="s">
        <v>5</v>
      </c>
      <c r="L78" s="10" t="s">
        <v>6</v>
      </c>
      <c r="M78" s="10" t="s">
        <v>7</v>
      </c>
      <c r="O78" s="25" t="s">
        <v>34</v>
      </c>
    </row>
    <row r="79" ht="15.75" customHeight="1">
      <c r="H79" s="19" t="s">
        <v>35</v>
      </c>
      <c r="I79" s="10" t="s">
        <v>8</v>
      </c>
      <c r="J79" s="10" t="s">
        <v>8</v>
      </c>
      <c r="K79" s="11" t="s">
        <v>9</v>
      </c>
      <c r="L79" s="10" t="s">
        <v>8</v>
      </c>
      <c r="M79" s="10" t="s">
        <v>8</v>
      </c>
      <c r="N79" s="15" t="s">
        <v>32</v>
      </c>
      <c r="O79" s="15" t="s">
        <v>33</v>
      </c>
    </row>
    <row r="80" ht="15.75" customHeight="1">
      <c r="H80" s="12" t="s">
        <v>10</v>
      </c>
      <c r="I80" s="14">
        <f t="shared" ref="I80:M80" si="34">(I51-I$60)^2</f>
        <v>0.001436781609</v>
      </c>
      <c r="J80" s="14">
        <f t="shared" si="34"/>
        <v>0.005586592179</v>
      </c>
      <c r="K80" s="14">
        <f t="shared" si="34"/>
        <v>0.00009921036647</v>
      </c>
      <c r="L80" s="14">
        <f t="shared" si="34"/>
        <v>0.0001302931596</v>
      </c>
      <c r="M80" s="14">
        <f t="shared" si="34"/>
        <v>0</v>
      </c>
      <c r="N80" s="6">
        <f t="shared" ref="N80:N85" si="36">SUM(I80:M80)</f>
        <v>0.007252877314</v>
      </c>
      <c r="O80" s="6">
        <f t="shared" ref="O80:O85" si="37">SQRT(N80)</f>
        <v>0.08516382632</v>
      </c>
    </row>
    <row r="81" ht="15.75" customHeight="1">
      <c r="H81" s="12" t="s">
        <v>11</v>
      </c>
      <c r="I81" s="14">
        <f t="shared" ref="I81:M81" si="35">(I52-I$60)^2</f>
        <v>0</v>
      </c>
      <c r="J81" s="14">
        <f t="shared" si="35"/>
        <v>0.0003491620112</v>
      </c>
      <c r="K81" s="14">
        <f t="shared" si="35"/>
        <v>0.0002024701357</v>
      </c>
      <c r="L81" s="14">
        <f t="shared" si="35"/>
        <v>0.004690553746</v>
      </c>
      <c r="M81" s="14">
        <f t="shared" si="35"/>
        <v>0.001904761905</v>
      </c>
      <c r="N81" s="6">
        <f t="shared" si="36"/>
        <v>0.007146947798</v>
      </c>
      <c r="O81" s="6">
        <f t="shared" si="37"/>
        <v>0.08453962265</v>
      </c>
    </row>
    <row r="82" ht="15.75" customHeight="1">
      <c r="H82" s="12" t="s">
        <v>12</v>
      </c>
      <c r="I82" s="14">
        <f t="shared" ref="I82:M82" si="38">(I53-I$60)^2</f>
        <v>0.0003591954023</v>
      </c>
      <c r="J82" s="14">
        <f t="shared" si="38"/>
        <v>0.0125698324</v>
      </c>
      <c r="K82" s="14">
        <f t="shared" si="38"/>
        <v>0</v>
      </c>
      <c r="L82" s="14">
        <f t="shared" si="38"/>
        <v>0.00325732899</v>
      </c>
      <c r="M82" s="14">
        <f t="shared" si="38"/>
        <v>0.000119047619</v>
      </c>
      <c r="N82" s="6">
        <f t="shared" si="36"/>
        <v>0.01630540441</v>
      </c>
      <c r="O82" s="6">
        <f t="shared" si="37"/>
        <v>0.1276926169</v>
      </c>
    </row>
    <row r="83" ht="15.75" customHeight="1">
      <c r="H83" s="12" t="s">
        <v>13</v>
      </c>
      <c r="I83" s="14">
        <f t="shared" ref="I83:M83" si="39">(I54-I$60)^2</f>
        <v>0.001436781609</v>
      </c>
      <c r="J83" s="14">
        <f t="shared" si="39"/>
        <v>0</v>
      </c>
      <c r="K83" s="14">
        <f t="shared" si="39"/>
        <v>0.0001295808868</v>
      </c>
      <c r="L83" s="14">
        <f t="shared" si="39"/>
        <v>0.0005211726384</v>
      </c>
      <c r="M83" s="14">
        <f t="shared" si="39"/>
        <v>0.0004761904762</v>
      </c>
      <c r="N83" s="6">
        <f t="shared" si="36"/>
        <v>0.002563725611</v>
      </c>
      <c r="O83" s="6">
        <f t="shared" si="37"/>
        <v>0.0506332461</v>
      </c>
    </row>
    <row r="84" ht="15.75" customHeight="1">
      <c r="H84" s="12" t="s">
        <v>14</v>
      </c>
      <c r="I84" s="14">
        <f t="shared" ref="I84:M84" si="40">(I55-I$60)^2</f>
        <v>0.001436781609</v>
      </c>
      <c r="J84" s="14">
        <f t="shared" si="40"/>
        <v>0.01710893855</v>
      </c>
      <c r="K84" s="14">
        <f t="shared" si="40"/>
        <v>0.00005061753391</v>
      </c>
      <c r="L84" s="14">
        <f t="shared" si="40"/>
        <v>0.001172638436</v>
      </c>
      <c r="M84" s="14">
        <f t="shared" si="40"/>
        <v>0.001904761905</v>
      </c>
      <c r="N84" s="6">
        <f t="shared" si="36"/>
        <v>0.02167373803</v>
      </c>
      <c r="O84" s="6">
        <f t="shared" si="37"/>
        <v>0.1472200327</v>
      </c>
    </row>
    <row r="85" ht="15.75" customHeight="1">
      <c r="H85" s="12" t="s">
        <v>15</v>
      </c>
      <c r="I85" s="14">
        <f t="shared" ref="I85:M85" si="41">(I56-I$60)^2</f>
        <v>0.0003591954023</v>
      </c>
      <c r="J85" s="14">
        <f t="shared" si="41"/>
        <v>0.008729050279</v>
      </c>
      <c r="K85" s="14">
        <f t="shared" si="41"/>
        <v>0.0001640008099</v>
      </c>
      <c r="L85" s="14">
        <f t="shared" si="41"/>
        <v>0</v>
      </c>
      <c r="M85" s="14">
        <f t="shared" si="41"/>
        <v>0.001071428571</v>
      </c>
      <c r="N85" s="6">
        <f t="shared" si="36"/>
        <v>0.01032367506</v>
      </c>
      <c r="O85" s="6">
        <f t="shared" si="37"/>
        <v>0.1016054874</v>
      </c>
    </row>
    <row r="86" ht="15.75" customHeight="1"/>
    <row r="87" ht="15.75" customHeight="1"/>
    <row r="88" ht="15.75" customHeight="1"/>
    <row r="89" ht="15.75" customHeight="1">
      <c r="H89" s="19" t="s">
        <v>2</v>
      </c>
      <c r="I89" s="26" t="s">
        <v>36</v>
      </c>
      <c r="J89" s="26" t="s">
        <v>37</v>
      </c>
      <c r="K89" s="26" t="s">
        <v>38</v>
      </c>
      <c r="L89" s="26" t="s">
        <v>39</v>
      </c>
    </row>
    <row r="90" ht="15.75" customHeight="1">
      <c r="H90" s="12" t="s">
        <v>10</v>
      </c>
      <c r="I90" s="27">
        <f t="shared" ref="I90:I95" si="42">O68</f>
        <v>0.09122922398</v>
      </c>
      <c r="J90" s="27">
        <f t="shared" ref="J90:J95" si="43">O80</f>
        <v>0.08516382632</v>
      </c>
      <c r="K90" s="27">
        <f t="shared" ref="K90:K95" si="44">J90/(I90+J90)</f>
        <v>0.4828071524</v>
      </c>
      <c r="L90" s="27">
        <f t="shared" ref="L90:L95" si="45">RANK(K90,$K$90:$K$95)</f>
        <v>4</v>
      </c>
    </row>
    <row r="91" ht="15.75" customHeight="1">
      <c r="H91" s="12" t="s">
        <v>11</v>
      </c>
      <c r="I91" s="27">
        <f t="shared" si="42"/>
        <v>0.1183495417</v>
      </c>
      <c r="J91" s="27">
        <f t="shared" si="43"/>
        <v>0.08453962265</v>
      </c>
      <c r="K91" s="27">
        <f t="shared" si="44"/>
        <v>0.416678845</v>
      </c>
      <c r="L91" s="27">
        <f t="shared" si="45"/>
        <v>5</v>
      </c>
    </row>
    <row r="92" ht="15.75" customHeight="1">
      <c r="H92" s="12" t="s">
        <v>12</v>
      </c>
      <c r="I92" s="27">
        <f t="shared" si="42"/>
        <v>0.04596247687</v>
      </c>
      <c r="J92" s="27">
        <f t="shared" si="43"/>
        <v>0.1276926169</v>
      </c>
      <c r="K92" s="27">
        <f t="shared" si="44"/>
        <v>0.7353231865</v>
      </c>
      <c r="L92" s="27">
        <f t="shared" si="45"/>
        <v>2</v>
      </c>
      <c r="O92" s="15" t="s">
        <v>40</v>
      </c>
    </row>
    <row r="93" ht="15.75" customHeight="1">
      <c r="H93" s="12" t="s">
        <v>13</v>
      </c>
      <c r="I93" s="27">
        <f t="shared" si="42"/>
        <v>0.1402780039</v>
      </c>
      <c r="J93" s="27">
        <f t="shared" si="43"/>
        <v>0.0506332461</v>
      </c>
      <c r="K93" s="27">
        <f t="shared" si="44"/>
        <v>0.2652187658</v>
      </c>
      <c r="L93" s="27">
        <f t="shared" si="45"/>
        <v>6</v>
      </c>
    </row>
    <row r="94" ht="15.75" customHeight="1">
      <c r="H94" s="12" t="s">
        <v>14</v>
      </c>
      <c r="I94" s="27">
        <f t="shared" si="42"/>
        <v>0.03497507642</v>
      </c>
      <c r="J94" s="27">
        <f t="shared" si="43"/>
        <v>0.1472200327</v>
      </c>
      <c r="K94" s="27">
        <f t="shared" si="44"/>
        <v>0.8080350423</v>
      </c>
      <c r="L94" s="28">
        <f t="shared" si="45"/>
        <v>1</v>
      </c>
    </row>
    <row r="95" ht="15.75" customHeight="1">
      <c r="H95" s="12" t="s">
        <v>15</v>
      </c>
      <c r="I95" s="27">
        <f t="shared" si="42"/>
        <v>0.08103992543</v>
      </c>
      <c r="J95" s="27">
        <f t="shared" si="43"/>
        <v>0.1016054874</v>
      </c>
      <c r="K95" s="27">
        <f t="shared" si="44"/>
        <v>0.5562991471</v>
      </c>
      <c r="L95" s="27">
        <f t="shared" si="45"/>
        <v>3</v>
      </c>
    </row>
    <row r="96" ht="15.75" customHeight="1"/>
    <row r="97" ht="15.75" customHeight="1"/>
    <row r="98" ht="15.75" customHeight="1">
      <c r="I98" s="15" t="s">
        <v>41</v>
      </c>
    </row>
    <row r="99" ht="15.75" customHeight="1">
      <c r="I99" s="15" t="s">
        <v>42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9"/>
    <mergeCell ref="D16:E16"/>
    <mergeCell ref="O92:T9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5" width="8.71"/>
    <col customWidth="1" min="6" max="6" width="10.43"/>
    <col customWidth="1" min="7" max="27" width="8.71"/>
  </cols>
  <sheetData>
    <row r="1">
      <c r="A1" s="29"/>
      <c r="B1" s="30"/>
      <c r="C1" s="31" t="s">
        <v>43</v>
      </c>
      <c r="D1" s="31" t="s">
        <v>44</v>
      </c>
      <c r="E1" s="31" t="s">
        <v>45</v>
      </c>
      <c r="F1" s="31" t="s">
        <v>46</v>
      </c>
      <c r="G1" s="31" t="s">
        <v>47</v>
      </c>
      <c r="H1" s="32" t="s">
        <v>48</v>
      </c>
    </row>
    <row r="2">
      <c r="A2" s="29"/>
      <c r="B2" s="33" t="s">
        <v>49</v>
      </c>
      <c r="C2" s="34">
        <v>0.15</v>
      </c>
      <c r="D2" s="34">
        <v>0.1</v>
      </c>
      <c r="E2" s="34">
        <v>0.2</v>
      </c>
      <c r="F2" s="34">
        <v>0.3</v>
      </c>
      <c r="G2" s="34">
        <v>0.1</v>
      </c>
      <c r="H2" s="35">
        <v>0.15</v>
      </c>
      <c r="I2" s="15" t="s">
        <v>50</v>
      </c>
    </row>
    <row r="3">
      <c r="A3" s="29"/>
      <c r="B3" s="36" t="s">
        <v>51</v>
      </c>
      <c r="C3" s="37" t="s">
        <v>9</v>
      </c>
      <c r="D3" s="38" t="s">
        <v>8</v>
      </c>
      <c r="E3" s="37" t="s">
        <v>9</v>
      </c>
      <c r="F3" s="38" t="s">
        <v>8</v>
      </c>
      <c r="G3" s="38" t="s">
        <v>8</v>
      </c>
      <c r="H3" s="39" t="s">
        <v>9</v>
      </c>
    </row>
    <row r="4">
      <c r="A4" s="29"/>
      <c r="B4" s="36" t="s">
        <v>52</v>
      </c>
      <c r="C4" s="40">
        <v>24.4</v>
      </c>
      <c r="D4" s="40">
        <v>2.0</v>
      </c>
      <c r="E4" s="40">
        <v>2.44</v>
      </c>
      <c r="F4" s="40">
        <v>2462.82</v>
      </c>
      <c r="G4" s="40">
        <v>2.0</v>
      </c>
      <c r="H4" s="41">
        <v>16.92</v>
      </c>
    </row>
    <row r="5">
      <c r="A5" s="29"/>
      <c r="B5" s="36" t="s">
        <v>53</v>
      </c>
      <c r="C5" s="40">
        <v>29.0</v>
      </c>
      <c r="D5" s="40">
        <v>1.0</v>
      </c>
      <c r="E5" s="40">
        <v>2.9</v>
      </c>
      <c r="F5" s="40">
        <v>43419.93</v>
      </c>
      <c r="G5" s="40">
        <v>1.0</v>
      </c>
      <c r="H5" s="41">
        <v>29.86</v>
      </c>
    </row>
    <row r="6">
      <c r="A6" s="29"/>
      <c r="B6" s="36" t="s">
        <v>54</v>
      </c>
      <c r="C6" s="40">
        <v>18.6</v>
      </c>
      <c r="D6" s="40">
        <v>4.0</v>
      </c>
      <c r="E6" s="40">
        <v>1.86</v>
      </c>
      <c r="F6" s="40">
        <v>38825.14</v>
      </c>
      <c r="G6" s="40">
        <v>5.0</v>
      </c>
      <c r="H6" s="41">
        <v>21.34</v>
      </c>
    </row>
    <row r="7">
      <c r="A7" s="29"/>
      <c r="B7" s="36" t="s">
        <v>55</v>
      </c>
      <c r="C7" s="40">
        <v>25.5</v>
      </c>
      <c r="D7" s="40">
        <v>3.0</v>
      </c>
      <c r="E7" s="40">
        <v>2.55</v>
      </c>
      <c r="F7" s="40">
        <v>76106.53</v>
      </c>
      <c r="G7" s="40">
        <v>5.0</v>
      </c>
      <c r="H7" s="41">
        <v>18.34</v>
      </c>
    </row>
    <row r="8">
      <c r="A8" s="29"/>
      <c r="B8" s="36" t="s">
        <v>56</v>
      </c>
      <c r="C8" s="40">
        <v>29.4</v>
      </c>
      <c r="D8" s="40">
        <v>2.0</v>
      </c>
      <c r="E8" s="40">
        <v>2.94</v>
      </c>
      <c r="F8" s="40">
        <v>63671.64</v>
      </c>
      <c r="G8" s="40">
        <v>4.0</v>
      </c>
      <c r="H8" s="41">
        <v>25.72</v>
      </c>
    </row>
    <row r="9">
      <c r="A9" s="29"/>
      <c r="B9" s="36" t="s">
        <v>57</v>
      </c>
      <c r="C9" s="40">
        <v>25.6</v>
      </c>
      <c r="D9" s="40">
        <v>4.0</v>
      </c>
      <c r="E9" s="40">
        <v>2.56</v>
      </c>
      <c r="F9" s="40">
        <v>44910.27</v>
      </c>
      <c r="G9" s="40">
        <v>5.0</v>
      </c>
      <c r="H9" s="41">
        <v>21.15</v>
      </c>
    </row>
    <row r="10">
      <c r="A10" s="29"/>
      <c r="B10" s="36" t="s">
        <v>58</v>
      </c>
      <c r="C10" s="40">
        <v>21.9</v>
      </c>
      <c r="D10" s="40">
        <v>3.0</v>
      </c>
      <c r="E10" s="40">
        <v>2.19</v>
      </c>
      <c r="F10" s="40">
        <v>47231.52</v>
      </c>
      <c r="G10" s="40">
        <v>4.0</v>
      </c>
      <c r="H10" s="41">
        <v>22.92</v>
      </c>
    </row>
    <row r="11">
      <c r="A11" s="29"/>
      <c r="B11" s="42" t="s">
        <v>59</v>
      </c>
      <c r="C11" s="43">
        <v>22.5</v>
      </c>
      <c r="D11" s="43">
        <v>5.0</v>
      </c>
      <c r="E11" s="43">
        <v>2.25</v>
      </c>
      <c r="F11" s="43">
        <v>21371.62</v>
      </c>
      <c r="G11" s="43">
        <v>5.0</v>
      </c>
      <c r="H11" s="44">
        <v>16.73</v>
      </c>
    </row>
    <row r="12">
      <c r="A12" s="45"/>
    </row>
    <row r="19">
      <c r="F19" s="46" t="s">
        <v>19</v>
      </c>
      <c r="G19" s="31" t="s">
        <v>43</v>
      </c>
      <c r="H19" s="31" t="s">
        <v>44</v>
      </c>
      <c r="I19" s="31" t="s">
        <v>45</v>
      </c>
      <c r="J19" s="31" t="s">
        <v>46</v>
      </c>
      <c r="K19" s="31" t="s">
        <v>47</v>
      </c>
      <c r="L19" s="32" t="s">
        <v>48</v>
      </c>
    </row>
    <row r="20">
      <c r="F20" s="33" t="s">
        <v>49</v>
      </c>
      <c r="G20" s="34">
        <v>0.15</v>
      </c>
      <c r="H20" s="34">
        <v>0.1</v>
      </c>
      <c r="I20" s="34">
        <v>0.2</v>
      </c>
      <c r="J20" s="34">
        <v>0.3</v>
      </c>
      <c r="K20" s="34">
        <v>0.1</v>
      </c>
      <c r="L20" s="35">
        <v>0.15</v>
      </c>
    </row>
    <row r="21" ht="15.75" customHeight="1">
      <c r="F21" s="36" t="s">
        <v>51</v>
      </c>
      <c r="G21" s="37" t="s">
        <v>9</v>
      </c>
      <c r="H21" s="38" t="s">
        <v>8</v>
      </c>
      <c r="I21" s="37" t="s">
        <v>9</v>
      </c>
      <c r="J21" s="38" t="s">
        <v>8</v>
      </c>
      <c r="K21" s="38" t="s">
        <v>8</v>
      </c>
      <c r="L21" s="39" t="s">
        <v>9</v>
      </c>
    </row>
    <row r="22" ht="15.75" customHeight="1">
      <c r="F22" s="36" t="s">
        <v>52</v>
      </c>
      <c r="G22" s="40">
        <f t="shared" ref="G22:L22" si="1">C4^2</f>
        <v>595.36</v>
      </c>
      <c r="H22" s="40">
        <f t="shared" si="1"/>
        <v>4</v>
      </c>
      <c r="I22" s="40">
        <f t="shared" si="1"/>
        <v>5.9536</v>
      </c>
      <c r="J22" s="40">
        <f t="shared" si="1"/>
        <v>6065482.352</v>
      </c>
      <c r="K22" s="40">
        <f t="shared" si="1"/>
        <v>4</v>
      </c>
      <c r="L22" s="40">
        <f t="shared" si="1"/>
        <v>286.2864</v>
      </c>
    </row>
    <row r="23" ht="15.75" customHeight="1">
      <c r="F23" s="36" t="s">
        <v>53</v>
      </c>
      <c r="G23" s="40">
        <f t="shared" ref="G23:L23" si="2">C5^2</f>
        <v>841</v>
      </c>
      <c r="H23" s="40">
        <f t="shared" si="2"/>
        <v>1</v>
      </c>
      <c r="I23" s="40">
        <f t="shared" si="2"/>
        <v>8.41</v>
      </c>
      <c r="J23" s="40">
        <f t="shared" si="2"/>
        <v>1885290321</v>
      </c>
      <c r="K23" s="40">
        <f t="shared" si="2"/>
        <v>1</v>
      </c>
      <c r="L23" s="40">
        <f t="shared" si="2"/>
        <v>891.6196</v>
      </c>
    </row>
    <row r="24" ht="15.75" customHeight="1">
      <c r="F24" s="36" t="s">
        <v>54</v>
      </c>
      <c r="G24" s="40">
        <f t="shared" ref="G24:L24" si="3">C6^2</f>
        <v>345.96</v>
      </c>
      <c r="H24" s="40">
        <f t="shared" si="3"/>
        <v>16</v>
      </c>
      <c r="I24" s="40">
        <f t="shared" si="3"/>
        <v>3.4596</v>
      </c>
      <c r="J24" s="40">
        <f t="shared" si="3"/>
        <v>1507391496</v>
      </c>
      <c r="K24" s="40">
        <f t="shared" si="3"/>
        <v>25</v>
      </c>
      <c r="L24" s="40">
        <f t="shared" si="3"/>
        <v>455.3956</v>
      </c>
    </row>
    <row r="25" ht="15.75" customHeight="1">
      <c r="F25" s="36" t="s">
        <v>55</v>
      </c>
      <c r="G25" s="40">
        <f t="shared" ref="G25:L25" si="4">C7^2</f>
        <v>650.25</v>
      </c>
      <c r="H25" s="40">
        <f t="shared" si="4"/>
        <v>9</v>
      </c>
      <c r="I25" s="40">
        <f t="shared" si="4"/>
        <v>6.5025</v>
      </c>
      <c r="J25" s="40">
        <f t="shared" si="4"/>
        <v>5792203909</v>
      </c>
      <c r="K25" s="40">
        <f t="shared" si="4"/>
        <v>25</v>
      </c>
      <c r="L25" s="40">
        <f t="shared" si="4"/>
        <v>336.3556</v>
      </c>
    </row>
    <row r="26" ht="15.75" customHeight="1">
      <c r="F26" s="36" t="s">
        <v>56</v>
      </c>
      <c r="G26" s="40">
        <f t="shared" ref="G26:L26" si="5">C8^2</f>
        <v>864.36</v>
      </c>
      <c r="H26" s="40">
        <f t="shared" si="5"/>
        <v>4</v>
      </c>
      <c r="I26" s="40">
        <f t="shared" si="5"/>
        <v>8.6436</v>
      </c>
      <c r="J26" s="40">
        <f t="shared" si="5"/>
        <v>4054077740</v>
      </c>
      <c r="K26" s="40">
        <f t="shared" si="5"/>
        <v>16</v>
      </c>
      <c r="L26" s="40">
        <f t="shared" si="5"/>
        <v>661.5184</v>
      </c>
    </row>
    <row r="27" ht="15.75" customHeight="1">
      <c r="F27" s="36" t="s">
        <v>57</v>
      </c>
      <c r="G27" s="40">
        <f t="shared" ref="G27:L27" si="6">C9^2</f>
        <v>655.36</v>
      </c>
      <c r="H27" s="40">
        <f t="shared" si="6"/>
        <v>16</v>
      </c>
      <c r="I27" s="40">
        <f t="shared" si="6"/>
        <v>6.5536</v>
      </c>
      <c r="J27" s="40">
        <f t="shared" si="6"/>
        <v>2016932351</v>
      </c>
      <c r="K27" s="40">
        <f t="shared" si="6"/>
        <v>25</v>
      </c>
      <c r="L27" s="40">
        <f t="shared" si="6"/>
        <v>447.3225</v>
      </c>
    </row>
    <row r="28" ht="15.75" customHeight="1">
      <c r="F28" s="36" t="s">
        <v>58</v>
      </c>
      <c r="G28" s="40">
        <f t="shared" ref="G28:L28" si="7">C10^2</f>
        <v>479.61</v>
      </c>
      <c r="H28" s="40">
        <f t="shared" si="7"/>
        <v>9</v>
      </c>
      <c r="I28" s="40">
        <f t="shared" si="7"/>
        <v>4.7961</v>
      </c>
      <c r="J28" s="40">
        <f t="shared" si="7"/>
        <v>2230816482</v>
      </c>
      <c r="K28" s="40">
        <f t="shared" si="7"/>
        <v>16</v>
      </c>
      <c r="L28" s="40">
        <f t="shared" si="7"/>
        <v>525.3264</v>
      </c>
    </row>
    <row r="29" ht="15.75" customHeight="1">
      <c r="F29" s="42" t="s">
        <v>59</v>
      </c>
      <c r="G29" s="40">
        <f t="shared" ref="G29:L29" si="8">C11^2</f>
        <v>506.25</v>
      </c>
      <c r="H29" s="40">
        <f t="shared" si="8"/>
        <v>25</v>
      </c>
      <c r="I29" s="40">
        <f t="shared" si="8"/>
        <v>5.0625</v>
      </c>
      <c r="J29" s="40">
        <f t="shared" si="8"/>
        <v>456746141.4</v>
      </c>
      <c r="K29" s="40">
        <f t="shared" si="8"/>
        <v>25</v>
      </c>
      <c r="L29" s="40">
        <f t="shared" si="8"/>
        <v>279.8929</v>
      </c>
    </row>
    <row r="30" ht="15.75" customHeight="1">
      <c r="F30" s="15" t="s">
        <v>32</v>
      </c>
      <c r="G30" s="6">
        <f t="shared" ref="G30:L30" si="9">SUM(G22:G29)</f>
        <v>4938.15</v>
      </c>
      <c r="H30" s="6">
        <f t="shared" si="9"/>
        <v>84</v>
      </c>
      <c r="I30" s="6">
        <f t="shared" si="9"/>
        <v>49.3815</v>
      </c>
      <c r="J30" s="6">
        <f t="shared" si="9"/>
        <v>17949523923</v>
      </c>
      <c r="K30" s="6">
        <f t="shared" si="9"/>
        <v>137</v>
      </c>
      <c r="L30" s="6">
        <f t="shared" si="9"/>
        <v>3883.7174</v>
      </c>
    </row>
    <row r="31" ht="15.75" customHeight="1">
      <c r="F31" s="15" t="s">
        <v>33</v>
      </c>
      <c r="G31" s="6">
        <f t="shared" ref="G31:L31" si="10">SQRT(G30)</f>
        <v>70.27197165</v>
      </c>
      <c r="H31" s="6">
        <f t="shared" si="10"/>
        <v>9.16515139</v>
      </c>
      <c r="I31" s="6">
        <f t="shared" si="10"/>
        <v>7.027197165</v>
      </c>
      <c r="J31" s="6">
        <f t="shared" si="10"/>
        <v>133975.8334</v>
      </c>
      <c r="K31" s="6">
        <f t="shared" si="10"/>
        <v>11.70469991</v>
      </c>
      <c r="L31" s="6">
        <f t="shared" si="10"/>
        <v>62.3194785</v>
      </c>
    </row>
    <row r="32" ht="15.75" customHeight="1"/>
    <row r="33" ht="15.75" customHeight="1">
      <c r="F33" s="46" t="s">
        <v>22</v>
      </c>
      <c r="G33" s="31" t="s">
        <v>43</v>
      </c>
      <c r="H33" s="31" t="s">
        <v>44</v>
      </c>
      <c r="I33" s="31" t="s">
        <v>45</v>
      </c>
      <c r="J33" s="31" t="s">
        <v>46</v>
      </c>
      <c r="K33" s="31" t="s">
        <v>47</v>
      </c>
      <c r="L33" s="32" t="s">
        <v>48</v>
      </c>
    </row>
    <row r="34" ht="15.75" customHeight="1">
      <c r="F34" s="33" t="s">
        <v>49</v>
      </c>
      <c r="G34" s="34">
        <v>0.15</v>
      </c>
      <c r="H34" s="34">
        <v>0.1</v>
      </c>
      <c r="I34" s="34">
        <v>0.2</v>
      </c>
      <c r="J34" s="34">
        <v>0.3</v>
      </c>
      <c r="K34" s="34">
        <v>0.1</v>
      </c>
      <c r="L34" s="35">
        <v>0.15</v>
      </c>
    </row>
    <row r="35" ht="15.75" customHeight="1">
      <c r="F35" s="36" t="s">
        <v>51</v>
      </c>
      <c r="G35" s="37" t="s">
        <v>9</v>
      </c>
      <c r="H35" s="38" t="s">
        <v>8</v>
      </c>
      <c r="I35" s="37" t="s">
        <v>9</v>
      </c>
      <c r="J35" s="38" t="s">
        <v>8</v>
      </c>
      <c r="K35" s="38" t="s">
        <v>8</v>
      </c>
      <c r="L35" s="39" t="s">
        <v>9</v>
      </c>
    </row>
    <row r="36" ht="15.75" customHeight="1">
      <c r="F36" s="36" t="s">
        <v>52</v>
      </c>
      <c r="G36" s="47">
        <f t="shared" ref="G36:L36" si="11">C4/G$31</f>
        <v>0.3472223623</v>
      </c>
      <c r="H36" s="47">
        <f t="shared" si="11"/>
        <v>0.2182178902</v>
      </c>
      <c r="I36" s="47">
        <f t="shared" si="11"/>
        <v>0.3472223623</v>
      </c>
      <c r="J36" s="47">
        <f t="shared" si="11"/>
        <v>0.01838256899</v>
      </c>
      <c r="K36" s="47">
        <f t="shared" si="11"/>
        <v>0.1708715315</v>
      </c>
      <c r="L36" s="47">
        <f t="shared" si="11"/>
        <v>0.2715041975</v>
      </c>
    </row>
    <row r="37" ht="15.75" customHeight="1">
      <c r="F37" s="36" t="s">
        <v>53</v>
      </c>
      <c r="G37" s="47">
        <f t="shared" ref="G37:L37" si="12">C5/G$31</f>
        <v>0.4126823158</v>
      </c>
      <c r="H37" s="47">
        <f t="shared" si="12"/>
        <v>0.1091089451</v>
      </c>
      <c r="I37" s="47">
        <f t="shared" si="12"/>
        <v>0.4126823158</v>
      </c>
      <c r="J37" s="47">
        <f t="shared" si="12"/>
        <v>0.324087777</v>
      </c>
      <c r="K37" s="47">
        <f t="shared" si="12"/>
        <v>0.08543576577</v>
      </c>
      <c r="L37" s="47">
        <f t="shared" si="12"/>
        <v>0.4791439325</v>
      </c>
    </row>
    <row r="38" ht="15.75" customHeight="1">
      <c r="F38" s="36" t="s">
        <v>54</v>
      </c>
      <c r="G38" s="47">
        <f t="shared" ref="G38:L38" si="13">C6/G$31</f>
        <v>0.2646858991</v>
      </c>
      <c r="H38" s="47">
        <f t="shared" si="13"/>
        <v>0.4364357805</v>
      </c>
      <c r="I38" s="47">
        <f t="shared" si="13"/>
        <v>0.2646858991</v>
      </c>
      <c r="J38" s="47">
        <f t="shared" si="13"/>
        <v>0.2897921142</v>
      </c>
      <c r="K38" s="47">
        <f t="shared" si="13"/>
        <v>0.4271788289</v>
      </c>
      <c r="L38" s="47">
        <f t="shared" si="13"/>
        <v>0.3424290529</v>
      </c>
    </row>
    <row r="39" ht="15.75" customHeight="1">
      <c r="F39" s="36" t="s">
        <v>55</v>
      </c>
      <c r="G39" s="47">
        <f t="shared" ref="G39:L39" si="14">C7/G$31</f>
        <v>0.3628758294</v>
      </c>
      <c r="H39" s="47">
        <f t="shared" si="14"/>
        <v>0.3273268354</v>
      </c>
      <c r="I39" s="47">
        <f t="shared" si="14"/>
        <v>0.3628758294</v>
      </c>
      <c r="J39" s="47">
        <f t="shared" si="14"/>
        <v>0.5680616279</v>
      </c>
      <c r="K39" s="47">
        <f t="shared" si="14"/>
        <v>0.4271788289</v>
      </c>
      <c r="L39" s="47">
        <f t="shared" si="14"/>
        <v>0.2942900108</v>
      </c>
    </row>
    <row r="40" ht="15.75" customHeight="1">
      <c r="F40" s="36" t="s">
        <v>56</v>
      </c>
      <c r="G40" s="47">
        <f t="shared" ref="G40:L40" si="15">C8/G$31</f>
        <v>0.4183744857</v>
      </c>
      <c r="H40" s="47">
        <f t="shared" si="15"/>
        <v>0.2182178902</v>
      </c>
      <c r="I40" s="47">
        <f t="shared" si="15"/>
        <v>0.4183744857</v>
      </c>
      <c r="J40" s="47">
        <f t="shared" si="15"/>
        <v>0.4752472025</v>
      </c>
      <c r="K40" s="47">
        <f t="shared" si="15"/>
        <v>0.3417430631</v>
      </c>
      <c r="L40" s="47">
        <f t="shared" si="15"/>
        <v>0.4127120544</v>
      </c>
    </row>
    <row r="41" ht="15.75" customHeight="1">
      <c r="F41" s="36" t="s">
        <v>57</v>
      </c>
      <c r="G41" s="47">
        <f t="shared" ref="G41:L41" si="16">C9/G$31</f>
        <v>0.3642988719</v>
      </c>
      <c r="H41" s="47">
        <f t="shared" si="16"/>
        <v>0.4364357805</v>
      </c>
      <c r="I41" s="47">
        <f t="shared" si="16"/>
        <v>0.3642988719</v>
      </c>
      <c r="J41" s="47">
        <f t="shared" si="16"/>
        <v>0.3352117235</v>
      </c>
      <c r="K41" s="47">
        <f t="shared" si="16"/>
        <v>0.4271788289</v>
      </c>
      <c r="L41" s="47">
        <f t="shared" si="16"/>
        <v>0.3393802469</v>
      </c>
    </row>
    <row r="42" ht="15.75" customHeight="1">
      <c r="F42" s="36" t="s">
        <v>58</v>
      </c>
      <c r="G42" s="47">
        <f t="shared" ref="G42:L42" si="17">C10/G$31</f>
        <v>0.3116463006</v>
      </c>
      <c r="H42" s="47">
        <f t="shared" si="17"/>
        <v>0.3273268354</v>
      </c>
      <c r="I42" s="47">
        <f t="shared" si="17"/>
        <v>0.3116463006</v>
      </c>
      <c r="J42" s="47">
        <f t="shared" si="17"/>
        <v>0.3525376093</v>
      </c>
      <c r="K42" s="47">
        <f t="shared" si="17"/>
        <v>0.3417430631</v>
      </c>
      <c r="L42" s="47">
        <f t="shared" si="17"/>
        <v>0.3677822818</v>
      </c>
    </row>
    <row r="43" ht="15.75" customHeight="1">
      <c r="F43" s="42" t="s">
        <v>59</v>
      </c>
      <c r="G43" s="47">
        <f t="shared" ref="G43:L43" si="18">C11/G$31</f>
        <v>0.3201845554</v>
      </c>
      <c r="H43" s="47">
        <f t="shared" si="18"/>
        <v>0.5455447256</v>
      </c>
      <c r="I43" s="47">
        <f t="shared" si="18"/>
        <v>0.3201845554</v>
      </c>
      <c r="J43" s="47">
        <f t="shared" si="18"/>
        <v>0.1595184703</v>
      </c>
      <c r="K43" s="47">
        <f t="shared" si="18"/>
        <v>0.4271788289</v>
      </c>
      <c r="L43" s="47">
        <f t="shared" si="18"/>
        <v>0.2684553915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F50" s="46" t="s">
        <v>24</v>
      </c>
      <c r="G50" s="31" t="s">
        <v>43</v>
      </c>
      <c r="H50" s="31" t="s">
        <v>44</v>
      </c>
      <c r="I50" s="31" t="s">
        <v>45</v>
      </c>
      <c r="J50" s="31" t="s">
        <v>46</v>
      </c>
      <c r="K50" s="31" t="s">
        <v>47</v>
      </c>
      <c r="L50" s="32" t="s">
        <v>48</v>
      </c>
    </row>
    <row r="51" ht="15.75" customHeight="1">
      <c r="F51" s="33" t="s">
        <v>49</v>
      </c>
      <c r="G51" s="34">
        <v>0.15</v>
      </c>
      <c r="H51" s="34">
        <v>0.1</v>
      </c>
      <c r="I51" s="34">
        <v>0.2</v>
      </c>
      <c r="J51" s="34">
        <v>0.3</v>
      </c>
      <c r="K51" s="34">
        <v>0.1</v>
      </c>
      <c r="L51" s="35">
        <v>0.15</v>
      </c>
    </row>
    <row r="52" ht="15.75" customHeight="1">
      <c r="F52" s="36" t="s">
        <v>51</v>
      </c>
      <c r="G52" s="37" t="s">
        <v>9</v>
      </c>
      <c r="H52" s="38" t="s">
        <v>8</v>
      </c>
      <c r="I52" s="37" t="s">
        <v>9</v>
      </c>
      <c r="J52" s="38" t="s">
        <v>8</v>
      </c>
      <c r="K52" s="38" t="s">
        <v>8</v>
      </c>
      <c r="L52" s="39" t="s">
        <v>9</v>
      </c>
    </row>
    <row r="53" ht="15.75" customHeight="1">
      <c r="F53" s="36" t="s">
        <v>52</v>
      </c>
      <c r="G53" s="47">
        <f t="shared" ref="G53:L53" si="19">G36*G$51</f>
        <v>0.05208335434</v>
      </c>
      <c r="H53" s="47">
        <f t="shared" si="19"/>
        <v>0.02182178902</v>
      </c>
      <c r="I53" s="47">
        <f t="shared" si="19"/>
        <v>0.06944447246</v>
      </c>
      <c r="J53" s="47">
        <f t="shared" si="19"/>
        <v>0.005514770698</v>
      </c>
      <c r="K53" s="47">
        <f t="shared" si="19"/>
        <v>0.01708715315</v>
      </c>
      <c r="L53" s="47">
        <f t="shared" si="19"/>
        <v>0.04072562963</v>
      </c>
    </row>
    <row r="54" ht="15.75" customHeight="1">
      <c r="F54" s="36" t="s">
        <v>53</v>
      </c>
      <c r="G54" s="47">
        <f t="shared" ref="G54:L54" si="20">G37*G$51</f>
        <v>0.06190234738</v>
      </c>
      <c r="H54" s="47">
        <f t="shared" si="20"/>
        <v>0.01091089451</v>
      </c>
      <c r="I54" s="47">
        <f t="shared" si="20"/>
        <v>0.08253646317</v>
      </c>
      <c r="J54" s="47">
        <f t="shared" si="20"/>
        <v>0.09722633309</v>
      </c>
      <c r="K54" s="47">
        <f t="shared" si="20"/>
        <v>0.008543576577</v>
      </c>
      <c r="L54" s="47">
        <f t="shared" si="20"/>
        <v>0.07187158988</v>
      </c>
    </row>
    <row r="55" ht="15.75" customHeight="1">
      <c r="B55" s="15" t="s">
        <v>60</v>
      </c>
      <c r="F55" s="36" t="s">
        <v>54</v>
      </c>
      <c r="G55" s="47">
        <f t="shared" ref="G55:L55" si="21">G38*G$51</f>
        <v>0.03970288487</v>
      </c>
      <c r="H55" s="47">
        <f t="shared" si="21"/>
        <v>0.04364357805</v>
      </c>
      <c r="I55" s="47">
        <f t="shared" si="21"/>
        <v>0.05293717982</v>
      </c>
      <c r="J55" s="47">
        <f t="shared" si="21"/>
        <v>0.08693763426</v>
      </c>
      <c r="K55" s="47">
        <f t="shared" si="21"/>
        <v>0.04271788289</v>
      </c>
      <c r="L55" s="47">
        <f t="shared" si="21"/>
        <v>0.05136435794</v>
      </c>
    </row>
    <row r="56" ht="15.75" customHeight="1">
      <c r="F56" s="36" t="s">
        <v>55</v>
      </c>
      <c r="G56" s="47">
        <f t="shared" ref="G56:L56" si="22">G39*G$51</f>
        <v>0.05443137442</v>
      </c>
      <c r="H56" s="47">
        <f t="shared" si="22"/>
        <v>0.03273268354</v>
      </c>
      <c r="I56" s="47">
        <f t="shared" si="22"/>
        <v>0.07257516589</v>
      </c>
      <c r="J56" s="47">
        <f t="shared" si="22"/>
        <v>0.1704184884</v>
      </c>
      <c r="K56" s="47">
        <f t="shared" si="22"/>
        <v>0.04271788289</v>
      </c>
      <c r="L56" s="47">
        <f t="shared" si="22"/>
        <v>0.04414350162</v>
      </c>
    </row>
    <row r="57" ht="15.75" customHeight="1">
      <c r="F57" s="36" t="s">
        <v>56</v>
      </c>
      <c r="G57" s="47">
        <f t="shared" ref="G57:L57" si="23">G40*G$51</f>
        <v>0.06275617286</v>
      </c>
      <c r="H57" s="47">
        <f t="shared" si="23"/>
        <v>0.02182178902</v>
      </c>
      <c r="I57" s="47">
        <f t="shared" si="23"/>
        <v>0.08367489714</v>
      </c>
      <c r="J57" s="47">
        <f t="shared" si="23"/>
        <v>0.1425741607</v>
      </c>
      <c r="K57" s="47">
        <f t="shared" si="23"/>
        <v>0.03417430631</v>
      </c>
      <c r="L57" s="47">
        <f t="shared" si="23"/>
        <v>0.06190680816</v>
      </c>
    </row>
    <row r="58" ht="15.75" customHeight="1">
      <c r="F58" s="36" t="s">
        <v>57</v>
      </c>
      <c r="G58" s="47">
        <f t="shared" ref="G58:L58" si="24">G41*G$51</f>
        <v>0.05464483079</v>
      </c>
      <c r="H58" s="47">
        <f t="shared" si="24"/>
        <v>0.04364357805</v>
      </c>
      <c r="I58" s="47">
        <f t="shared" si="24"/>
        <v>0.07285977438</v>
      </c>
      <c r="J58" s="47">
        <f t="shared" si="24"/>
        <v>0.100563517</v>
      </c>
      <c r="K58" s="47">
        <f t="shared" si="24"/>
        <v>0.04271788289</v>
      </c>
      <c r="L58" s="47">
        <f t="shared" si="24"/>
        <v>0.05090703704</v>
      </c>
    </row>
    <row r="59" ht="15.75" customHeight="1">
      <c r="F59" s="36" t="s">
        <v>58</v>
      </c>
      <c r="G59" s="47">
        <f t="shared" ref="G59:L59" si="25">G42*G$51</f>
        <v>0.04674694509</v>
      </c>
      <c r="H59" s="47">
        <f t="shared" si="25"/>
        <v>0.03273268354</v>
      </c>
      <c r="I59" s="47">
        <f t="shared" si="25"/>
        <v>0.06232926012</v>
      </c>
      <c r="J59" s="47">
        <f t="shared" si="25"/>
        <v>0.1057612828</v>
      </c>
      <c r="K59" s="47">
        <f t="shared" si="25"/>
        <v>0.03417430631</v>
      </c>
      <c r="L59" s="47">
        <f t="shared" si="25"/>
        <v>0.05516734227</v>
      </c>
    </row>
    <row r="60" ht="15.75" customHeight="1">
      <c r="F60" s="42" t="s">
        <v>59</v>
      </c>
      <c r="G60" s="47">
        <f t="shared" ref="G60:L60" si="26">G43*G$51</f>
        <v>0.04802768331</v>
      </c>
      <c r="H60" s="47">
        <f t="shared" si="26"/>
        <v>0.05455447256</v>
      </c>
      <c r="I60" s="47">
        <f t="shared" si="26"/>
        <v>0.06403691108</v>
      </c>
      <c r="J60" s="47">
        <f t="shared" si="26"/>
        <v>0.0478555411</v>
      </c>
      <c r="K60" s="47">
        <f t="shared" si="26"/>
        <v>0.04271788289</v>
      </c>
      <c r="L60" s="47">
        <f t="shared" si="26"/>
        <v>0.04026830873</v>
      </c>
    </row>
    <row r="61" ht="15.75" customHeight="1"/>
    <row r="62" ht="15.75" customHeight="1"/>
    <row r="63" ht="15.75" customHeight="1">
      <c r="A63" s="15" t="s">
        <v>36</v>
      </c>
      <c r="B63" s="15" t="s">
        <v>61</v>
      </c>
      <c r="D63" s="15" t="s">
        <v>27</v>
      </c>
    </row>
    <row r="64" ht="15.75" customHeight="1">
      <c r="A64" s="15" t="s">
        <v>37</v>
      </c>
      <c r="B64" s="15" t="s">
        <v>62</v>
      </c>
      <c r="D64" s="15" t="s">
        <v>29</v>
      </c>
    </row>
    <row r="65" ht="15.75" customHeight="1"/>
    <row r="66" ht="15.75" customHeight="1">
      <c r="F66" s="15" t="s">
        <v>36</v>
      </c>
      <c r="G66" s="48">
        <f>MIN(G53:G60)</f>
        <v>0.03970288487</v>
      </c>
      <c r="H66" s="48">
        <f>MAX(H53:H60)</f>
        <v>0.05455447256</v>
      </c>
      <c r="I66" s="48">
        <f>MIN(I53:I60)</f>
        <v>0.05293717982</v>
      </c>
      <c r="J66" s="48">
        <f t="shared" ref="J66:K66" si="27">MAX(J53:J60)</f>
        <v>0.1704184884</v>
      </c>
      <c r="K66" s="48">
        <f t="shared" si="27"/>
        <v>0.04271788289</v>
      </c>
      <c r="L66" s="48">
        <f>MIN(L53:L60)</f>
        <v>0.04026830873</v>
      </c>
    </row>
    <row r="67" ht="15.75" customHeight="1">
      <c r="F67" s="15" t="s">
        <v>37</v>
      </c>
      <c r="G67" s="48">
        <f>MAX(G53:G60)</f>
        <v>0.06275617286</v>
      </c>
      <c r="H67" s="48">
        <f>MIN(H53:H60)</f>
        <v>0.01091089451</v>
      </c>
      <c r="I67" s="48">
        <f>MAX(I53:I60)</f>
        <v>0.08367489714</v>
      </c>
      <c r="J67" s="48">
        <f t="shared" ref="J67:K67" si="28">MIN(J53:J60)</f>
        <v>0.005514770698</v>
      </c>
      <c r="K67" s="48">
        <f t="shared" si="28"/>
        <v>0.008543576577</v>
      </c>
      <c r="L67" s="48">
        <f>MAX(L53:L60)</f>
        <v>0.07187158988</v>
      </c>
    </row>
    <row r="68" ht="15.75" customHeight="1"/>
    <row r="69" ht="15.75" customHeight="1"/>
    <row r="70" ht="15.75" customHeight="1"/>
    <row r="71" ht="15.75" customHeight="1">
      <c r="F71" s="46" t="s">
        <v>31</v>
      </c>
      <c r="G71" s="31" t="s">
        <v>43</v>
      </c>
      <c r="H71" s="31" t="s">
        <v>44</v>
      </c>
      <c r="I71" s="31" t="s">
        <v>45</v>
      </c>
      <c r="J71" s="31" t="s">
        <v>46</v>
      </c>
      <c r="K71" s="31" t="s">
        <v>47</v>
      </c>
      <c r="L71" s="32" t="s">
        <v>48</v>
      </c>
    </row>
    <row r="72" ht="15.75" customHeight="1">
      <c r="F72" s="33" t="s">
        <v>49</v>
      </c>
      <c r="G72" s="34">
        <v>0.15</v>
      </c>
      <c r="H72" s="34">
        <v>0.1</v>
      </c>
      <c r="I72" s="34">
        <v>0.2</v>
      </c>
      <c r="J72" s="34">
        <v>0.3</v>
      </c>
      <c r="K72" s="34">
        <v>0.1</v>
      </c>
      <c r="L72" s="35">
        <v>0.15</v>
      </c>
      <c r="N72" s="15" t="s">
        <v>36</v>
      </c>
    </row>
    <row r="73" ht="15.75" customHeight="1">
      <c r="F73" s="36" t="s">
        <v>51</v>
      </c>
      <c r="G73" s="37" t="s">
        <v>9</v>
      </c>
      <c r="H73" s="38" t="s">
        <v>8</v>
      </c>
      <c r="I73" s="37" t="s">
        <v>9</v>
      </c>
      <c r="J73" s="38" t="s">
        <v>8</v>
      </c>
      <c r="K73" s="38" t="s">
        <v>8</v>
      </c>
      <c r="L73" s="39" t="s">
        <v>9</v>
      </c>
      <c r="M73" s="15" t="s">
        <v>32</v>
      </c>
      <c r="N73" s="15" t="s">
        <v>63</v>
      </c>
    </row>
    <row r="74" ht="15.75" customHeight="1">
      <c r="F74" s="36" t="s">
        <v>52</v>
      </c>
      <c r="G74" s="47">
        <f t="shared" ref="G74:L74" si="29">(G53-G$66)^2</f>
        <v>0.0001532760244</v>
      </c>
      <c r="H74" s="47">
        <f t="shared" si="29"/>
        <v>0.001071428571</v>
      </c>
      <c r="I74" s="47">
        <f t="shared" si="29"/>
        <v>0.0002724907101</v>
      </c>
      <c r="J74" s="47">
        <f t="shared" si="29"/>
        <v>0.02719323611</v>
      </c>
      <c r="K74" s="47">
        <f t="shared" si="29"/>
        <v>0.0006569343066</v>
      </c>
      <c r="L74" s="47">
        <f t="shared" si="29"/>
        <v>0.0000002091424057</v>
      </c>
      <c r="M74" s="49">
        <f t="shared" ref="M74:M81" si="31">SUM(G74:L74)</f>
        <v>0.02934757486</v>
      </c>
      <c r="N74" s="6">
        <f t="shared" ref="N74:N81" si="32">SQRT(M74)</f>
        <v>0.171311339</v>
      </c>
    </row>
    <row r="75" ht="15.75" customHeight="1">
      <c r="F75" s="36" t="s">
        <v>53</v>
      </c>
      <c r="G75" s="47">
        <f t="shared" ref="G75:L75" si="30">(G54-G$66)^2</f>
        <v>0.0004928161356</v>
      </c>
      <c r="H75" s="47">
        <f t="shared" si="30"/>
        <v>0.001904761905</v>
      </c>
      <c r="I75" s="47">
        <f t="shared" si="30"/>
        <v>0.0008761175744</v>
      </c>
      <c r="J75" s="47">
        <f t="shared" si="30"/>
        <v>0.005357091596</v>
      </c>
      <c r="K75" s="47">
        <f t="shared" si="30"/>
        <v>0.001167883212</v>
      </c>
      <c r="L75" s="47">
        <f t="shared" si="30"/>
        <v>0.0009987673794</v>
      </c>
      <c r="M75" s="49">
        <f t="shared" si="31"/>
        <v>0.0107974378</v>
      </c>
      <c r="N75" s="6">
        <f t="shared" si="32"/>
        <v>0.1039107203</v>
      </c>
    </row>
    <row r="76" ht="15.75" customHeight="1">
      <c r="F76" s="36" t="s">
        <v>54</v>
      </c>
      <c r="G76" s="47">
        <f t="shared" ref="G76:L76" si="33">(G55-G$66)^2</f>
        <v>0</v>
      </c>
      <c r="H76" s="47">
        <f t="shared" si="33"/>
        <v>0.000119047619</v>
      </c>
      <c r="I76" s="47">
        <f t="shared" si="33"/>
        <v>0</v>
      </c>
      <c r="J76" s="47">
        <f t="shared" si="33"/>
        <v>0.006969053005</v>
      </c>
      <c r="K76" s="47">
        <f t="shared" si="33"/>
        <v>0</v>
      </c>
      <c r="L76" s="47">
        <f t="shared" si="33"/>
        <v>0.000123122308</v>
      </c>
      <c r="M76" s="49">
        <f t="shared" si="31"/>
        <v>0.007211222932</v>
      </c>
      <c r="N76" s="6">
        <f t="shared" si="32"/>
        <v>0.08491891975</v>
      </c>
    </row>
    <row r="77" ht="15.75" customHeight="1">
      <c r="F77" s="36" t="s">
        <v>55</v>
      </c>
      <c r="G77" s="47">
        <f t="shared" ref="G77:L77" si="34">(G56-G$66)^2</f>
        <v>0.0002169284044</v>
      </c>
      <c r="H77" s="47">
        <f t="shared" si="34"/>
        <v>0.0004761904762</v>
      </c>
      <c r="I77" s="47">
        <f t="shared" si="34"/>
        <v>0.0003856504966</v>
      </c>
      <c r="J77" s="47">
        <f t="shared" si="34"/>
        <v>0</v>
      </c>
      <c r="K77" s="47">
        <f t="shared" si="34"/>
        <v>0</v>
      </c>
      <c r="L77" s="47">
        <f t="shared" si="34"/>
        <v>0.00001501711994</v>
      </c>
      <c r="M77" s="49">
        <f t="shared" si="31"/>
        <v>0.001093786497</v>
      </c>
      <c r="N77" s="6">
        <f t="shared" si="32"/>
        <v>0.03307244317</v>
      </c>
    </row>
    <row r="78" ht="15.75" customHeight="1">
      <c r="F78" s="36" t="s">
        <v>56</v>
      </c>
      <c r="G78" s="47">
        <f t="shared" ref="G78:L78" si="35">(G57-G$66)^2</f>
        <v>0.0005314540871</v>
      </c>
      <c r="H78" s="47">
        <f t="shared" si="35"/>
        <v>0.001071428571</v>
      </c>
      <c r="I78" s="47">
        <f t="shared" si="35"/>
        <v>0.0009448072659</v>
      </c>
      <c r="J78" s="47">
        <f t="shared" si="35"/>
        <v>0.0007753065818</v>
      </c>
      <c r="K78" s="47">
        <f t="shared" si="35"/>
        <v>0.00007299270073</v>
      </c>
      <c r="L78" s="47">
        <f t="shared" si="35"/>
        <v>0.0004682246576</v>
      </c>
      <c r="M78" s="49">
        <f t="shared" si="31"/>
        <v>0.003864213865</v>
      </c>
      <c r="N78" s="6">
        <f t="shared" si="32"/>
        <v>0.06216280129</v>
      </c>
    </row>
    <row r="79" ht="15.75" customHeight="1">
      <c r="F79" s="36" t="s">
        <v>57</v>
      </c>
      <c r="G79" s="47">
        <f t="shared" ref="G79:L79" si="36">(G58-G$66)^2</f>
        <v>0.0002232617478</v>
      </c>
      <c r="H79" s="47">
        <f t="shared" si="36"/>
        <v>0.000119047619</v>
      </c>
      <c r="I79" s="47">
        <f t="shared" si="36"/>
        <v>0.0003969097739</v>
      </c>
      <c r="J79" s="47">
        <f t="shared" si="36"/>
        <v>0.004879717022</v>
      </c>
      <c r="K79" s="47">
        <f t="shared" si="36"/>
        <v>0</v>
      </c>
      <c r="L79" s="47">
        <f t="shared" si="36"/>
        <v>0.00011318254</v>
      </c>
      <c r="M79" s="49">
        <f t="shared" si="31"/>
        <v>0.005732118703</v>
      </c>
      <c r="N79" s="6">
        <f t="shared" si="32"/>
        <v>0.07571075685</v>
      </c>
    </row>
    <row r="80" ht="15.75" customHeight="1">
      <c r="F80" s="36" t="s">
        <v>58</v>
      </c>
      <c r="G80" s="47">
        <f t="shared" ref="G80:L80" si="37">(G59-G$66)^2</f>
        <v>0.00004961878436</v>
      </c>
      <c r="H80" s="47">
        <f t="shared" si="37"/>
        <v>0.0004761904762</v>
      </c>
      <c r="I80" s="47">
        <f t="shared" si="37"/>
        <v>0.0000882111722</v>
      </c>
      <c r="J80" s="47">
        <f t="shared" si="37"/>
        <v>0.004180554233</v>
      </c>
      <c r="K80" s="47">
        <f t="shared" si="37"/>
        <v>0.00007299270073</v>
      </c>
      <c r="L80" s="47">
        <f t="shared" si="37"/>
        <v>0.0002219812003</v>
      </c>
      <c r="M80" s="49">
        <f t="shared" si="31"/>
        <v>0.005089548567</v>
      </c>
      <c r="N80" s="6">
        <f t="shared" si="32"/>
        <v>0.07134107209</v>
      </c>
    </row>
    <row r="81" ht="15.75" customHeight="1">
      <c r="F81" s="42" t="s">
        <v>59</v>
      </c>
      <c r="G81" s="47">
        <f t="shared" ref="G81:L81" si="38">(G60-G$66)^2</f>
        <v>0.00006930226907</v>
      </c>
      <c r="H81" s="47">
        <f t="shared" si="38"/>
        <v>0</v>
      </c>
      <c r="I81" s="47">
        <f t="shared" si="38"/>
        <v>0.0001232040339</v>
      </c>
      <c r="J81" s="47">
        <f t="shared" si="38"/>
        <v>0.01502167605</v>
      </c>
      <c r="K81" s="47">
        <f t="shared" si="38"/>
        <v>0</v>
      </c>
      <c r="L81" s="47">
        <f t="shared" si="38"/>
        <v>0</v>
      </c>
      <c r="M81" s="49">
        <f t="shared" si="31"/>
        <v>0.01521418235</v>
      </c>
      <c r="N81" s="6">
        <f t="shared" si="32"/>
        <v>0.1233457837</v>
      </c>
    </row>
    <row r="82" ht="15.75" customHeight="1"/>
    <row r="83" ht="15.75" customHeight="1"/>
    <row r="84" ht="15.75" customHeight="1">
      <c r="F84" s="46" t="s">
        <v>35</v>
      </c>
      <c r="G84" s="31" t="s">
        <v>43</v>
      </c>
      <c r="H84" s="31" t="s">
        <v>44</v>
      </c>
      <c r="I84" s="31" t="s">
        <v>45</v>
      </c>
      <c r="J84" s="31" t="s">
        <v>46</v>
      </c>
      <c r="K84" s="31" t="s">
        <v>47</v>
      </c>
      <c r="L84" s="32" t="s">
        <v>48</v>
      </c>
    </row>
    <row r="85" ht="15.75" customHeight="1">
      <c r="F85" s="33" t="s">
        <v>49</v>
      </c>
      <c r="G85" s="34">
        <v>0.15</v>
      </c>
      <c r="H85" s="34">
        <v>0.1</v>
      </c>
      <c r="I85" s="34">
        <v>0.2</v>
      </c>
      <c r="J85" s="34">
        <v>0.3</v>
      </c>
      <c r="K85" s="34">
        <v>0.1</v>
      </c>
      <c r="L85" s="35">
        <v>0.15</v>
      </c>
      <c r="N85" s="15" t="s">
        <v>37</v>
      </c>
    </row>
    <row r="86" ht="15.75" customHeight="1">
      <c r="F86" s="36" t="s">
        <v>51</v>
      </c>
      <c r="G86" s="37" t="s">
        <v>9</v>
      </c>
      <c r="H86" s="38" t="s">
        <v>8</v>
      </c>
      <c r="I86" s="37" t="s">
        <v>9</v>
      </c>
      <c r="J86" s="38" t="s">
        <v>8</v>
      </c>
      <c r="K86" s="38" t="s">
        <v>8</v>
      </c>
      <c r="L86" s="39" t="s">
        <v>9</v>
      </c>
      <c r="M86" s="15" t="s">
        <v>32</v>
      </c>
      <c r="N86" s="15" t="s">
        <v>63</v>
      </c>
    </row>
    <row r="87" ht="15.75" customHeight="1">
      <c r="F87" s="36" t="s">
        <v>52</v>
      </c>
      <c r="G87" s="50">
        <f t="shared" ref="G87:L87" si="39">(G53-G$67)^2</f>
        <v>0.000113909055</v>
      </c>
      <c r="H87" s="50">
        <f t="shared" si="39"/>
        <v>0.000119047619</v>
      </c>
      <c r="I87" s="50">
        <f t="shared" si="39"/>
        <v>0.0002025049867</v>
      </c>
      <c r="J87" s="50">
        <f t="shared" si="39"/>
        <v>0</v>
      </c>
      <c r="K87" s="50">
        <f t="shared" si="39"/>
        <v>0.00007299270073</v>
      </c>
      <c r="L87" s="50">
        <f t="shared" si="39"/>
        <v>0.0009700708399</v>
      </c>
      <c r="M87" s="51">
        <f t="shared" ref="M87:M94" si="41">SUM(G87:L87)</f>
        <v>0.001478525201</v>
      </c>
      <c r="N87" s="6">
        <f t="shared" ref="N87:N94" si="42">SQRT(M87)</f>
        <v>0.03845159556</v>
      </c>
    </row>
    <row r="88" ht="15.75" customHeight="1">
      <c r="F88" s="36" t="s">
        <v>53</v>
      </c>
      <c r="G88" s="50">
        <f t="shared" ref="G88:L88" si="40">(G54-G$67)^2</f>
        <v>0.0000007290179521</v>
      </c>
      <c r="H88" s="50">
        <f t="shared" si="40"/>
        <v>0</v>
      </c>
      <c r="I88" s="50">
        <f t="shared" si="40"/>
        <v>0.000001296031915</v>
      </c>
      <c r="J88" s="50">
        <f t="shared" si="40"/>
        <v>0.008411010677</v>
      </c>
      <c r="K88" s="50">
        <f t="shared" si="40"/>
        <v>0</v>
      </c>
      <c r="L88" s="50">
        <f t="shared" si="40"/>
        <v>0</v>
      </c>
      <c r="M88" s="51">
        <f t="shared" si="41"/>
        <v>0.008413035727</v>
      </c>
      <c r="N88" s="6">
        <f t="shared" si="42"/>
        <v>0.09172260205</v>
      </c>
    </row>
    <row r="89" ht="15.75" customHeight="1">
      <c r="F89" s="36" t="s">
        <v>54</v>
      </c>
      <c r="G89" s="50">
        <f t="shared" ref="G89:L89" si="43">(G55-G$67)^2</f>
        <v>0.0005314540871</v>
      </c>
      <c r="H89" s="50">
        <f t="shared" si="43"/>
        <v>0.001071428571</v>
      </c>
      <c r="I89" s="50">
        <f t="shared" si="43"/>
        <v>0.0009448072659</v>
      </c>
      <c r="J89" s="50">
        <f t="shared" si="43"/>
        <v>0.006629682711</v>
      </c>
      <c r="K89" s="50">
        <f t="shared" si="43"/>
        <v>0.001167883212</v>
      </c>
      <c r="L89" s="50">
        <f t="shared" si="43"/>
        <v>0.0004205465619</v>
      </c>
      <c r="M89" s="51">
        <f t="shared" si="41"/>
        <v>0.01076580241</v>
      </c>
      <c r="N89" s="6">
        <f t="shared" si="42"/>
        <v>0.1037583848</v>
      </c>
    </row>
    <row r="90" ht="15.75" customHeight="1">
      <c r="F90" s="36" t="s">
        <v>55</v>
      </c>
      <c r="G90" s="50">
        <f t="shared" ref="G90:L90" si="44">(G56-G$67)^2</f>
        <v>0.00006930226907</v>
      </c>
      <c r="H90" s="50">
        <f t="shared" si="44"/>
        <v>0.0004761904762</v>
      </c>
      <c r="I90" s="50">
        <f t="shared" si="44"/>
        <v>0.0001232040339</v>
      </c>
      <c r="J90" s="50">
        <f t="shared" si="44"/>
        <v>0.02719323611</v>
      </c>
      <c r="K90" s="50">
        <f t="shared" si="44"/>
        <v>0.001167883212</v>
      </c>
      <c r="L90" s="50">
        <f t="shared" si="44"/>
        <v>0.0007688468785</v>
      </c>
      <c r="M90" s="51">
        <f t="shared" si="41"/>
        <v>0.02979866298</v>
      </c>
      <c r="N90" s="6">
        <f t="shared" si="42"/>
        <v>0.1726228924</v>
      </c>
    </row>
    <row r="91" ht="15.75" customHeight="1">
      <c r="F91" s="36" t="s">
        <v>56</v>
      </c>
      <c r="G91" s="50">
        <f t="shared" ref="G91:L91" si="45">(G57-G$67)^2</f>
        <v>0</v>
      </c>
      <c r="H91" s="50">
        <f t="shared" si="45"/>
        <v>0.000119047619</v>
      </c>
      <c r="I91" s="50">
        <f t="shared" si="45"/>
        <v>0</v>
      </c>
      <c r="J91" s="50">
        <f t="shared" si="45"/>
        <v>0.0187852764</v>
      </c>
      <c r="K91" s="50">
        <f t="shared" si="45"/>
        <v>0.0006569343066</v>
      </c>
      <c r="L91" s="50">
        <f t="shared" si="45"/>
        <v>0.00009929687469</v>
      </c>
      <c r="M91" s="51">
        <f t="shared" si="41"/>
        <v>0.0196605552</v>
      </c>
      <c r="N91" s="6">
        <f t="shared" si="42"/>
        <v>0.1402161018</v>
      </c>
    </row>
    <row r="92" ht="15.75" customHeight="1">
      <c r="F92" s="36" t="s">
        <v>57</v>
      </c>
      <c r="G92" s="50">
        <f t="shared" ref="G92:L92" si="46">(G58-G$67)^2</f>
        <v>0.00006579387017</v>
      </c>
      <c r="H92" s="50">
        <f t="shared" si="46"/>
        <v>0.001071428571</v>
      </c>
      <c r="I92" s="50">
        <f t="shared" si="46"/>
        <v>0.0001169668803</v>
      </c>
      <c r="J92" s="50">
        <f t="shared" si="46"/>
        <v>0.009034264181</v>
      </c>
      <c r="K92" s="50">
        <f t="shared" si="46"/>
        <v>0.001167883212</v>
      </c>
      <c r="L92" s="50">
        <f t="shared" si="46"/>
        <v>0.0004395124759</v>
      </c>
      <c r="M92" s="51">
        <f t="shared" si="41"/>
        <v>0.01189584919</v>
      </c>
      <c r="N92" s="6">
        <f t="shared" si="42"/>
        <v>0.1090680943</v>
      </c>
    </row>
    <row r="93" ht="15.75" customHeight="1">
      <c r="F93" s="36" t="s">
        <v>58</v>
      </c>
      <c r="G93" s="50">
        <f t="shared" ref="G93:L93" si="47">(G59-G$67)^2</f>
        <v>0.0002562953738</v>
      </c>
      <c r="H93" s="50">
        <f t="shared" si="47"/>
        <v>0.0004761904762</v>
      </c>
      <c r="I93" s="50">
        <f t="shared" si="47"/>
        <v>0.00045563622</v>
      </c>
      <c r="J93" s="50">
        <f t="shared" si="47"/>
        <v>0.01004936319</v>
      </c>
      <c r="K93" s="50">
        <f t="shared" si="47"/>
        <v>0.0006569343066</v>
      </c>
      <c r="L93" s="50">
        <f t="shared" si="47"/>
        <v>0.0002790318884</v>
      </c>
      <c r="M93" s="51">
        <f t="shared" si="41"/>
        <v>0.01217345145</v>
      </c>
      <c r="N93" s="6">
        <f t="shared" si="42"/>
        <v>0.1103333651</v>
      </c>
    </row>
    <row r="94" ht="15.75" customHeight="1">
      <c r="F94" s="42" t="s">
        <v>59</v>
      </c>
      <c r="G94" s="50">
        <f t="shared" ref="G94:L94" si="48">(G60-G$67)^2</f>
        <v>0.0002169284044</v>
      </c>
      <c r="H94" s="50">
        <f t="shared" si="48"/>
        <v>0.001904761905</v>
      </c>
      <c r="I94" s="50">
        <f t="shared" si="48"/>
        <v>0.0003856504966</v>
      </c>
      <c r="J94" s="50">
        <f t="shared" si="48"/>
        <v>0.001792740839</v>
      </c>
      <c r="K94" s="50">
        <f t="shared" si="48"/>
        <v>0.001167883212</v>
      </c>
      <c r="L94" s="50">
        <f t="shared" si="48"/>
        <v>0.0009987673794</v>
      </c>
      <c r="M94" s="51">
        <f t="shared" si="41"/>
        <v>0.006466732235</v>
      </c>
      <c r="N94" s="6">
        <f t="shared" si="42"/>
        <v>0.0804159949</v>
      </c>
    </row>
    <row r="95" ht="15.75" customHeight="1"/>
    <row r="96" ht="15.75" customHeight="1"/>
    <row r="97" ht="15.75" customHeight="1">
      <c r="B97" s="52"/>
    </row>
    <row r="98" ht="15.75" customHeight="1">
      <c r="A98" s="52"/>
      <c r="F98" s="36" t="s">
        <v>51</v>
      </c>
      <c r="G98" s="26" t="s">
        <v>36</v>
      </c>
      <c r="H98" s="26" t="s">
        <v>37</v>
      </c>
      <c r="I98" s="26" t="s">
        <v>38</v>
      </c>
      <c r="J98" s="26" t="s">
        <v>39</v>
      </c>
    </row>
    <row r="99" ht="15.75" customHeight="1">
      <c r="F99" s="36" t="s">
        <v>52</v>
      </c>
      <c r="G99" s="27">
        <f t="shared" ref="G99:G106" si="49">N74</f>
        <v>0.171311339</v>
      </c>
      <c r="H99" s="27">
        <f t="shared" ref="H99:H106" si="50">N87</f>
        <v>0.03845159556</v>
      </c>
      <c r="I99" s="27">
        <f t="shared" ref="I99:I106" si="51">H99/(G99+H99)</f>
        <v>0.1833097713</v>
      </c>
      <c r="J99" s="27">
        <f t="shared" ref="J99:J106" si="52">RANK(I99,$I$99:$I$106)</f>
        <v>8</v>
      </c>
    </row>
    <row r="100" ht="15.75" customHeight="1">
      <c r="F100" s="36" t="s">
        <v>53</v>
      </c>
      <c r="G100" s="27">
        <f t="shared" si="49"/>
        <v>0.1039107203</v>
      </c>
      <c r="H100" s="27">
        <f t="shared" si="50"/>
        <v>0.09172260205</v>
      </c>
      <c r="I100" s="27">
        <f t="shared" si="51"/>
        <v>0.4688495852</v>
      </c>
      <c r="J100" s="27">
        <f t="shared" si="52"/>
        <v>6</v>
      </c>
    </row>
    <row r="101" ht="15.75" customHeight="1">
      <c r="F101" s="36" t="s">
        <v>54</v>
      </c>
      <c r="G101" s="27">
        <f t="shared" si="49"/>
        <v>0.08491891975</v>
      </c>
      <c r="H101" s="27">
        <f t="shared" si="50"/>
        <v>0.1037583848</v>
      </c>
      <c r="I101" s="27">
        <f t="shared" si="51"/>
        <v>0.5499250958</v>
      </c>
      <c r="J101" s="27">
        <f t="shared" si="52"/>
        <v>5</v>
      </c>
    </row>
    <row r="102" ht="15.75" customHeight="1">
      <c r="F102" s="36" t="s">
        <v>55</v>
      </c>
      <c r="G102" s="27">
        <f t="shared" si="49"/>
        <v>0.03307244317</v>
      </c>
      <c r="H102" s="27">
        <f t="shared" si="50"/>
        <v>0.1726228924</v>
      </c>
      <c r="I102" s="27">
        <f t="shared" si="51"/>
        <v>0.8392163678</v>
      </c>
      <c r="J102" s="28">
        <f t="shared" si="52"/>
        <v>1</v>
      </c>
    </row>
    <row r="103" ht="15.75" customHeight="1">
      <c r="F103" s="36" t="s">
        <v>56</v>
      </c>
      <c r="G103" s="27">
        <f t="shared" si="49"/>
        <v>0.06216280129</v>
      </c>
      <c r="H103" s="27">
        <f t="shared" si="50"/>
        <v>0.1402161018</v>
      </c>
      <c r="I103" s="27">
        <f t="shared" si="51"/>
        <v>0.6928395186</v>
      </c>
      <c r="J103" s="27">
        <f t="shared" si="52"/>
        <v>2</v>
      </c>
    </row>
    <row r="104" ht="15.75" customHeight="1">
      <c r="F104" s="36" t="s">
        <v>57</v>
      </c>
      <c r="G104" s="27">
        <f t="shared" si="49"/>
        <v>0.07571075685</v>
      </c>
      <c r="H104" s="27">
        <f t="shared" si="50"/>
        <v>0.1090680943</v>
      </c>
      <c r="I104" s="27">
        <f t="shared" si="51"/>
        <v>0.5902628662</v>
      </c>
      <c r="J104" s="27">
        <f t="shared" si="52"/>
        <v>4</v>
      </c>
    </row>
    <row r="105" ht="15.75" customHeight="1">
      <c r="F105" s="36" t="s">
        <v>58</v>
      </c>
      <c r="G105" s="27">
        <f t="shared" si="49"/>
        <v>0.07134107209</v>
      </c>
      <c r="H105" s="27">
        <f t="shared" si="50"/>
        <v>0.1103333651</v>
      </c>
      <c r="I105" s="27">
        <f t="shared" si="51"/>
        <v>0.6073136474</v>
      </c>
      <c r="J105" s="27">
        <f t="shared" si="52"/>
        <v>3</v>
      </c>
    </row>
    <row r="106" ht="15.75" customHeight="1">
      <c r="F106" s="42" t="s">
        <v>59</v>
      </c>
      <c r="G106" s="27">
        <f t="shared" si="49"/>
        <v>0.1233457837</v>
      </c>
      <c r="H106" s="27">
        <f t="shared" si="50"/>
        <v>0.0804159949</v>
      </c>
      <c r="I106" s="27">
        <f t="shared" si="51"/>
        <v>0.3946569149</v>
      </c>
      <c r="J106" s="27">
        <f t="shared" si="52"/>
        <v>7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2022-04-20T15:14:04Z</dcterms:created>
  <dc:creator>Fernanda Cavicchioli</dc:creator>
</cp:coreProperties>
</file>