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udntnu-my.sharepoint.com/personal/marivil_ntnu_no/Documents/MATLAB/csv_assign_maria_ramfjord_PUBLISH/"/>
    </mc:Choice>
  </mc:AlternateContent>
  <xr:revisionPtr revIDLastSave="426" documentId="13_ncr:1_{78464B93-EA82-144F-9C4B-DC3F39CB8437}" xr6:coauthVersionLast="47" xr6:coauthVersionMax="47" xr10:uidLastSave="{C1DF1CF1-6A24-5149-A122-3BBE05F143E6}"/>
  <bookViews>
    <workbookView xWindow="62120" yWindow="-10300" windowWidth="35600" windowHeight="215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7" i="1" l="1"/>
  <c r="AJ26" i="1"/>
  <c r="AJ25" i="1"/>
  <c r="AJ19" i="1"/>
  <c r="AJ18" i="1"/>
  <c r="AJ17" i="1"/>
  <c r="AJ11" i="1"/>
  <c r="AJ10" i="1"/>
  <c r="AJ9" i="1"/>
  <c r="AJ3" i="1"/>
  <c r="AJ2" i="1"/>
  <c r="AJ1" i="1"/>
  <c r="E35" i="1"/>
  <c r="E34" i="1"/>
  <c r="O2" i="1" l="1"/>
  <c r="O3" i="1"/>
  <c r="O4" i="1"/>
  <c r="O5" i="1"/>
  <c r="O7" i="1"/>
  <c r="O8" i="1"/>
  <c r="O9" i="1"/>
  <c r="O10" i="1"/>
  <c r="O11" i="1"/>
  <c r="O12" i="1"/>
  <c r="O13" i="1"/>
  <c r="O15" i="1"/>
  <c r="O14" i="1"/>
  <c r="O16" i="1"/>
  <c r="O17" i="1"/>
  <c r="O18" i="1"/>
  <c r="O19" i="1"/>
  <c r="O20" i="1"/>
  <c r="O21" i="1"/>
  <c r="O23" i="1"/>
  <c r="O22" i="1"/>
  <c r="O24" i="1"/>
  <c r="O25" i="1"/>
  <c r="O26" i="1"/>
  <c r="O27" i="1"/>
  <c r="O28" i="1"/>
  <c r="O29" i="1"/>
  <c r="O31" i="1"/>
  <c r="O32" i="1"/>
  <c r="O30" i="1"/>
  <c r="O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tc={6B7B2BFA-D869-3C42-8014-D93803ADEDFB}</author>
    <author>tc={6F08BE04-104F-5843-8B2C-D973D3817054}</author>
    <author>tc={D2DF77DD-3D56-2C48-8919-F3747CE47F5D}</author>
    <author>tc={66485754-29FE-BE42-8520-65558BE0A411}</author>
    <author>tc={C2FDB4FF-96FE-9D44-8E0C-3A9B24AFD337}</author>
    <author>tc={12348229-C9F1-6A45-8622-0E5A6ECA4817}</author>
    <author>tc={26496CB2-182F-034E-A7A8-DF3797EFBADE}</author>
    <author>tc={3429844C-4CAD-CD4C-B903-825316C343C8}</author>
    <author>tc={2DD2B18A-676B-4A40-A155-6805BEAA223B}</author>
    <author>tc={D0CDF9E1-BBA3-0247-AC69-3642CD3D79CF}</author>
    <author>tc={E4B8D487-6176-9042-A759-8D6AEDE29B7B}</author>
    <author>tc={3A000D3D-8D75-F343-92C2-A9C775EDFC0F}</author>
    <author>tc={74ACFDED-5355-DD4C-A240-2474E08607E0}</author>
    <author>tc={E4AEFF2B-5E6C-AB48-9F31-BAC1D4C47765}</author>
    <author>tc={709E36F0-140F-4D49-A812-06DEB1C23070}</author>
    <author>tc={AE08C93F-5A86-A141-AEA2-1E844974AECA}</author>
    <author>tc={2C85EF69-0878-1146-BEF1-F93F38B241A0}</author>
    <author>tc={E303BA8B-FC1C-504B-93A1-4FAC2182392B}</author>
    <author>tc={212A3E7E-E296-1047-8170-91DBB34C24D4}</author>
    <author>tc={07B6E746-D2DD-AD44-9BE7-EBA020AF5904}</author>
    <author>tc={11D691FB-0425-E740-B55C-B0A215034492}</author>
    <author>tc={E8595F8E-4FB9-BB4B-97B7-7BF3757CF603}</author>
    <author>tc={B0C236C8-AEA7-4048-8BD9-D45B336F677F}</author>
    <author>tc={64CF5D3F-B816-6B4E-B9CF-3AB7CB98C2E2}</author>
    <author>tc={253A6FC3-6AA8-284E-8E73-08392D2A9262}</author>
    <author>tc={A098C864-98DC-1442-98D8-057AF6E7333F}</author>
    <author>tc={53698ABF-C338-E849-9203-7D19F2B07F07}</author>
    <author>tc={DC359700-E2E3-7549-9FC6-423A377071AB}</author>
    <author>tc={BA7B5D30-F503-514A-BDB7-70B96E02F774}</author>
    <author>tc={2D75F603-0EA1-574A-90E3-FFB1D2B58AE9}</author>
    <author>tc={74DD91F7-A026-BD42-95E2-8C708EF73262}</author>
    <author>tc={E6762B75-4F1C-8449-A377-9BA66EE0BE15}</author>
    <author>tc={C3F058C0-E8FB-A74F-936E-46094402029F}</author>
    <author>tc={040D6DA8-A88B-D040-AE65-092016DA406A}</author>
  </authors>
  <commentList>
    <comment ref="C1" authorId="0" shapeId="0" xr:uid="{6B7B2BFA-D869-3C42-8014-D93803ADEDFB}">
      <text>
        <t>[Threaded comment]
Your version of Excel allows you to read this threaded comment; however, any edits to it will get removed if the file is opened in a newer version of Excel. Learn more: https://go.microsoft.com/fwlink/?linkid=870924
Comment:
    SMPDAT COLUMN 1</t>
      </text>
    </comment>
    <comment ref="D1" authorId="1" shapeId="0" xr:uid="{6F08BE04-104F-5843-8B2C-D973D3817054}">
      <text>
        <t>[Threaded comment]
Your version of Excel allows you to read this threaded comment; however, any edits to it will get removed if the file is opened in a newer version of Excel. Learn more: https://go.microsoft.com/fwlink/?linkid=870924
Comment:
    SMPDAT Column 2</t>
      </text>
    </comment>
    <comment ref="E1" authorId="2" shapeId="0" xr:uid="{D2DF77DD-3D56-2C48-8919-F3747CE47F5D}">
      <text>
        <t>[Threaded comment]
Your version of Excel allows you to read this threaded comment; however, any edits to it will get removed if the file is opened in a newer version of Excel. Learn more: https://go.microsoft.com/fwlink/?linkid=870924
Comment:
    % Recovery
Reply:
    Column 3</t>
      </text>
    </comment>
    <comment ref="F1" authorId="3" shapeId="0" xr:uid="{66485754-29FE-BE42-8520-65558BE0A411}">
      <text>
        <t>[Threaded comment]
Your version of Excel allows you to read this threaded comment; however, any edits to it will get removed if the file is opened in a newer version of Excel. Learn more: https://go.microsoft.com/fwlink/?linkid=870924
Comment:
    SPE-DOC
Reply:
    Column 4</t>
      </text>
    </comment>
    <comment ref="G1" authorId="4" shapeId="0" xr:uid="{C2FDB4FF-96FE-9D44-8E0C-3A9B24AFD337}">
      <text>
        <t>[Threaded comment]
Your version of Excel allows you to read this threaded comment; however, any edits to it will get removed if the file is opened in a newer version of Excel. Learn more: https://go.microsoft.com/fwlink/?linkid=870924
Comment:
    DOC
Reply:
    Column 5</t>
      </text>
    </comment>
    <comment ref="H1" authorId="5" shapeId="0" xr:uid="{12348229-C9F1-6A45-8622-0E5A6ECA4817}">
      <text>
        <t>[Threaded comment]
Your version of Excel allows you to read this threaded comment; however, any edits to it will get removed if the file is opened in a newer version of Excel. Learn more: https://go.microsoft.com/fwlink/?linkid=870924
Comment:
    Temperature C
Reply:
    Column 6</t>
      </text>
    </comment>
    <comment ref="I1" authorId="6" shapeId="0" xr:uid="{26496CB2-182F-034E-A7A8-DF3797EFBADE}">
      <text>
        <t>[Threaded comment]
Your version of Excel allows you to read this threaded comment; however, any edits to it will get removed if the file is opened in a newer version of Excel. Learn more: https://go.microsoft.com/fwlink/?linkid=870924
Comment:
    Salinity
Reply:
    Column 7</t>
      </text>
    </comment>
    <comment ref="J1" authorId="7" shapeId="0" xr:uid="{3429844C-4CAD-CD4C-B903-825316C343C8}">
      <text>
        <t>[Threaded comment]
Your version of Excel allows you to read this threaded comment; however, any edits to it will get removed if the file is opened in a newer version of Excel. Learn more: https://go.microsoft.com/fwlink/?linkid=870924
Comment:
    Chl a
Reply:
    Column 8</t>
      </text>
    </comment>
    <comment ref="K1" authorId="8" shapeId="0" xr:uid="{2DD2B18A-676B-4A40-A155-6805BEAA223B}">
      <text>
        <t>[Threaded comment]
Your version of Excel allows you to read this threaded comment; however, any edits to it will get removed if the file is opened in a newer version of Excel. Learn more: https://go.microsoft.com/fwlink/?linkid=870924
Comment:
    POC ug/l
Reply:
    Column 9</t>
      </text>
    </comment>
    <comment ref="L1" authorId="9" shapeId="0" xr:uid="{D0CDF9E1-BBA3-0247-AC69-3642CD3D79CF}">
      <text>
        <t>[Threaded comment]
Your version of Excel allows you to read this threaded comment; however, any edits to it will get removed if the file is opened in a newer version of Excel. Learn more: https://go.microsoft.com/fwlink/?linkid=870924
Comment:
    HNA:LNA (higher number means more active bacteria)
Reply:
    Column 10</t>
      </text>
    </comment>
    <comment ref="M1" authorId="10" shapeId="0" xr:uid="{E4B8D487-6176-9042-A759-8D6AEDE29B7B}">
      <text>
        <t>[Threaded comment]
Your version of Excel allows you to read this threaded comment; however, any edits to it will get removed if the file is opened in a newer version of Excel. Learn more: https://go.microsoft.com/fwlink/?linkid=870924
Comment:
    synechococcus mL-1
Reply:
    Column 11</t>
      </text>
    </comment>
    <comment ref="N1" authorId="11" shapeId="0" xr:uid="{3A000D3D-8D75-F343-92C2-A9C775EDFC0F}">
      <text>
        <t>[Threaded comment]
Your version of Excel allows you to read this threaded comment; however, any edits to it will get removed if the file is opened in a newer version of Excel. Learn more: https://go.microsoft.com/fwlink/?linkid=870924
Comment:
    Virus m/L
Reply:
    Column 12</t>
      </text>
    </comment>
    <comment ref="O1" authorId="12" shapeId="0" xr:uid="{74ACFDED-5355-DD4C-A240-2474E08607E0}">
      <text>
        <t>[Threaded comment]
Your version of Excel allows you to read this threaded comment; however, any edits to it will get removed if the file is opened in a newer version of Excel. Learn more: https://go.microsoft.com/fwlink/?linkid=870924
Comment:
    Non-recoverable DOC
Reply:
    Column 13</t>
      </text>
    </comment>
    <comment ref="P1" authorId="13" shapeId="0" xr:uid="{E4AEFF2B-5E6C-AB48-9F31-BAC1D4C4776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CHON formulas 
Reply:
    Column 14</t>
      </text>
    </comment>
    <comment ref="Q1" authorId="14" shapeId="0" xr:uid="{709E36F0-140F-4D49-A812-06DEB1C23070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CHO formulas 
Reply:
    Column 15</t>
      </text>
    </comment>
    <comment ref="R1" authorId="15" shapeId="0" xr:uid="{AE08C93F-5A86-A141-AEA2-1E844974AECA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number of CHOS formulas
Reply:
    Column 16</t>
      </text>
    </comment>
    <comment ref="S1" authorId="16" shapeId="0" xr:uid="{2C85EF69-0878-1146-BEF1-F93F38B241A0}">
      <text>
        <t>[Threaded comment]
Your version of Excel allows you to read this threaded comment; however, any edits to it will get removed if the file is opened in a newer version of Excel. Learn more: https://go.microsoft.com/fwlink/?linkid=870924
Comment:
    O/C ratios
Reply:
    Column 17</t>
      </text>
    </comment>
    <comment ref="T1" authorId="17" shapeId="0" xr:uid="{E303BA8B-FC1C-504B-93A1-4FAC2182392B}">
      <text>
        <t>[Threaded comment]
Your version of Excel allows you to read this threaded comment; however, any edits to it will get removed if the file is opened in a newer version of Excel. Learn more: https://go.microsoft.com/fwlink/?linkid=870924
Comment:
    Avg H/C ratios
Reply:
    Column 18</t>
      </text>
    </comment>
    <comment ref="U1" authorId="18" shapeId="0" xr:uid="{212A3E7E-E296-1047-8170-91DBB34C24D4}">
      <text>
        <t>[Threaded comment]
Your version of Excel allows you to read this threaded comment; however, any edits to it will get removed if the file is opened in a newer version of Excel. Learn more: https://go.microsoft.com/fwlink/?linkid=870924
Comment:
    Dissolved C/N 
Reply:
    Column 19</t>
      </text>
    </comment>
    <comment ref="V1" authorId="19" shapeId="0" xr:uid="{07B6E746-D2DD-AD44-9BE7-EBA020AF590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dissolved Nitrogen (mol/L)
Reply:
    Column 20</t>
      </text>
    </comment>
    <comment ref="W1" authorId="20" shapeId="0" xr:uid="{11D691FB-0425-E740-B55C-B0A21503449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peaks
Reply:
    Column 21</t>
      </text>
    </comment>
    <comment ref="X1" authorId="21" shapeId="0" xr:uid="{E8595F8E-4FB9-BB4B-97B7-7BF3757CF603}">
      <text>
        <t>[Threaded comment]
Your version of Excel allows you to read this threaded comment; however, any edits to it will get removed if the file is opened in a newer version of Excel. Learn more: https://go.microsoft.com/fwlink/?linkid=870924
Comment:
    Molecular weight
Reply:
    Column 22</t>
      </text>
    </comment>
    <comment ref="Y1" authorId="22" shapeId="0" xr:uid="{B0C236C8-AEA7-4048-8BD9-D45B336F677F}">
      <text>
        <t>[Threaded comment]
Your version of Excel allows you to read this threaded comment; however, any edits to it will get removed if the file is opened in a newer version of Excel. Learn more: https://go.microsoft.com/fwlink/?linkid=870924
Comment:
    DBE
Reply:
    Column 23</t>
      </text>
    </comment>
    <comment ref="Z1" authorId="23" shapeId="0" xr:uid="{64CF5D3F-B816-6B4E-B9CF-3AB7CB98C2E2}">
      <text>
        <t>[Threaded comment]
Your version of Excel allows you to read this threaded comment; however, any edits to it will get removed if the file is opened in a newer version of Excel. Learn more: https://go.microsoft.com/fwlink/?linkid=870924
Comment:
    DBE-O
Reply:
    Column 24</t>
      </text>
    </comment>
    <comment ref="AA1" authorId="24" shapeId="0" xr:uid="{253A6FC3-6AA8-284E-8E73-08392D2A9262}">
      <text>
        <t>[Threaded comment]
Your version of Excel allows you to read this threaded comment; however, any edits to it will get removed if the file is opened in a newer version of Excel. Learn more: https://go.microsoft.com/fwlink/?linkid=870924
Comment:
    CHON Relative intensities
Reply:
    Column 25</t>
      </text>
    </comment>
    <comment ref="AB1" authorId="25" shapeId="0" xr:uid="{A098C864-98DC-1442-98D8-057AF6E7333F}">
      <text>
        <t>[Threaded comment]
Your version of Excel allows you to read this threaded comment; however, any edits to it will get removed if the file is opened in a newer version of Excel. Learn more: https://go.microsoft.com/fwlink/?linkid=870924
Comment:
    CHO rel intensities
Reply:
    Column 26</t>
      </text>
    </comment>
    <comment ref="AC1" authorId="26" shapeId="0" xr:uid="{53698ABF-C338-E849-9203-7D19F2B07F07}">
      <text>
        <t>[Threaded comment]
Your version of Excel allows you to read this threaded comment; however, any edits to it will get removed if the file is opened in a newer version of Excel. Learn more: https://go.microsoft.com/fwlink/?linkid=870924
Comment:
    CHOS Del. Intensities
Reply:
    Column 27</t>
      </text>
    </comment>
    <comment ref="AD1" authorId="27" shapeId="0" xr:uid="{DC359700-E2E3-7549-9FC6-423A377071AB}">
      <text>
        <t>[Threaded comment]
Your version of Excel allows you to read this threaded comment; however, any edits to it will get removed if the file is opened in a newer version of Excel. Learn more: https://go.microsoft.com/fwlink/?linkid=870924
Comment:
    % non-recoverable DOC 
Formula: (Non-recoverable DOC/DOC) *100
Reply:
    Column 28</t>
      </text>
    </comment>
    <comment ref="AE1" authorId="28" shapeId="0" xr:uid="{BA7B5D30-F503-514A-BDB7-70B96E02F774}">
      <text>
        <t>[Threaded comment]
Your version of Excel allows you to read this threaded comment; however, any edits to it will get removed if the file is opened in a newer version of Excel. Learn more: https://go.microsoft.com/fwlink/?linkid=870924
Comment:
    AImod
Reply:
    column 29</t>
      </text>
    </comment>
    <comment ref="AF1" authorId="29" shapeId="0" xr:uid="{2D75F603-0EA1-574A-90E3-FFB1D2B58AE9}">
      <text>
        <t>[Threaded comment]
Your version of Excel allows you to read this threaded comment; however, any edits to it will get removed if the file is opened in a newer version of Excel. Learn more: https://go.microsoft.com/fwlink/?linkid=870924
Comment:
    O/C STDEV weighted
Reply:
    Column 30 on smpdat</t>
      </text>
    </comment>
    <comment ref="AG1" authorId="30" shapeId="0" xr:uid="{74DD91F7-A026-BD42-95E2-8C708EF73262}">
      <text>
        <t>[Threaded comment]
Your version of Excel allows you to read this threaded comment; however, any edits to it will get removed if the file is opened in a newer version of Excel. Learn more: https://go.microsoft.com/fwlink/?linkid=870924
Comment:
    H/C stddev weighted</t>
      </text>
    </comment>
    <comment ref="AH1" authorId="31" shapeId="0" xr:uid="{E6762B75-4F1C-8449-A377-9BA66EE0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MW STDEV weighted</t>
      </text>
    </comment>
    <comment ref="AI1" authorId="32" shapeId="0" xr:uid="{C3F058C0-E8FB-A74F-936E-46094402029F}">
      <text>
        <t>[Threaded comment]
Your version of Excel allows you to read this threaded comment; however, any edits to it will get removed if the file is opened in a newer version of Excel. Learn more: https://go.microsoft.com/fwlink/?linkid=870924
Comment:
    AI MOD STDEV weighted</t>
      </text>
    </comment>
    <comment ref="AJ1" authorId="33" shapeId="0" xr:uid="{040D6DA8-A88B-D040-AE65-092016DA406A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34 on smpdat</t>
      </text>
    </comment>
  </commentList>
</comments>
</file>

<file path=xl/sharedStrings.xml><?xml version="1.0" encoding="utf-8"?>
<sst xmlns="http://schemas.openxmlformats.org/spreadsheetml/2006/main" count="98" uniqueCount="98">
  <si>
    <t>Pony-Lake-1000ppmin5pctACN-1-qb.mzXML</t>
  </si>
  <si>
    <t>Pony-Lake-1000ppmin5pctACN-3-qb.mzXML</t>
  </si>
  <si>
    <t>ramfjord-exp-1-qb.mzXML</t>
  </si>
  <si>
    <t>ramfjord-exp-10-qb.mzXML</t>
  </si>
  <si>
    <t>ramfjord-exp-11-qb.mzXML</t>
  </si>
  <si>
    <t>ramfjord-exp-12-qb.mzXML</t>
  </si>
  <si>
    <t>ramfjord-exp-13-qb.mzXML</t>
  </si>
  <si>
    <t>ramfjord-exp-14-qb.mzXML</t>
  </si>
  <si>
    <t>ramfjord-exp-15-qb.mzXML</t>
  </si>
  <si>
    <t>ramfjord-exp-16-qb.mzXML</t>
  </si>
  <si>
    <t>ramfjord-exp-17-qb.mzXML</t>
  </si>
  <si>
    <t>ramfjord-exp-18-qb.mzXML</t>
  </si>
  <si>
    <t>ramfjord-exp-19-qb.mzXML</t>
  </si>
  <si>
    <t>ramfjord-exp-2-qb.mzXML</t>
  </si>
  <si>
    <t>ramfjord-exp-20-qb.mzXML</t>
  </si>
  <si>
    <t>ramfjord-exp-21-qb.mzXML</t>
  </si>
  <si>
    <t>ramfjord-exp-22-qb.mzXML</t>
  </si>
  <si>
    <t>ramfjord-exp-23-qb.mzXML</t>
  </si>
  <si>
    <t>ramfjord-exp-24-qb.mzXML</t>
  </si>
  <si>
    <t>ramfjord-exp-25-qb.mzXML</t>
  </si>
  <si>
    <t>ramfjord-exp-26-qb.mzXML</t>
  </si>
  <si>
    <t>ramfjord-exp-27-qb.mzXML</t>
  </si>
  <si>
    <t>ramfjord-exp-28-qb.mzXML</t>
  </si>
  <si>
    <t>ramfjord-exp-29-qb.mzXML</t>
  </si>
  <si>
    <t>ramfjord-exp-3-qb.mzXML</t>
  </si>
  <si>
    <t>ramfjord-exp-30-qb.mzXML</t>
  </si>
  <si>
    <t>ramfjord-exp-31-qb.mzXML</t>
  </si>
  <si>
    <t>ramfjord-exp-32-qb.mzXML</t>
  </si>
  <si>
    <t>ramfjord-exp-33-qb.mzXML</t>
  </si>
  <si>
    <t>ramfjord-exp-34-qb.mzXML</t>
  </si>
  <si>
    <t>ramfjord-exp-35-qb.mzXML</t>
  </si>
  <si>
    <t>ramfjord-exp-4-qb.mzXML</t>
  </si>
  <si>
    <t>ramfjord-exp-5-qb.mzXML</t>
  </si>
  <si>
    <t>ramfjord-exp-6-qb.mzXML</t>
  </si>
  <si>
    <t>ramfjord-exp-7-qb.mzXML</t>
  </si>
  <si>
    <t>ramfjord-exp-8-qb.mzXML</t>
  </si>
  <si>
    <t>ramfjord-exp-9-qb.mzXML</t>
  </si>
  <si>
    <t>ramfjord-std-17-qb.mzXML</t>
  </si>
  <si>
    <t>ramfjord-std-18-qb.mzXML</t>
  </si>
  <si>
    <t>ramfjord-std-19-qb.mzXML</t>
  </si>
  <si>
    <t>ramfjord-std-26-qb.mzXML</t>
  </si>
  <si>
    <t>ramfjord-std-27-qb.mzXML</t>
  </si>
  <si>
    <t>ramfjord-std-28-qb.mzXML</t>
  </si>
  <si>
    <t>ramfjord-std-35-qb.mzXML</t>
  </si>
  <si>
    <t>ramfjord-std-36-qb.mzXML</t>
  </si>
  <si>
    <t>ramfjord-std-37-qb.mzXML</t>
  </si>
  <si>
    <t>ramfjord-std-46-qb.mzXML</t>
  </si>
  <si>
    <t>ramfjord-std-47-qb.mzXML</t>
  </si>
  <si>
    <t>ramfjord-std-48-qb.mzXML</t>
  </si>
  <si>
    <t>Sep-t0-1</t>
  </si>
  <si>
    <t>Sep-t0-2</t>
  </si>
  <si>
    <t>Sep-t0-3</t>
  </si>
  <si>
    <t>Oct-t0-1</t>
  </si>
  <si>
    <t>Oct-t0-2</t>
  </si>
  <si>
    <t>Oct-t0-3</t>
  </si>
  <si>
    <t>Oct-MQ-1</t>
  </si>
  <si>
    <t>Oct-MQ-2</t>
  </si>
  <si>
    <t>Oct-MQ-3</t>
  </si>
  <si>
    <t>Dec-t0-1</t>
  </si>
  <si>
    <t>Dec-t0-2</t>
  </si>
  <si>
    <t>Dec-t0-3</t>
  </si>
  <si>
    <t>Feb-t0-1</t>
  </si>
  <si>
    <t>Feb-t0-2</t>
  </si>
  <si>
    <t>Feb-t0-3</t>
  </si>
  <si>
    <t>PLFA-1</t>
  </si>
  <si>
    <t>PLFA-3</t>
  </si>
  <si>
    <t>Jan-MQ-A</t>
  </si>
  <si>
    <t>Jan-MQ-B</t>
  </si>
  <si>
    <t>Jan-MQ-C</t>
  </si>
  <si>
    <t>Mar-MQ-A</t>
  </si>
  <si>
    <t>Mar-MQ-B</t>
  </si>
  <si>
    <t>Mar-MQ-C</t>
  </si>
  <si>
    <t>may-MQ-A</t>
  </si>
  <si>
    <t>may-MQ-B</t>
  </si>
  <si>
    <t>may-MQ-C</t>
  </si>
  <si>
    <t>jul-MQ-A</t>
  </si>
  <si>
    <t>jul-MQ-B</t>
  </si>
  <si>
    <t>jul-MQ-C</t>
  </si>
  <si>
    <t>Oct-t1-1</t>
  </si>
  <si>
    <t>Sep-t1-1</t>
  </si>
  <si>
    <t>Oct-t1-2</t>
  </si>
  <si>
    <t>Dec-t1-1</t>
  </si>
  <si>
    <t>Dec-t1-2</t>
  </si>
  <si>
    <t>Feb-t1-1</t>
  </si>
  <si>
    <t>Feb-t1-2</t>
  </si>
  <si>
    <t>Sep-t1-2</t>
  </si>
  <si>
    <t>Sep-t1-3</t>
  </si>
  <si>
    <t>Oct-t1-3</t>
  </si>
  <si>
    <t>Sep-t1-UF-R</t>
  </si>
  <si>
    <t>Oct-t1-UF-R</t>
  </si>
  <si>
    <t>Oct-t1-UF-S</t>
  </si>
  <si>
    <t>Sep-t1-UF-S</t>
  </si>
  <si>
    <t>Dec-t1-UF-R</t>
  </si>
  <si>
    <t>Dec-t1-3</t>
  </si>
  <si>
    <t>Dec-t1-UF-S</t>
  </si>
  <si>
    <t>Feb-t1-UF-R</t>
  </si>
  <si>
    <t>Feb-t1-3</t>
  </si>
  <si>
    <t>Feb-t1-UF-S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</si>
</sst>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1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ia Guadalupe Digernes" id="{B6B6CCB9-A370-D041-9799-B50DA3B50AAD}" userId="S::marivil@ntnu.no::58938473-678b-4c25-bb4f-9cebd65e5b6c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9-12T09:21:40.15" personId="{B6B6CCB9-A370-D041-9799-B50DA3B50AAD}" id="{6B7B2BFA-D869-3C42-8014-D93803ADEDFB}">
    <text>SMPDAT COLUMN 1</text>
  </threadedComment>
  <threadedComment ref="D1" dT="2023-01-12T08:15:09.81" personId="{B6B6CCB9-A370-D041-9799-B50DA3B50AAD}" id="{6F08BE04-104F-5843-8B2C-D973D3817054}">
    <text>SMPDAT Column 2</text>
  </threadedComment>
  <threadedComment ref="E1" dT="2022-05-31T09:39:27.59" personId="{B6B6CCB9-A370-D041-9799-B50DA3B50AAD}" id="{D2DF77DD-3D56-2C48-8919-F3747CE47F5D}">
    <text>% Recovery</text>
  </threadedComment>
  <threadedComment ref="E1" dT="2023-01-12T08:14:38.04" personId="{B6B6CCB9-A370-D041-9799-B50DA3B50AAD}" id="{21B761DC-C9E0-5842-8D98-A961701FC44E}" parentId="{D2DF77DD-3D56-2C48-8919-F3747CE47F5D}">
    <text>Column 3</text>
  </threadedComment>
  <threadedComment ref="F1" dT="2022-05-31T09:38:50.57" personId="{B6B6CCB9-A370-D041-9799-B50DA3B50AAD}" id="{66485754-29FE-BE42-8520-65558BE0A411}">
    <text>SPE-DOC</text>
  </threadedComment>
  <threadedComment ref="F1" dT="2023-01-12T08:14:30.82" personId="{B6B6CCB9-A370-D041-9799-B50DA3B50AAD}" id="{57DF20D2-C878-5948-A350-75383FD5387A}" parentId="{66485754-29FE-BE42-8520-65558BE0A411}">
    <text>Column 4</text>
  </threadedComment>
  <threadedComment ref="G1" dT="2022-05-31T09:39:07.04" personId="{B6B6CCB9-A370-D041-9799-B50DA3B50AAD}" id="{C2FDB4FF-96FE-9D44-8E0C-3A9B24AFD337}">
    <text>DOC</text>
  </threadedComment>
  <threadedComment ref="G1" dT="2023-01-12T08:14:25.27" personId="{B6B6CCB9-A370-D041-9799-B50DA3B50AAD}" id="{AAE5FF7B-3448-6E4B-9F81-3E4C1D3B9F19}" parentId="{C2FDB4FF-96FE-9D44-8E0C-3A9B24AFD337}">
    <text>Column 5</text>
  </threadedComment>
  <threadedComment ref="H1" dT="2022-06-06T09:22:39.51" personId="{B6B6CCB9-A370-D041-9799-B50DA3B50AAD}" id="{12348229-C9F1-6A45-8622-0E5A6ECA4817}">
    <text>Temperature C</text>
  </threadedComment>
  <threadedComment ref="H1" dT="2023-01-12T08:14:14.53" personId="{B6B6CCB9-A370-D041-9799-B50DA3B50AAD}" id="{B39DB359-3251-C543-B9C2-C910CC1CEAF2}" parentId="{12348229-C9F1-6A45-8622-0E5A6ECA4817}">
    <text>Column 6</text>
  </threadedComment>
  <threadedComment ref="I1" dT="2022-06-09T16:30:37.52" personId="{B6B6CCB9-A370-D041-9799-B50DA3B50AAD}" id="{26496CB2-182F-034E-A7A8-DF3797EFBADE}">
    <text>Salinity</text>
  </threadedComment>
  <threadedComment ref="I1" dT="2023-01-12T08:14:04.71" personId="{B6B6CCB9-A370-D041-9799-B50DA3B50AAD}" id="{B51CDBA4-633D-D64E-9CCF-0D31B6817322}" parentId="{26496CB2-182F-034E-A7A8-DF3797EFBADE}">
    <text>Column 7</text>
  </threadedComment>
  <threadedComment ref="J1" dT="2022-07-06T08:30:15.93" personId="{B6B6CCB9-A370-D041-9799-B50DA3B50AAD}" id="{3429844C-4CAD-CD4C-B903-825316C343C8}">
    <text>Chl a</text>
  </threadedComment>
  <threadedComment ref="J1" dT="2023-01-12T08:13:58.70" personId="{B6B6CCB9-A370-D041-9799-B50DA3B50AAD}" id="{B1E3D4C4-D48C-D64C-B67C-0CA575F14BF8}" parentId="{3429844C-4CAD-CD4C-B903-825316C343C8}">
    <text>Column 8</text>
  </threadedComment>
  <threadedComment ref="K1" dT="2022-07-06T13:45:21.98" personId="{B6B6CCB9-A370-D041-9799-B50DA3B50AAD}" id="{2DD2B18A-676B-4A40-A155-6805BEAA223B}">
    <text>POC ug/l</text>
  </threadedComment>
  <threadedComment ref="K1" dT="2023-01-12T08:13:49.53" personId="{B6B6CCB9-A370-D041-9799-B50DA3B50AAD}" id="{DCB7F0D9-B821-4046-97C4-6B2CA1C94760}" parentId="{2DD2B18A-676B-4A40-A155-6805BEAA223B}">
    <text>Column 9</text>
  </threadedComment>
  <threadedComment ref="L1" dT="2022-07-08T10:34:04.46" personId="{B6B6CCB9-A370-D041-9799-B50DA3B50AAD}" id="{D0CDF9E1-BBA3-0247-AC69-3642CD3D79CF}">
    <text>HNA:LNA (higher number means more active bacteria)</text>
  </threadedComment>
  <threadedComment ref="L1" dT="2023-01-12T08:13:39.13" personId="{B6B6CCB9-A370-D041-9799-B50DA3B50AAD}" id="{FE7270CF-4EFF-4D4C-9F1C-CAA8884107F4}" parentId="{D0CDF9E1-BBA3-0247-AC69-3642CD3D79CF}">
    <text>Column 10</text>
  </threadedComment>
  <threadedComment ref="M1" dT="2022-07-08T10:37:08.31" personId="{B6B6CCB9-A370-D041-9799-B50DA3B50AAD}" id="{E4B8D487-6176-9042-A759-8D6AEDE29B7B}">
    <text>synechococcus mL-1</text>
  </threadedComment>
  <threadedComment ref="M1" dT="2023-01-12T08:13:31.61" personId="{B6B6CCB9-A370-D041-9799-B50DA3B50AAD}" id="{4DE4E049-AF53-7E43-8295-A41FCE24792C}" parentId="{E4B8D487-6176-9042-A759-8D6AEDE29B7B}">
    <text>Column 11</text>
  </threadedComment>
  <threadedComment ref="N1" dT="2022-07-08T11:58:05.70" personId="{B6B6CCB9-A370-D041-9799-B50DA3B50AAD}" id="{3A000D3D-8D75-F343-92C2-A9C775EDFC0F}">
    <text>Virus m/L</text>
  </threadedComment>
  <threadedComment ref="N1" dT="2023-01-11T13:40:42.62" personId="{B6B6CCB9-A370-D041-9799-B50DA3B50AAD}" id="{F0B21ACA-14E4-F244-9194-1F141D6ECF08}" parentId="{3A000D3D-8D75-F343-92C2-A9C775EDFC0F}">
    <text>Column 12</text>
  </threadedComment>
  <threadedComment ref="O1" dT="2022-08-09T11:41:35.96" personId="{B6B6CCB9-A370-D041-9799-B50DA3B50AAD}" id="{74ACFDED-5355-DD4C-A240-2474E08607E0}">
    <text>Non-recoverable DOC</text>
  </threadedComment>
  <threadedComment ref="O1" dT="2023-01-11T13:40:50.24" personId="{B6B6CCB9-A370-D041-9799-B50DA3B50AAD}" id="{10D4EDD1-C53A-F742-903A-DA40F2D96214}" parentId="{74ACFDED-5355-DD4C-A240-2474E08607E0}">
    <text>Column 13</text>
  </threadedComment>
  <threadedComment ref="P1" dT="2022-08-11T07:49:41.20" personId="{B6B6CCB9-A370-D041-9799-B50DA3B50AAD}" id="{E4AEFF2B-5E6C-AB48-9F31-BAC1D4C47765}">
    <text xml:space="preserve">Number of CHON formulas </text>
  </threadedComment>
  <threadedComment ref="P1" dT="2023-01-11T13:40:57.59" personId="{B6B6CCB9-A370-D041-9799-B50DA3B50AAD}" id="{AB5C5125-4004-CE4A-9076-AF0256102B89}" parentId="{E4AEFF2B-5E6C-AB48-9F31-BAC1D4C47765}">
    <text>Column 14</text>
  </threadedComment>
  <threadedComment ref="Q1" dT="2022-08-11T08:43:45.07" personId="{B6B6CCB9-A370-D041-9799-B50DA3B50AAD}" id="{709E36F0-140F-4D49-A812-06DEB1C23070}">
    <text xml:space="preserve">Number of CHO formulas </text>
  </threadedComment>
  <threadedComment ref="Q1" dT="2023-01-11T13:41:05.81" personId="{B6B6CCB9-A370-D041-9799-B50DA3B50AAD}" id="{7C8F08B9-83D5-5A40-A224-BA8AABE6D10C}" parentId="{709E36F0-140F-4D49-A812-06DEB1C23070}">
    <text>Column 15</text>
  </threadedComment>
  <threadedComment ref="R1" dT="2022-08-15T17:54:25.28" personId="{B6B6CCB9-A370-D041-9799-B50DA3B50AAD}" id="{AE08C93F-5A86-A141-AEA2-1E844974AECA}">
    <text>Total number of CHOS formulas</text>
  </threadedComment>
  <threadedComment ref="R1" dT="2023-01-11T13:41:34.80" personId="{B6B6CCB9-A370-D041-9799-B50DA3B50AAD}" id="{6F79DF6E-D7FF-0340-874C-8D810747865B}" parentId="{AE08C93F-5A86-A141-AEA2-1E844974AECA}">
    <text>Column 16</text>
  </threadedComment>
  <threadedComment ref="S1" dT="2022-08-24T13:23:46.16" personId="{B6B6CCB9-A370-D041-9799-B50DA3B50AAD}" id="{2C85EF69-0878-1146-BEF1-F93F38B241A0}">
    <text>O/C ratios</text>
  </threadedComment>
  <threadedComment ref="S1" dT="2023-01-11T13:41:41.35" personId="{B6B6CCB9-A370-D041-9799-B50DA3B50AAD}" id="{4210B8E9-310C-DB48-BEB9-DA6157A7C7E2}" parentId="{2C85EF69-0878-1146-BEF1-F93F38B241A0}">
    <text>Column 17</text>
  </threadedComment>
  <threadedComment ref="T1" dT="2022-08-24T13:24:00.30" personId="{B6B6CCB9-A370-D041-9799-B50DA3B50AAD}" id="{E303BA8B-FC1C-504B-93A1-4FAC2182392B}">
    <text>Avg H/C ratios</text>
  </threadedComment>
  <threadedComment ref="T1" dT="2023-01-11T13:41:47.27" personId="{B6B6CCB9-A370-D041-9799-B50DA3B50AAD}" id="{F151DA4F-C0B7-E54D-A216-8454E1599345}" parentId="{E303BA8B-FC1C-504B-93A1-4FAC2182392B}">
    <text>Column 18</text>
  </threadedComment>
  <threadedComment ref="U1" dT="2022-09-05T10:16:58.43" personId="{B6B6CCB9-A370-D041-9799-B50DA3B50AAD}" id="{212A3E7E-E296-1047-8170-91DBB34C24D4}">
    <text xml:space="preserve">Dissolved C/N </text>
  </threadedComment>
  <threadedComment ref="U1" dT="2023-01-11T13:41:54.11" personId="{B6B6CCB9-A370-D041-9799-B50DA3B50AAD}" id="{4F69B5A2-4A9E-DC4D-B519-40F61636B701}" parentId="{212A3E7E-E296-1047-8170-91DBB34C24D4}">
    <text>Column 19</text>
  </threadedComment>
  <threadedComment ref="V1" dT="2022-09-06T06:39:36.58" personId="{B6B6CCB9-A370-D041-9799-B50DA3B50AAD}" id="{07B6E746-D2DD-AD44-9BE7-EBA020AF5904}">
    <text>Total dissolved Nitrogen (mol/L)</text>
  </threadedComment>
  <threadedComment ref="V1" dT="2023-01-11T13:42:12.66" personId="{B6B6CCB9-A370-D041-9799-B50DA3B50AAD}" id="{9C55141C-22DD-D244-95DD-634489026616}" parentId="{07B6E746-D2DD-AD44-9BE7-EBA020AF5904}">
    <text>Column 20</text>
  </threadedComment>
  <threadedComment ref="W1" dT="2023-01-02T09:36:03.22" personId="{B6B6CCB9-A370-D041-9799-B50DA3B50AAD}" id="{11D691FB-0425-E740-B55C-B0A215034492}">
    <text>Number of peaks</text>
  </threadedComment>
  <threadedComment ref="W1" dT="2023-01-11T13:42:22.71" personId="{B6B6CCB9-A370-D041-9799-B50DA3B50AAD}" id="{8C2EBB51-1332-4147-B98E-E689495EF6EE}" parentId="{11D691FB-0425-E740-B55C-B0A215034492}">
    <text>Column 21</text>
  </threadedComment>
  <threadedComment ref="X1" dT="2023-01-02T09:39:06.38" personId="{B6B6CCB9-A370-D041-9799-B50DA3B50AAD}" id="{E8595F8E-4FB9-BB4B-97B7-7BF3757CF603}">
    <text>Molecular weight</text>
  </threadedComment>
  <threadedComment ref="X1" dT="2023-01-11T13:42:35.49" personId="{B6B6CCB9-A370-D041-9799-B50DA3B50AAD}" id="{8CB935D2-B511-2A4E-8FEA-B5D23C0299E1}" parentId="{E8595F8E-4FB9-BB4B-97B7-7BF3757CF603}">
    <text>Column 22</text>
  </threadedComment>
  <threadedComment ref="Y1" dT="2023-01-02T09:54:38.85" personId="{B6B6CCB9-A370-D041-9799-B50DA3B50AAD}" id="{B0C236C8-AEA7-4048-8BD9-D45B336F677F}">
    <text>DBE</text>
  </threadedComment>
  <threadedComment ref="Y1" dT="2023-01-11T13:42:41.86" personId="{B6B6CCB9-A370-D041-9799-B50DA3B50AAD}" id="{12BD3E13-7A12-B440-B0AD-7A975AF20C85}" parentId="{B0C236C8-AEA7-4048-8BD9-D45B336F677F}">
    <text>Column 23</text>
  </threadedComment>
  <threadedComment ref="Z1" dT="2023-01-02T09:54:46.47" personId="{B6B6CCB9-A370-D041-9799-B50DA3B50AAD}" id="{64CF5D3F-B816-6B4E-B9CF-3AB7CB98C2E2}">
    <text>DBE-O</text>
  </threadedComment>
  <threadedComment ref="Z1" dT="2023-01-11T13:42:54.45" personId="{B6B6CCB9-A370-D041-9799-B50DA3B50AAD}" id="{CB910C48-1A48-EA48-B9AB-C80AB7B598DA}" parentId="{64CF5D3F-B816-6B4E-B9CF-3AB7CB98C2E2}">
    <text>Column 24</text>
  </threadedComment>
  <threadedComment ref="AA1" dT="2023-01-02T09:55:05.58" personId="{B6B6CCB9-A370-D041-9799-B50DA3B50AAD}" id="{253A6FC3-6AA8-284E-8E73-08392D2A9262}">
    <text>CHON Relative intensities</text>
  </threadedComment>
  <threadedComment ref="AA1" dT="2023-01-11T13:43:04.95" personId="{B6B6CCB9-A370-D041-9799-B50DA3B50AAD}" id="{DDA0D12B-0D51-ED46-9EB5-0E988FDC2CB3}" parentId="{253A6FC3-6AA8-284E-8E73-08392D2A9262}">
    <text>Column 25</text>
  </threadedComment>
  <threadedComment ref="AB1" dT="2023-01-02T09:55:18.07" personId="{B6B6CCB9-A370-D041-9799-B50DA3B50AAD}" id="{A098C864-98DC-1442-98D8-057AF6E7333F}">
    <text>CHO rel intensities</text>
  </threadedComment>
  <threadedComment ref="AB1" dT="2023-01-11T13:43:17.27" personId="{B6B6CCB9-A370-D041-9799-B50DA3B50AAD}" id="{FFD360BB-360E-B749-91D9-B273CC4C966D}" parentId="{A098C864-98DC-1442-98D8-057AF6E7333F}">
    <text>Column 26</text>
  </threadedComment>
  <threadedComment ref="AC1" dT="2023-01-02T09:55:27.80" personId="{B6B6CCB9-A370-D041-9799-B50DA3B50AAD}" id="{53698ABF-C338-E849-9203-7D19F2B07F07}">
    <text>CHOS Del. Intensities</text>
  </threadedComment>
  <threadedComment ref="AC1" dT="2023-01-11T13:40:10.24" personId="{B6B6CCB9-A370-D041-9799-B50DA3B50AAD}" id="{FFFBBC9B-E189-424C-92FE-7AE21B093576}" parentId="{53698ABF-C338-E849-9203-7D19F2B07F07}">
    <text>Column 27</text>
  </threadedComment>
  <threadedComment ref="AD1" dT="2023-01-11T13:39:03.43" personId="{B6B6CCB9-A370-D041-9799-B50DA3B50AAD}" id="{DC359700-E2E3-7549-9FC6-423A377071AB}">
    <text>% non-recoverable DOC 
Formula: (Non-recoverable DOC/DOC) *100</text>
  </threadedComment>
  <threadedComment ref="AD1" dT="2023-01-11T13:43:31.66" personId="{B6B6CCB9-A370-D041-9799-B50DA3B50AAD}" id="{FEDE371F-88C6-C74F-8B86-6EF374D4BA0D}" parentId="{DC359700-E2E3-7549-9FC6-423A377071AB}">
    <text>Column 28</text>
  </threadedComment>
  <threadedComment ref="AE1" dT="2024-01-03T12:58:17.87" personId="{B6B6CCB9-A370-D041-9799-B50DA3B50AAD}" id="{BA7B5D30-F503-514A-BDB7-70B96E02F774}">
    <text>AImod</text>
  </threadedComment>
  <threadedComment ref="AE1" dT="2024-02-21T12:29:14.90" personId="{B6B6CCB9-A370-D041-9799-B50DA3B50AAD}" id="{9F038EAC-CBFB-2C45-B73D-EA8CA3340D2F}" parentId="{BA7B5D30-F503-514A-BDB7-70B96E02F774}">
    <text>column 29</text>
  </threadedComment>
  <threadedComment ref="AF1" dT="2024-02-28T09:10:10.25" personId="{B6B6CCB9-A370-D041-9799-B50DA3B50AAD}" id="{2D75F603-0EA1-574A-90E3-FFB1D2B58AE9}">
    <text>O/C STDEV weighted</text>
  </threadedComment>
  <threadedComment ref="AF1" dT="2024-10-07T09:24:11.33" personId="{B6B6CCB9-A370-D041-9799-B50DA3B50AAD}" id="{BDD3A830-A189-604D-8CB1-D347CDB2A64C}" parentId="{2D75F603-0EA1-574A-90E3-FFB1D2B58AE9}">
    <text>Column 30 on smpdat</text>
  </threadedComment>
  <threadedComment ref="AG1" dT="2024-02-28T09:10:26.69" personId="{B6B6CCB9-A370-D041-9799-B50DA3B50AAD}" id="{74DD91F7-A026-BD42-95E2-8C708EF73262}">
    <text>H/C stddev weighted</text>
  </threadedComment>
  <threadedComment ref="AH1" dT="2024-02-28T09:35:37.24" personId="{B6B6CCB9-A370-D041-9799-B50DA3B50AAD}" id="{E6762B75-4F1C-8449-A377-9BA66EE0BE15}">
    <text>MW STDEV weighted</text>
  </threadedComment>
  <threadedComment ref="AI1" dT="2024-02-28T09:36:50.10" personId="{B6B6CCB9-A370-D041-9799-B50DA3B50AAD}" id="{C3F058C0-E8FB-A74F-936E-46094402029F}">
    <text>AI MOD STDEV weighted</text>
  </threadedComment>
  <threadedComment ref="AJ1" dT="2024-10-07T09:24:38.71" personId="{B6B6CCB9-A370-D041-9799-B50DA3B50AAD}" id="{040D6DA8-A88B-D040-AE65-092016DA406A}">
    <text>Column 34 on smpdat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9"/>
  <sheetViews>
    <sheetView tabSelected="1" topLeftCell="B1" zoomScale="167" workbookViewId="0">
      <pane xSplit="1" topLeftCell="C1" activePane="topRight" state="frozen"/>
      <selection activeCell="B1" sqref="B1"/>
      <selection pane="topRight" activeCell="D4" sqref="D4"/>
    </sheetView>
  </sheetViews>
  <sheetFormatPr baseColWidth="10" defaultColWidth="8.83203125" defaultRowHeight="15" x14ac:dyDescent="0.2"/>
  <cols>
    <col min="1" max="1" width="1.83203125" hidden="1" customWidth="1"/>
    <col min="2" max="2" width="13.5" customWidth="1"/>
    <col min="3" max="3" width="10.83203125"/>
    <col min="5" max="5" width="8.83203125" style="2"/>
    <col min="6" max="6" width="8.83203125" style="3"/>
    <col min="10" max="12" width="8.83203125" style="2"/>
    <col min="21" max="21" width="8.83203125" style="2"/>
    <col min="36" max="36" width="11.6640625" bestFit="1" customWidth="1"/>
  </cols>
  <sheetData>
    <row r="1" spans="1:36" x14ac:dyDescent="0.2">
      <c r="A1" t="s">
        <v>2</v>
      </c>
      <c r="B1" t="s">
        <v>49</v>
      </c>
      <c r="C1">
        <v>1</v>
      </c>
      <c r="D1">
        <v>1</v>
      </c>
      <c r="E1" s="2">
        <v>64.265267175572532</v>
      </c>
      <c r="F1" s="3">
        <v>56.125</v>
      </c>
      <c r="G1" s="3">
        <v>87.333333333333329</v>
      </c>
      <c r="H1">
        <v>9.2409999999999997</v>
      </c>
      <c r="I1">
        <v>31.466999999999999</v>
      </c>
      <c r="J1" s="2">
        <v>4.3636058666666697</v>
      </c>
      <c r="K1" s="2">
        <v>24.066224082877302</v>
      </c>
      <c r="L1" s="2">
        <v>0.36855208683003243</v>
      </c>
      <c r="M1">
        <v>48</v>
      </c>
      <c r="N1">
        <v>348875</v>
      </c>
      <c r="O1" s="3">
        <f>MAX(0,G1-F1)</f>
        <v>31.208333333333329</v>
      </c>
      <c r="P1">
        <v>215</v>
      </c>
      <c r="Q1">
        <v>671</v>
      </c>
      <c r="R1">
        <v>36</v>
      </c>
      <c r="S1">
        <v>0.49790382503705799</v>
      </c>
      <c r="T1">
        <v>1.31023445859981</v>
      </c>
      <c r="U1" s="2">
        <v>17.984015044663845</v>
      </c>
      <c r="V1" s="2">
        <v>4.8561643835616435</v>
      </c>
      <c r="W1">
        <v>922</v>
      </c>
      <c r="X1">
        <v>360.35174707787502</v>
      </c>
      <c r="Y1">
        <v>6.7937285177062003</v>
      </c>
      <c r="Z1">
        <v>-1.4659488921153101</v>
      </c>
      <c r="AA1">
        <v>0.115470280777872</v>
      </c>
      <c r="AB1">
        <v>0.84662595338179902</v>
      </c>
      <c r="AC1">
        <v>3.7903765840328202E-2</v>
      </c>
      <c r="AD1" s="2">
        <v>35.734732824427482</v>
      </c>
      <c r="AE1">
        <v>0.21268284670726401</v>
      </c>
      <c r="AF1">
        <v>0.13048377033785999</v>
      </c>
      <c r="AG1">
        <v>0.23976171530121501</v>
      </c>
      <c r="AH1">
        <v>74.226870590779001</v>
      </c>
      <c r="AI1">
        <v>0.121343938538575</v>
      </c>
      <c r="AJ1">
        <f>T4-T1</f>
        <v>-6.2712055296550107E-2</v>
      </c>
    </row>
    <row r="2" spans="1:36" x14ac:dyDescent="0.2">
      <c r="A2" t="s">
        <v>13</v>
      </c>
      <c r="B2" t="s">
        <v>50</v>
      </c>
      <c r="C2">
        <v>2</v>
      </c>
      <c r="D2">
        <v>1</v>
      </c>
      <c r="E2" s="2">
        <v>65.6991485335856</v>
      </c>
      <c r="F2" s="3">
        <v>61</v>
      </c>
      <c r="G2" s="3">
        <v>88.083333333333329</v>
      </c>
      <c r="H2">
        <v>9.2409999999999997</v>
      </c>
      <c r="I2">
        <v>31.466999999999999</v>
      </c>
      <c r="J2" s="2">
        <v>4.3636058666666697</v>
      </c>
      <c r="K2" s="2">
        <v>24.066224082877302</v>
      </c>
      <c r="L2" s="2">
        <v>0.36855208683003243</v>
      </c>
      <c r="M2">
        <v>48</v>
      </c>
      <c r="N2">
        <v>348875</v>
      </c>
      <c r="O2" s="3">
        <f t="shared" ref="O2:O31" si="0">MAX(0,G2-F2)</f>
        <v>27.083333333333329</v>
      </c>
      <c r="P2">
        <v>195</v>
      </c>
      <c r="Q2">
        <v>560</v>
      </c>
      <c r="R2">
        <v>30</v>
      </c>
      <c r="S2">
        <v>0.49731973509625699</v>
      </c>
      <c r="T2">
        <v>1.3015517344859899</v>
      </c>
      <c r="U2" s="2">
        <v>13.940560072267386</v>
      </c>
      <c r="V2" s="2">
        <v>6.3184931506849322</v>
      </c>
      <c r="W2">
        <v>785</v>
      </c>
      <c r="X2">
        <v>366.39404342513899</v>
      </c>
      <c r="Y2">
        <v>6.9528802151221099</v>
      </c>
      <c r="Z2">
        <v>-1.42414824653321</v>
      </c>
      <c r="AA2">
        <v>0.12490958754584899</v>
      </c>
      <c r="AB2">
        <v>0.82355462169010196</v>
      </c>
      <c r="AC2">
        <v>5.1535790764048003E-2</v>
      </c>
      <c r="AD2" s="2">
        <v>8.3140964995269684</v>
      </c>
      <c r="AE2">
        <v>0.21483652880606699</v>
      </c>
      <c r="AF2">
        <v>0.13946388148112199</v>
      </c>
      <c r="AG2">
        <v>0.23528099748201101</v>
      </c>
      <c r="AH2">
        <v>73.524092795289903</v>
      </c>
      <c r="AI2">
        <v>0.119607321332584</v>
      </c>
      <c r="AJ2">
        <f>T5-T2</f>
        <v>-3.6488603331909841E-2</v>
      </c>
    </row>
    <row r="3" spans="1:36" x14ac:dyDescent="0.2">
      <c r="A3" t="s">
        <v>24</v>
      </c>
      <c r="B3" t="s">
        <v>51</v>
      </c>
      <c r="C3">
        <v>3</v>
      </c>
      <c r="D3">
        <v>1</v>
      </c>
      <c r="E3" s="2">
        <v>49.704950495049502</v>
      </c>
      <c r="F3" s="3">
        <v>41.835000000000001</v>
      </c>
      <c r="G3" s="3">
        <v>84.166666666666671</v>
      </c>
      <c r="H3">
        <v>9.2409999999999997</v>
      </c>
      <c r="I3">
        <v>31.466999999999999</v>
      </c>
      <c r="J3" s="2">
        <v>4.3636058666666697</v>
      </c>
      <c r="K3" s="2">
        <v>24.066224082877302</v>
      </c>
      <c r="L3" s="2">
        <v>0.36855208683003243</v>
      </c>
      <c r="M3">
        <v>48</v>
      </c>
      <c r="N3">
        <v>348875</v>
      </c>
      <c r="O3" s="3">
        <f t="shared" si="0"/>
        <v>42.331666666666671</v>
      </c>
      <c r="P3">
        <v>201</v>
      </c>
      <c r="Q3">
        <v>662</v>
      </c>
      <c r="R3">
        <v>25</v>
      </c>
      <c r="S3">
        <v>0.48059040617897397</v>
      </c>
      <c r="T3">
        <v>1.32633644970651</v>
      </c>
      <c r="U3" s="2">
        <v>16.730201951440886</v>
      </c>
      <c r="V3" s="2">
        <v>5.0308219178082201</v>
      </c>
      <c r="W3">
        <v>888</v>
      </c>
      <c r="X3">
        <v>357.46040212089503</v>
      </c>
      <c r="Y3">
        <v>6.6588494770728301</v>
      </c>
      <c r="Z3">
        <v>-1.29687336476017</v>
      </c>
      <c r="AA3">
        <v>0.118337062996412</v>
      </c>
      <c r="AB3">
        <v>0.79381635699616004</v>
      </c>
      <c r="AC3">
        <v>8.7846580007427996E-2</v>
      </c>
      <c r="AD3" s="2">
        <v>50.295049504950498</v>
      </c>
      <c r="AE3">
        <v>0.209627805195269</v>
      </c>
      <c r="AF3">
        <v>0.142133470845517</v>
      </c>
      <c r="AG3">
        <v>0.25089615247081498</v>
      </c>
      <c r="AH3">
        <v>76.057120878692899</v>
      </c>
      <c r="AI3">
        <v>0.121303205667414</v>
      </c>
      <c r="AJ3">
        <f>T6-T3</f>
        <v>-5.4262854439270036E-2</v>
      </c>
    </row>
    <row r="4" spans="1:36" x14ac:dyDescent="0.2">
      <c r="A4" t="s">
        <v>31</v>
      </c>
      <c r="B4" t="s">
        <v>79</v>
      </c>
      <c r="C4">
        <v>4</v>
      </c>
      <c r="D4">
        <v>2</v>
      </c>
      <c r="E4" s="2">
        <v>38.700000000000003</v>
      </c>
      <c r="F4" s="3">
        <v>78.259999999999991</v>
      </c>
      <c r="G4" s="3">
        <v>202</v>
      </c>
      <c r="H4">
        <v>9.2409999999999997</v>
      </c>
      <c r="I4">
        <v>31.466999999999999</v>
      </c>
      <c r="J4" s="2">
        <v>4.3636058666666697</v>
      </c>
      <c r="K4" s="2">
        <v>40.935546860834101</v>
      </c>
      <c r="L4" s="2">
        <v>0.51061115621013564</v>
      </c>
      <c r="M4">
        <v>90</v>
      </c>
      <c r="N4">
        <v>353840</v>
      </c>
      <c r="O4" s="3">
        <f t="shared" si="0"/>
        <v>123.74000000000001</v>
      </c>
      <c r="P4">
        <v>212</v>
      </c>
      <c r="Q4">
        <v>683</v>
      </c>
      <c r="R4">
        <v>71</v>
      </c>
      <c r="S4">
        <v>0.51906355403357596</v>
      </c>
      <c r="T4">
        <v>1.2475224033032599</v>
      </c>
      <c r="U4" s="2">
        <v>54.282326951399114</v>
      </c>
      <c r="V4" s="2">
        <v>5.8133561643835616</v>
      </c>
      <c r="W4">
        <v>966</v>
      </c>
      <c r="X4">
        <v>365.08895298406901</v>
      </c>
      <c r="Y4">
        <v>7.2894295985472599</v>
      </c>
      <c r="Z4">
        <v>-1.3663135148612</v>
      </c>
      <c r="AA4">
        <v>0.10938742181024599</v>
      </c>
      <c r="AB4">
        <v>0.84459319988068904</v>
      </c>
      <c r="AC4">
        <v>4.6019378309065502E-2</v>
      </c>
      <c r="AD4" s="2">
        <v>61.25742574257427</v>
      </c>
      <c r="AE4">
        <v>0.23874969140383301</v>
      </c>
      <c r="AF4">
        <v>0.1225474376231</v>
      </c>
      <c r="AG4">
        <v>0.205501895650293</v>
      </c>
      <c r="AH4">
        <v>67.734105910777103</v>
      </c>
      <c r="AI4">
        <v>0.11526584793132801</v>
      </c>
    </row>
    <row r="5" spans="1:36" x14ac:dyDescent="0.2">
      <c r="A5" t="s">
        <v>32</v>
      </c>
      <c r="B5" t="s">
        <v>85</v>
      </c>
      <c r="C5">
        <v>5</v>
      </c>
      <c r="D5">
        <v>2</v>
      </c>
      <c r="E5" s="2">
        <v>40.596858638743463</v>
      </c>
      <c r="F5" s="3">
        <v>77.540000000000006</v>
      </c>
      <c r="G5" s="3">
        <v>191</v>
      </c>
      <c r="H5">
        <v>9.2409999999999997</v>
      </c>
      <c r="I5">
        <v>31.466999999999999</v>
      </c>
      <c r="J5" s="2">
        <v>4.3636058666666697</v>
      </c>
      <c r="L5" s="2">
        <v>0.5922594389868624</v>
      </c>
      <c r="M5">
        <v>43</v>
      </c>
      <c r="N5">
        <v>176400</v>
      </c>
      <c r="O5" s="3">
        <f t="shared" si="0"/>
        <v>113.46</v>
      </c>
      <c r="P5">
        <v>224</v>
      </c>
      <c r="Q5">
        <v>699</v>
      </c>
      <c r="R5">
        <v>65</v>
      </c>
      <c r="S5">
        <v>0.50394023560450996</v>
      </c>
      <c r="T5">
        <v>1.2650631311540801</v>
      </c>
      <c r="U5" s="2">
        <v>32.949192595510034</v>
      </c>
      <c r="V5" s="2">
        <v>5.7968036529680376</v>
      </c>
      <c r="W5">
        <v>988</v>
      </c>
      <c r="X5">
        <v>364.161875187014</v>
      </c>
      <c r="Y5">
        <v>7.1714762151706202</v>
      </c>
      <c r="Z5">
        <v>-1.27696770462541</v>
      </c>
      <c r="AA5">
        <v>0.11114158004646101</v>
      </c>
      <c r="AB5">
        <v>0.81239177896425896</v>
      </c>
      <c r="AC5">
        <v>7.6466640989280202E-2</v>
      </c>
      <c r="AD5" s="2">
        <v>59.403141361256537</v>
      </c>
      <c r="AE5">
        <v>0.233531135382749</v>
      </c>
      <c r="AF5">
        <v>0.134320844999434</v>
      </c>
      <c r="AG5">
        <v>0.21999087114398</v>
      </c>
      <c r="AH5">
        <v>68.025066584824103</v>
      </c>
      <c r="AI5">
        <v>0.115138900332578</v>
      </c>
    </row>
    <row r="6" spans="1:36" x14ac:dyDescent="0.2">
      <c r="A6" t="s">
        <v>34</v>
      </c>
      <c r="B6" t="s">
        <v>86</v>
      </c>
      <c r="C6">
        <v>6</v>
      </c>
      <c r="D6">
        <v>2</v>
      </c>
      <c r="F6" s="3">
        <v>81.640000000000015</v>
      </c>
      <c r="G6" s="3"/>
      <c r="H6">
        <v>9.2409999999999997</v>
      </c>
      <c r="I6">
        <v>31.466999999999999</v>
      </c>
      <c r="J6" s="2">
        <v>4.3636058666666697</v>
      </c>
      <c r="K6" s="2">
        <v>60.604932560869301</v>
      </c>
      <c r="L6" s="2">
        <v>0.5189686924493554</v>
      </c>
      <c r="M6">
        <v>6</v>
      </c>
      <c r="N6">
        <v>184660</v>
      </c>
      <c r="O6" s="3"/>
      <c r="P6">
        <v>217</v>
      </c>
      <c r="Q6">
        <v>685</v>
      </c>
      <c r="R6">
        <v>84</v>
      </c>
      <c r="S6">
        <v>0.50202404524342803</v>
      </c>
      <c r="T6">
        <v>1.27207359526724</v>
      </c>
      <c r="V6" s="2"/>
      <c r="W6">
        <v>986</v>
      </c>
      <c r="X6">
        <v>359.22024521698398</v>
      </c>
      <c r="Y6">
        <v>7.02583937588747</v>
      </c>
      <c r="Z6">
        <v>-1.25473107731415</v>
      </c>
      <c r="AA6">
        <v>0.10773297232410201</v>
      </c>
      <c r="AB6">
        <v>0.78843432067157704</v>
      </c>
      <c r="AC6">
        <v>0.103832707004321</v>
      </c>
      <c r="AD6" s="2"/>
      <c r="AE6">
        <v>0.23041157839125401</v>
      </c>
      <c r="AF6">
        <v>0.14520362539199</v>
      </c>
      <c r="AG6">
        <v>0.229505231403309</v>
      </c>
      <c r="AH6">
        <v>65.841172384141004</v>
      </c>
      <c r="AI6">
        <v>0.117111775400735</v>
      </c>
    </row>
    <row r="7" spans="1:36" x14ac:dyDescent="0.2">
      <c r="A7" t="s">
        <v>33</v>
      </c>
      <c r="B7" t="s">
        <v>88</v>
      </c>
      <c r="C7">
        <v>7</v>
      </c>
      <c r="D7" s="2"/>
      <c r="E7" s="2">
        <v>36.862385321100916</v>
      </c>
      <c r="F7" s="3">
        <v>80.36</v>
      </c>
      <c r="G7" s="3">
        <v>218</v>
      </c>
      <c r="H7">
        <v>9.2409999999999997</v>
      </c>
      <c r="I7">
        <v>31.466999999999999</v>
      </c>
      <c r="J7" s="2">
        <v>4.3636058666666697</v>
      </c>
      <c r="K7" s="2">
        <v>115.936814413213</v>
      </c>
      <c r="L7" s="2">
        <v>1.2707884954020741</v>
      </c>
      <c r="M7">
        <v>6296</v>
      </c>
      <c r="N7">
        <v>318420</v>
      </c>
      <c r="O7" s="3">
        <f>MAX(0,G7-F7)</f>
        <v>137.63999999999999</v>
      </c>
      <c r="P7">
        <v>211</v>
      </c>
      <c r="Q7">
        <v>680</v>
      </c>
      <c r="R7">
        <v>83</v>
      </c>
      <c r="S7">
        <v>0.50658080069443401</v>
      </c>
      <c r="T7">
        <v>1.26907375267164</v>
      </c>
      <c r="U7" s="2">
        <v>42.548624911853317</v>
      </c>
      <c r="V7" s="2">
        <v>5.935692541856926</v>
      </c>
      <c r="W7">
        <v>974</v>
      </c>
      <c r="X7">
        <v>360.53756939024902</v>
      </c>
      <c r="Y7">
        <v>7.0664569937221602</v>
      </c>
      <c r="Z7">
        <v>-1.30775236073264</v>
      </c>
      <c r="AA7">
        <v>0.105550244312512</v>
      </c>
      <c r="AB7">
        <v>0.80049323317713805</v>
      </c>
      <c r="AC7">
        <v>9.3956522510349597E-2</v>
      </c>
      <c r="AD7" s="2">
        <v>63.137614678899077</v>
      </c>
      <c r="AE7">
        <v>0.23046788337199101</v>
      </c>
      <c r="AF7">
        <v>0.136979863902222</v>
      </c>
      <c r="AG7">
        <v>0.225306798220375</v>
      </c>
      <c r="AH7">
        <v>66.465329642358199</v>
      </c>
      <c r="AI7">
        <v>0.116104808172283</v>
      </c>
    </row>
    <row r="8" spans="1:36" x14ac:dyDescent="0.2">
      <c r="A8" t="s">
        <v>35</v>
      </c>
      <c r="B8" t="s">
        <v>91</v>
      </c>
      <c r="C8">
        <v>8</v>
      </c>
      <c r="D8" s="2"/>
      <c r="E8" s="2">
        <v>35.646136618141092</v>
      </c>
      <c r="F8" s="3">
        <v>79.58</v>
      </c>
      <c r="G8" s="3">
        <v>223.25</v>
      </c>
      <c r="H8">
        <v>9.2409999999999997</v>
      </c>
      <c r="I8">
        <v>31.466999999999999</v>
      </c>
      <c r="J8" s="2">
        <v>4.3636058666666697</v>
      </c>
      <c r="K8" s="2">
        <v>136.01264406097101</v>
      </c>
      <c r="L8" s="2">
        <v>1.106729433554561</v>
      </c>
      <c r="M8">
        <v>876</v>
      </c>
      <c r="N8">
        <v>385060</v>
      </c>
      <c r="O8" s="3">
        <f t="shared" si="0"/>
        <v>143.67000000000002</v>
      </c>
      <c r="P8">
        <v>212</v>
      </c>
      <c r="Q8">
        <v>724</v>
      </c>
      <c r="R8">
        <v>103</v>
      </c>
      <c r="S8">
        <v>0.49186786318607001</v>
      </c>
      <c r="T8">
        <v>1.28097866644055</v>
      </c>
      <c r="U8" s="2">
        <v>46.765426733877973</v>
      </c>
      <c r="V8" s="2">
        <v>6.5673515981735164</v>
      </c>
      <c r="W8">
        <v>1039</v>
      </c>
      <c r="X8">
        <v>361.55846882390398</v>
      </c>
      <c r="Y8">
        <v>7.0538455524475596</v>
      </c>
      <c r="Z8">
        <v>-1.1791446896443001</v>
      </c>
      <c r="AA8">
        <v>8.8075004068211393E-2</v>
      </c>
      <c r="AB8">
        <v>0.79525446961827095</v>
      </c>
      <c r="AC8">
        <v>0.116670526313516</v>
      </c>
      <c r="AD8" s="2">
        <v>64.353863381858915</v>
      </c>
      <c r="AE8">
        <v>0.22843330923855101</v>
      </c>
      <c r="AF8">
        <v>0.14169623150718999</v>
      </c>
      <c r="AG8">
        <v>0.227467209903888</v>
      </c>
      <c r="AH8">
        <v>67.391653870421806</v>
      </c>
      <c r="AI8">
        <v>0.116507784058778</v>
      </c>
    </row>
    <row r="9" spans="1:36" x14ac:dyDescent="0.2">
      <c r="A9" t="s">
        <v>36</v>
      </c>
      <c r="B9" t="s">
        <v>52</v>
      </c>
      <c r="C9">
        <v>1</v>
      </c>
      <c r="D9">
        <v>3</v>
      </c>
      <c r="E9" s="2">
        <v>68.628793774319078</v>
      </c>
      <c r="F9" s="3">
        <v>73.490000000000009</v>
      </c>
      <c r="G9" s="3">
        <v>107.08333333333333</v>
      </c>
      <c r="H9">
        <v>8.6530000000000005</v>
      </c>
      <c r="I9">
        <v>31.268000000000001</v>
      </c>
      <c r="J9" s="2">
        <v>3.63741168</v>
      </c>
      <c r="K9" s="2">
        <v>40.1973359538407</v>
      </c>
      <c r="L9" s="2">
        <v>0.28025962203919269</v>
      </c>
      <c r="M9">
        <v>7</v>
      </c>
      <c r="N9">
        <v>239250</v>
      </c>
      <c r="O9" s="3">
        <f t="shared" si="0"/>
        <v>33.59333333333332</v>
      </c>
      <c r="P9">
        <v>420</v>
      </c>
      <c r="Q9">
        <v>1019</v>
      </c>
      <c r="R9">
        <v>177</v>
      </c>
      <c r="S9">
        <v>0.51077029125682605</v>
      </c>
      <c r="T9">
        <v>1.2702488599023001</v>
      </c>
      <c r="U9" s="2">
        <v>18.289140183271595</v>
      </c>
      <c r="V9" s="2">
        <v>5.8550228310502277</v>
      </c>
      <c r="W9">
        <v>1616</v>
      </c>
      <c r="X9">
        <v>364.704037643709</v>
      </c>
      <c r="Y9">
        <v>7.0864449500444904</v>
      </c>
      <c r="Z9">
        <v>-1.4098612732354501</v>
      </c>
      <c r="AA9">
        <v>0.123621548118754</v>
      </c>
      <c r="AB9">
        <v>0.793651525259641</v>
      </c>
      <c r="AC9">
        <v>8.2726926621605704E-2</v>
      </c>
      <c r="AD9" s="2">
        <v>31.371206225680918</v>
      </c>
      <c r="AE9">
        <v>0.22494393122634701</v>
      </c>
      <c r="AF9">
        <v>0.13904583503790899</v>
      </c>
      <c r="AG9">
        <v>0.21541998073704199</v>
      </c>
      <c r="AH9">
        <v>71.239552320732102</v>
      </c>
      <c r="AI9">
        <v>0.119394283213328</v>
      </c>
      <c r="AJ9">
        <f>T12-T9</f>
        <v>3.7891136946799353E-3</v>
      </c>
    </row>
    <row r="10" spans="1:36" x14ac:dyDescent="0.2">
      <c r="A10" t="s">
        <v>3</v>
      </c>
      <c r="B10" t="s">
        <v>53</v>
      </c>
      <c r="C10">
        <v>2</v>
      </c>
      <c r="D10">
        <v>3</v>
      </c>
      <c r="E10" s="2">
        <v>55.816195856873833</v>
      </c>
      <c r="F10" s="3">
        <v>74.096000000000004</v>
      </c>
      <c r="G10" s="3">
        <v>132.75</v>
      </c>
      <c r="H10">
        <v>8.6530000000000005</v>
      </c>
      <c r="I10">
        <v>31.268000000000001</v>
      </c>
      <c r="J10" s="2">
        <v>3.63741168</v>
      </c>
      <c r="K10" s="2">
        <v>40.1973359538407</v>
      </c>
      <c r="L10" s="2">
        <v>0.28025962203919269</v>
      </c>
      <c r="M10">
        <v>7</v>
      </c>
      <c r="N10">
        <v>239250</v>
      </c>
      <c r="O10" s="3">
        <f t="shared" si="0"/>
        <v>58.653999999999996</v>
      </c>
      <c r="P10">
        <v>335</v>
      </c>
      <c r="Q10">
        <v>906</v>
      </c>
      <c r="R10">
        <v>147</v>
      </c>
      <c r="S10">
        <v>0.51369547204466404</v>
      </c>
      <c r="T10">
        <v>1.26296412159066</v>
      </c>
      <c r="U10" s="2">
        <v>23.299739531156078</v>
      </c>
      <c r="V10" s="2">
        <v>5.6974885844748862</v>
      </c>
      <c r="W10">
        <v>1388</v>
      </c>
      <c r="X10">
        <v>363.853501301216</v>
      </c>
      <c r="Y10">
        <v>7.1304702936638398</v>
      </c>
      <c r="Z10">
        <v>-1.3889066962683301</v>
      </c>
      <c r="AA10">
        <v>0.118046985896286</v>
      </c>
      <c r="AB10">
        <v>0.81522293776344301</v>
      </c>
      <c r="AC10">
        <v>6.6730076340273295E-2</v>
      </c>
      <c r="AD10" s="2">
        <v>44.183804143126174</v>
      </c>
      <c r="AE10">
        <v>0.22858255629722601</v>
      </c>
      <c r="AF10">
        <v>0.13407696172339101</v>
      </c>
      <c r="AG10">
        <v>0.20708375011083999</v>
      </c>
      <c r="AH10">
        <v>70.333203968350105</v>
      </c>
      <c r="AI10">
        <v>0.118702485997248</v>
      </c>
      <c r="AJ10">
        <f>T13-T10</f>
        <v>3.2183793412279948E-2</v>
      </c>
    </row>
    <row r="11" spans="1:36" x14ac:dyDescent="0.2">
      <c r="A11" t="s">
        <v>4</v>
      </c>
      <c r="B11" t="s">
        <v>54</v>
      </c>
      <c r="C11">
        <v>3</v>
      </c>
      <c r="D11">
        <v>3</v>
      </c>
      <c r="E11" s="2">
        <v>49.244305381727159</v>
      </c>
      <c r="F11" s="3">
        <v>65.576999999999998</v>
      </c>
      <c r="G11" s="3">
        <v>133.16666666666666</v>
      </c>
      <c r="H11">
        <v>8.6530000000000005</v>
      </c>
      <c r="I11">
        <v>31.268000000000001</v>
      </c>
      <c r="J11" s="2">
        <v>3.63741168</v>
      </c>
      <c r="K11" s="2">
        <v>40.1973359538407</v>
      </c>
      <c r="L11" s="2">
        <v>0.28025962203919269</v>
      </c>
      <c r="M11">
        <v>7</v>
      </c>
      <c r="N11">
        <v>239250</v>
      </c>
      <c r="O11" s="3">
        <f t="shared" si="0"/>
        <v>67.589666666666659</v>
      </c>
      <c r="P11">
        <v>415</v>
      </c>
      <c r="Q11">
        <v>1015</v>
      </c>
      <c r="R11">
        <v>168</v>
      </c>
      <c r="S11">
        <v>0.51435458974362702</v>
      </c>
      <c r="T11">
        <v>1.2632881347066101</v>
      </c>
      <c r="U11" s="2">
        <v>24.798894557823125</v>
      </c>
      <c r="V11" s="2">
        <v>5.3698630136986303</v>
      </c>
      <c r="W11">
        <v>1598</v>
      </c>
      <c r="X11">
        <v>365.03689546908299</v>
      </c>
      <c r="Y11">
        <v>7.1387299836587701</v>
      </c>
      <c r="Z11">
        <v>-1.41532189288024</v>
      </c>
      <c r="AA11">
        <v>0.125663767007377</v>
      </c>
      <c r="AB11">
        <v>0.81214731725934497</v>
      </c>
      <c r="AC11">
        <v>6.2188915733278602E-2</v>
      </c>
      <c r="AD11" s="2">
        <v>50.755694618272841</v>
      </c>
      <c r="AE11">
        <v>0.227964965869176</v>
      </c>
      <c r="AF11">
        <v>0.132980683423918</v>
      </c>
      <c r="AG11">
        <v>0.20721218605716599</v>
      </c>
      <c r="AH11">
        <v>71.600662776950003</v>
      </c>
      <c r="AI11">
        <v>0.11932256813223301</v>
      </c>
      <c r="AJ11">
        <f>T14-T11</f>
        <v>1.9565934476539981E-2</v>
      </c>
    </row>
    <row r="12" spans="1:36" x14ac:dyDescent="0.2">
      <c r="A12" t="s">
        <v>5</v>
      </c>
      <c r="B12" t="s">
        <v>78</v>
      </c>
      <c r="C12">
        <v>4</v>
      </c>
      <c r="D12">
        <v>4</v>
      </c>
      <c r="E12" s="2">
        <v>41.407097361237497</v>
      </c>
      <c r="F12" s="3">
        <v>75.844000000000008</v>
      </c>
      <c r="G12" s="3">
        <v>183.16666666666666</v>
      </c>
      <c r="H12">
        <v>8.6530000000000005</v>
      </c>
      <c r="I12">
        <v>31.268000000000001</v>
      </c>
      <c r="J12" s="2">
        <v>3.63741168</v>
      </c>
      <c r="K12" s="2">
        <v>34.914408029403702</v>
      </c>
      <c r="L12" s="2">
        <v>0.48454301075268819</v>
      </c>
      <c r="M12">
        <v>100</v>
      </c>
      <c r="N12">
        <v>307840</v>
      </c>
      <c r="O12" s="3">
        <f t="shared" si="0"/>
        <v>107.32266666666665</v>
      </c>
      <c r="P12">
        <v>326</v>
      </c>
      <c r="Q12">
        <v>880</v>
      </c>
      <c r="R12">
        <v>190</v>
      </c>
      <c r="S12">
        <v>0.513864420745754</v>
      </c>
      <c r="T12">
        <v>1.27403797359698</v>
      </c>
      <c r="U12" s="2">
        <v>32.383099906629312</v>
      </c>
      <c r="V12" s="2">
        <v>6.1130136986301373</v>
      </c>
      <c r="W12">
        <v>1396</v>
      </c>
      <c r="X12">
        <v>361.94535521430902</v>
      </c>
      <c r="Y12">
        <v>7.0141666312385897</v>
      </c>
      <c r="Z12">
        <v>-1.4503710272867101</v>
      </c>
      <c r="AA12">
        <v>0.11611871385613499</v>
      </c>
      <c r="AB12">
        <v>0.79174560305099395</v>
      </c>
      <c r="AC12">
        <v>9.2135683092870693E-2</v>
      </c>
      <c r="AD12" s="2">
        <v>58.592902638762503</v>
      </c>
      <c r="AE12">
        <v>0.22325276156118301</v>
      </c>
      <c r="AF12">
        <v>0.13513959265391201</v>
      </c>
      <c r="AG12">
        <v>0.219824388088253</v>
      </c>
      <c r="AH12">
        <v>69.876272709705802</v>
      </c>
      <c r="AI12">
        <v>0.11951745804135901</v>
      </c>
    </row>
    <row r="13" spans="1:36" x14ac:dyDescent="0.2">
      <c r="A13" t="s">
        <v>6</v>
      </c>
      <c r="B13" t="s">
        <v>80</v>
      </c>
      <c r="C13">
        <v>5</v>
      </c>
      <c r="D13">
        <v>4</v>
      </c>
      <c r="E13" s="2">
        <v>31.300433973961567</v>
      </c>
      <c r="F13" s="3">
        <v>42.073</v>
      </c>
      <c r="G13" s="3">
        <v>134.41666666666666</v>
      </c>
      <c r="H13">
        <v>8.6530000000000005</v>
      </c>
      <c r="I13">
        <v>31.268000000000001</v>
      </c>
      <c r="J13" s="2">
        <v>3.63741168</v>
      </c>
      <c r="L13" s="2">
        <v>0.45477101209552362</v>
      </c>
      <c r="M13">
        <v>4</v>
      </c>
      <c r="N13">
        <v>213400</v>
      </c>
      <c r="O13" s="3">
        <f t="shared" si="0"/>
        <v>92.34366666666665</v>
      </c>
      <c r="P13">
        <v>268</v>
      </c>
      <c r="Q13">
        <v>814</v>
      </c>
      <c r="R13">
        <v>176</v>
      </c>
      <c r="S13">
        <v>0.496558886975488</v>
      </c>
      <c r="T13">
        <v>1.2951479150029399</v>
      </c>
      <c r="U13" s="2">
        <v>22.021507387319989</v>
      </c>
      <c r="V13" s="2">
        <v>6.1038812785388137</v>
      </c>
      <c r="W13">
        <v>1258</v>
      </c>
      <c r="X13">
        <v>358.08010342827902</v>
      </c>
      <c r="Y13">
        <v>6.8433184972978003</v>
      </c>
      <c r="Z13">
        <v>-1.32759519803587</v>
      </c>
      <c r="AA13">
        <v>0.10079724408580799</v>
      </c>
      <c r="AB13">
        <v>0.76645215533726396</v>
      </c>
      <c r="AC13">
        <v>0.132750600576928</v>
      </c>
      <c r="AD13" s="2">
        <v>68.699566026038426</v>
      </c>
      <c r="AE13">
        <v>0.21779507503329701</v>
      </c>
      <c r="AF13">
        <v>0.146295232596966</v>
      </c>
      <c r="AG13">
        <v>0.23490578829185099</v>
      </c>
      <c r="AH13">
        <v>66.957381293180703</v>
      </c>
      <c r="AI13">
        <v>0.11951691859350901</v>
      </c>
    </row>
    <row r="14" spans="1:36" x14ac:dyDescent="0.2">
      <c r="A14" t="s">
        <v>8</v>
      </c>
      <c r="B14" t="s">
        <v>87</v>
      </c>
      <c r="C14">
        <v>6</v>
      </c>
      <c r="D14">
        <v>4</v>
      </c>
      <c r="E14" s="2">
        <v>35.263649356836588</v>
      </c>
      <c r="F14" s="3">
        <v>61.681999999999995</v>
      </c>
      <c r="G14" s="3">
        <v>174.91666666666666</v>
      </c>
      <c r="H14">
        <v>8.6530000000000005</v>
      </c>
      <c r="I14">
        <v>31.268000000000001</v>
      </c>
      <c r="J14" s="2">
        <v>3.63741168</v>
      </c>
      <c r="K14" s="2">
        <v>56.999860147263497</v>
      </c>
      <c r="L14" s="2">
        <v>0.5327490340212987</v>
      </c>
      <c r="M14">
        <v>227</v>
      </c>
      <c r="N14">
        <v>296700</v>
      </c>
      <c r="O14" s="3">
        <f>MAX(0,G14-F14)</f>
        <v>113.23466666666667</v>
      </c>
      <c r="P14">
        <v>292</v>
      </c>
      <c r="Q14">
        <v>808</v>
      </c>
      <c r="R14">
        <v>154</v>
      </c>
      <c r="S14">
        <v>0.50870074083641204</v>
      </c>
      <c r="T14">
        <v>1.28285406918315</v>
      </c>
      <c r="U14" s="2">
        <v>35.109490451971972</v>
      </c>
      <c r="V14" s="2">
        <v>5.9480593607305945</v>
      </c>
      <c r="W14">
        <v>1254</v>
      </c>
      <c r="X14">
        <v>360.131209041425</v>
      </c>
      <c r="Y14">
        <v>6.9197857756224801</v>
      </c>
      <c r="Z14">
        <v>-1.4424001510186899</v>
      </c>
      <c r="AA14">
        <v>0.115668503209253</v>
      </c>
      <c r="AB14">
        <v>0.78377489545363799</v>
      </c>
      <c r="AC14">
        <v>0.100556601337109</v>
      </c>
      <c r="AD14" s="2">
        <v>64.736350643163419</v>
      </c>
      <c r="AE14">
        <v>0.22019068205804099</v>
      </c>
      <c r="AF14">
        <v>0.141704594107596</v>
      </c>
      <c r="AG14">
        <v>0.22869292240638101</v>
      </c>
      <c r="AH14">
        <v>68.044344836465399</v>
      </c>
      <c r="AI14">
        <v>0.118460423968098</v>
      </c>
    </row>
    <row r="15" spans="1:36" x14ac:dyDescent="0.2">
      <c r="A15" t="s">
        <v>7</v>
      </c>
      <c r="B15" t="s">
        <v>89</v>
      </c>
      <c r="C15">
        <v>7</v>
      </c>
      <c r="E15" s="2">
        <v>65.203468208092488</v>
      </c>
      <c r="F15" s="3">
        <v>74.900999999999996</v>
      </c>
      <c r="G15" s="3">
        <v>86.5</v>
      </c>
      <c r="H15">
        <v>8.6530000000000005</v>
      </c>
      <c r="I15">
        <v>31.268000000000001</v>
      </c>
      <c r="J15" s="2">
        <v>3.63741168</v>
      </c>
      <c r="K15" s="2">
        <v>113.536900382613</v>
      </c>
      <c r="L15" s="2">
        <v>1.0865178844390095</v>
      </c>
      <c r="M15">
        <v>8892</v>
      </c>
      <c r="N15">
        <v>222440</v>
      </c>
      <c r="O15" s="3">
        <f t="shared" si="0"/>
        <v>11.599000000000004</v>
      </c>
      <c r="P15">
        <v>256</v>
      </c>
      <c r="Q15">
        <v>748</v>
      </c>
      <c r="R15">
        <v>140</v>
      </c>
      <c r="S15">
        <v>0.49639351995226999</v>
      </c>
      <c r="T15">
        <v>1.2952602390190799</v>
      </c>
      <c r="U15" s="2">
        <v>22.052987175477007</v>
      </c>
      <c r="V15" s="2">
        <v>6.0825722983257231</v>
      </c>
      <c r="W15">
        <v>1144</v>
      </c>
      <c r="X15">
        <v>358.33150777406098</v>
      </c>
      <c r="Y15">
        <v>6.83319127249763</v>
      </c>
      <c r="Z15">
        <v>-1.3394723408521101</v>
      </c>
      <c r="AA15">
        <v>0.10303060630196299</v>
      </c>
      <c r="AB15">
        <v>0.76219844696594097</v>
      </c>
      <c r="AC15">
        <v>0.134770946732095</v>
      </c>
      <c r="AD15" s="2">
        <v>13.409248554913301</v>
      </c>
      <c r="AE15">
        <v>0.21689088957510999</v>
      </c>
      <c r="AF15">
        <v>0.14648003191162301</v>
      </c>
      <c r="AG15">
        <v>0.23260379276118201</v>
      </c>
      <c r="AH15">
        <v>66.9513550279773</v>
      </c>
      <c r="AI15">
        <v>0.11635974085772301</v>
      </c>
    </row>
    <row r="16" spans="1:36" x14ac:dyDescent="0.2">
      <c r="A16" t="s">
        <v>9</v>
      </c>
      <c r="B16" t="s">
        <v>90</v>
      </c>
      <c r="C16">
        <v>8</v>
      </c>
      <c r="E16" s="2">
        <v>70.873988439306359</v>
      </c>
      <c r="F16" s="3">
        <v>79.81</v>
      </c>
      <c r="G16" s="3">
        <v>86.5</v>
      </c>
      <c r="H16">
        <v>8.6530000000000005</v>
      </c>
      <c r="I16">
        <v>31.268000000000001</v>
      </c>
      <c r="J16" s="2">
        <v>3.63741168</v>
      </c>
      <c r="K16" s="2">
        <v>103.246010394745</v>
      </c>
      <c r="L16" s="2">
        <v>0.97842681712578827</v>
      </c>
      <c r="M16">
        <v>1414</v>
      </c>
      <c r="N16">
        <v>258240</v>
      </c>
      <c r="O16" s="3">
        <f t="shared" si="0"/>
        <v>6.6899999999999977</v>
      </c>
      <c r="P16">
        <v>246</v>
      </c>
      <c r="Q16">
        <v>758</v>
      </c>
      <c r="R16">
        <v>139</v>
      </c>
      <c r="S16">
        <v>0.49739490773057099</v>
      </c>
      <c r="T16">
        <v>1.2949276136282999</v>
      </c>
      <c r="U16" s="2">
        <v>18.918272303899187</v>
      </c>
      <c r="V16" s="2">
        <v>6.2505707762557083</v>
      </c>
      <c r="W16">
        <v>1143</v>
      </c>
      <c r="X16">
        <v>358.78821801926898</v>
      </c>
      <c r="Y16">
        <v>6.8493992677541202</v>
      </c>
      <c r="Z16">
        <v>-1.35259160278829</v>
      </c>
      <c r="AA16">
        <v>0.100712526143433</v>
      </c>
      <c r="AB16">
        <v>0.77296290625280595</v>
      </c>
      <c r="AC16">
        <v>0.12632456760376201</v>
      </c>
      <c r="AD16" s="2">
        <v>7.7341040462427717</v>
      </c>
      <c r="AE16">
        <v>0.21731151449962199</v>
      </c>
      <c r="AF16">
        <v>0.14211053857174599</v>
      </c>
      <c r="AG16">
        <v>0.23042051884814799</v>
      </c>
      <c r="AH16">
        <v>67.228567232922501</v>
      </c>
      <c r="AI16">
        <v>0.11592062357428901</v>
      </c>
    </row>
    <row r="17" spans="1:36" x14ac:dyDescent="0.2">
      <c r="A17" t="s">
        <v>14</v>
      </c>
      <c r="B17" t="s">
        <v>58</v>
      </c>
      <c r="C17">
        <v>1</v>
      </c>
      <c r="D17">
        <v>5</v>
      </c>
      <c r="E17" s="2">
        <v>80.031250000000014</v>
      </c>
      <c r="F17" s="3">
        <v>64.025000000000006</v>
      </c>
      <c r="G17" s="3">
        <v>80</v>
      </c>
      <c r="H17">
        <v>5.8604000000000003</v>
      </c>
      <c r="I17">
        <v>32.308999999999997</v>
      </c>
      <c r="J17" s="2">
        <v>9.6611199999999994E-2</v>
      </c>
      <c r="K17" s="2">
        <v>56.420791291389499</v>
      </c>
      <c r="L17" s="2">
        <v>0.3205097946660373</v>
      </c>
      <c r="M17">
        <v>1</v>
      </c>
      <c r="N17">
        <v>138280</v>
      </c>
      <c r="O17" s="3">
        <f t="shared" si="0"/>
        <v>15.974999999999994</v>
      </c>
      <c r="P17">
        <v>350</v>
      </c>
      <c r="Q17">
        <v>878</v>
      </c>
      <c r="R17">
        <v>131</v>
      </c>
      <c r="S17">
        <v>0.50943643055766097</v>
      </c>
      <c r="T17">
        <v>1.28058614769617</v>
      </c>
      <c r="U17" s="2">
        <v>8.4321982914210079</v>
      </c>
      <c r="V17" s="2">
        <v>9.487442922374429</v>
      </c>
      <c r="W17">
        <v>1359</v>
      </c>
      <c r="X17">
        <v>368.64395467625201</v>
      </c>
      <c r="Y17">
        <v>7.0873362481442204</v>
      </c>
      <c r="Z17">
        <v>-1.5047981243741999</v>
      </c>
      <c r="AA17">
        <v>0.123970186470307</v>
      </c>
      <c r="AB17">
        <v>0.81633243032688196</v>
      </c>
      <c r="AC17">
        <v>5.9697383202811698E-2</v>
      </c>
      <c r="AD17" s="2">
        <v>19.968749999999993</v>
      </c>
      <c r="AE17">
        <v>0.21804778311142001</v>
      </c>
      <c r="AF17">
        <v>0.12944319872988899</v>
      </c>
      <c r="AG17">
        <v>0.19772760175705201</v>
      </c>
      <c r="AH17">
        <v>70.177823113814995</v>
      </c>
      <c r="AI17">
        <v>0.108956381359188</v>
      </c>
      <c r="AJ17">
        <f>T20-T17</f>
        <v>5.4823286848599828E-3</v>
      </c>
    </row>
    <row r="18" spans="1:36" x14ac:dyDescent="0.2">
      <c r="A18" t="s">
        <v>15</v>
      </c>
      <c r="B18" t="s">
        <v>59</v>
      </c>
      <c r="C18">
        <v>2</v>
      </c>
      <c r="D18">
        <v>5</v>
      </c>
      <c r="E18" s="2">
        <v>73.755013550135516</v>
      </c>
      <c r="F18" s="3">
        <v>68.039000000000016</v>
      </c>
      <c r="G18" s="3">
        <v>92.25</v>
      </c>
      <c r="H18">
        <v>5.8604000000000003</v>
      </c>
      <c r="I18">
        <v>32.308999999999997</v>
      </c>
      <c r="J18" s="2">
        <v>9.6611199999999994E-2</v>
      </c>
      <c r="K18" s="2">
        <v>56.420791291389499</v>
      </c>
      <c r="L18" s="2">
        <v>0.3205097946660373</v>
      </c>
      <c r="M18">
        <v>1</v>
      </c>
      <c r="N18">
        <v>138280</v>
      </c>
      <c r="O18" s="3">
        <f t="shared" si="0"/>
        <v>24.210999999999984</v>
      </c>
      <c r="P18">
        <v>403</v>
      </c>
      <c r="Q18">
        <v>965</v>
      </c>
      <c r="R18">
        <v>158</v>
      </c>
      <c r="S18">
        <v>0.505944642996774</v>
      </c>
      <c r="T18">
        <v>1.27929291770876</v>
      </c>
      <c r="U18" s="2">
        <v>10.38168036998972</v>
      </c>
      <c r="V18" s="2">
        <v>8.8858447488584495</v>
      </c>
      <c r="W18">
        <v>1526</v>
      </c>
      <c r="X18">
        <v>368.69503553437897</v>
      </c>
      <c r="Y18">
        <v>7.0981155283713697</v>
      </c>
      <c r="Z18">
        <v>-1.4342424948746899</v>
      </c>
      <c r="AA18">
        <v>0.12712604353843401</v>
      </c>
      <c r="AB18">
        <v>0.80470274712538103</v>
      </c>
      <c r="AC18">
        <v>6.8171209336186006E-2</v>
      </c>
      <c r="AD18" s="2">
        <v>26.244986449864484</v>
      </c>
      <c r="AE18">
        <v>0.21908788552315001</v>
      </c>
      <c r="AF18">
        <v>0.134996434021075</v>
      </c>
      <c r="AG18">
        <v>0.19645717586966399</v>
      </c>
      <c r="AH18">
        <v>70.844271910656602</v>
      </c>
      <c r="AI18">
        <v>0.110947811217935</v>
      </c>
      <c r="AJ18" s="6">
        <f>T21-T18</f>
        <v>2.0165010778949943E-2</v>
      </c>
    </row>
    <row r="19" spans="1:36" x14ac:dyDescent="0.2">
      <c r="A19" t="s">
        <v>16</v>
      </c>
      <c r="B19" t="s">
        <v>60</v>
      </c>
      <c r="C19">
        <v>3</v>
      </c>
      <c r="D19">
        <v>5</v>
      </c>
      <c r="E19" s="2">
        <v>84.615599860090924</v>
      </c>
      <c r="F19" s="3">
        <v>67.44</v>
      </c>
      <c r="G19" s="3">
        <v>71.475000000000009</v>
      </c>
      <c r="H19">
        <v>5.8604000000000003</v>
      </c>
      <c r="I19">
        <v>32.308999999999997</v>
      </c>
      <c r="J19" s="2">
        <v>9.6611199999999994E-2</v>
      </c>
      <c r="K19" s="2">
        <v>56.420791291389499</v>
      </c>
      <c r="L19" s="2">
        <v>0.3205097946660373</v>
      </c>
      <c r="M19">
        <v>1</v>
      </c>
      <c r="N19">
        <v>138280</v>
      </c>
      <c r="O19" s="3">
        <f t="shared" si="0"/>
        <v>4.0350000000000108</v>
      </c>
      <c r="P19">
        <v>405</v>
      </c>
      <c r="Q19">
        <v>1038</v>
      </c>
      <c r="R19">
        <v>167</v>
      </c>
      <c r="S19">
        <v>0.50964776525838795</v>
      </c>
      <c r="T19">
        <v>1.27349885798667</v>
      </c>
      <c r="U19" s="2">
        <v>7.4573725583611239</v>
      </c>
      <c r="V19" s="2">
        <v>9.5844748858447506</v>
      </c>
      <c r="W19">
        <v>1610</v>
      </c>
      <c r="X19">
        <v>372.14138212018798</v>
      </c>
      <c r="Y19">
        <v>7.2035201213478102</v>
      </c>
      <c r="Z19">
        <v>-1.4694653996345901</v>
      </c>
      <c r="AA19">
        <v>0.12344342455303001</v>
      </c>
      <c r="AB19">
        <v>0.82383879379397795</v>
      </c>
      <c r="AC19">
        <v>5.27177816529922E-2</v>
      </c>
      <c r="AD19" s="2">
        <v>5.6453305351521657</v>
      </c>
      <c r="AE19">
        <v>0.22071766754497099</v>
      </c>
      <c r="AF19">
        <v>0.12954698270270501</v>
      </c>
      <c r="AG19">
        <v>0.18934304133813201</v>
      </c>
      <c r="AH19">
        <v>72.193711445876104</v>
      </c>
      <c r="AI19">
        <v>0.109943998165596</v>
      </c>
      <c r="AJ19">
        <f>T22-T19</f>
        <v>1.7530889271640149E-2</v>
      </c>
    </row>
    <row r="20" spans="1:36" x14ac:dyDescent="0.2">
      <c r="A20" t="s">
        <v>17</v>
      </c>
      <c r="B20" t="s">
        <v>81</v>
      </c>
      <c r="C20">
        <v>4</v>
      </c>
      <c r="D20">
        <v>6</v>
      </c>
      <c r="E20" s="2">
        <v>64.399320305862361</v>
      </c>
      <c r="F20" s="3">
        <v>63.164999999999999</v>
      </c>
      <c r="G20" s="3">
        <v>98.083333333333329</v>
      </c>
      <c r="H20">
        <v>5.8604000000000003</v>
      </c>
      <c r="I20">
        <v>32.308999999999997</v>
      </c>
      <c r="J20" s="2">
        <v>9.6611199999999994E-2</v>
      </c>
      <c r="K20" s="2">
        <v>32.645639551053399</v>
      </c>
      <c r="L20" s="2">
        <v>0.59879742898610822</v>
      </c>
      <c r="M20">
        <v>22</v>
      </c>
      <c r="N20">
        <v>152520</v>
      </c>
      <c r="O20" s="3">
        <f t="shared" si="0"/>
        <v>34.918333333333329</v>
      </c>
      <c r="P20">
        <v>289</v>
      </c>
      <c r="Q20">
        <v>811</v>
      </c>
      <c r="R20">
        <v>150</v>
      </c>
      <c r="S20">
        <v>0.50709115524966497</v>
      </c>
      <c r="T20">
        <v>1.2860684763810299</v>
      </c>
      <c r="U20" s="2">
        <v>11.120795018042134</v>
      </c>
      <c r="V20" s="2">
        <v>9.807077625570777</v>
      </c>
      <c r="W20">
        <v>1250</v>
      </c>
      <c r="X20">
        <v>366.94766228566903</v>
      </c>
      <c r="Y20">
        <v>7.0340928351095799</v>
      </c>
      <c r="Z20">
        <v>-1.4875357140476999</v>
      </c>
      <c r="AA20">
        <v>0.11732793067124</v>
      </c>
      <c r="AB20">
        <v>0.81704236005441899</v>
      </c>
      <c r="AC20">
        <v>6.5629709274341405E-2</v>
      </c>
      <c r="AD20" s="2">
        <v>35.600679694137639</v>
      </c>
      <c r="AE20">
        <v>0.21572378220587499</v>
      </c>
      <c r="AF20">
        <v>0.13015378985962101</v>
      </c>
      <c r="AG20">
        <v>0.19691588144222499</v>
      </c>
      <c r="AH20">
        <v>68.3917616731339</v>
      </c>
      <c r="AI20">
        <v>0.108106813153766</v>
      </c>
    </row>
    <row r="21" spans="1:36" x14ac:dyDescent="0.2">
      <c r="A21" t="s">
        <v>18</v>
      </c>
      <c r="B21" t="s">
        <v>82</v>
      </c>
      <c r="C21">
        <v>5</v>
      </c>
      <c r="D21">
        <v>6</v>
      </c>
      <c r="E21" s="2">
        <v>47.07651245551601</v>
      </c>
      <c r="F21" s="3">
        <v>44.094999999999999</v>
      </c>
      <c r="G21" s="3">
        <v>93.666666666666671</v>
      </c>
      <c r="H21">
        <v>5.8604000000000003</v>
      </c>
      <c r="I21">
        <v>32.308999999999997</v>
      </c>
      <c r="J21" s="2">
        <v>9.6611199999999994E-2</v>
      </c>
      <c r="L21" s="2">
        <v>0.56667583172944735</v>
      </c>
      <c r="M21">
        <v>0</v>
      </c>
      <c r="N21">
        <v>114420</v>
      </c>
      <c r="O21" s="3">
        <f t="shared" si="0"/>
        <v>49.571666666666673</v>
      </c>
      <c r="P21">
        <v>273</v>
      </c>
      <c r="Q21">
        <v>738</v>
      </c>
      <c r="R21">
        <v>119</v>
      </c>
      <c r="S21">
        <v>0.500747306572213</v>
      </c>
      <c r="T21">
        <v>1.2994579284877099</v>
      </c>
      <c r="U21" s="2">
        <v>9.1</v>
      </c>
      <c r="V21" s="2">
        <v>10.256849315068493</v>
      </c>
      <c r="W21">
        <v>1130</v>
      </c>
      <c r="X21">
        <v>366.74406540097499</v>
      </c>
      <c r="Y21">
        <v>6.9419158638599603</v>
      </c>
      <c r="Z21">
        <v>-1.48684507264497</v>
      </c>
      <c r="AA21">
        <v>0.115761388256146</v>
      </c>
      <c r="AB21">
        <v>0.79432845198961699</v>
      </c>
      <c r="AC21">
        <v>8.9910159754236996E-2</v>
      </c>
      <c r="AD21" s="2">
        <v>52.92348754448399</v>
      </c>
      <c r="AE21">
        <v>0.21126625495167101</v>
      </c>
      <c r="AF21">
        <v>0.13753099370908001</v>
      </c>
      <c r="AG21">
        <v>0.21222055593793901</v>
      </c>
      <c r="AH21">
        <v>68.736047902906805</v>
      </c>
      <c r="AI21">
        <v>0.106698627115069</v>
      </c>
    </row>
    <row r="22" spans="1:36" x14ac:dyDescent="0.2">
      <c r="A22" t="s">
        <v>20</v>
      </c>
      <c r="B22" t="s">
        <v>93</v>
      </c>
      <c r="C22">
        <v>6</v>
      </c>
      <c r="D22">
        <v>6</v>
      </c>
      <c r="E22" s="2">
        <v>46.585238406270413</v>
      </c>
      <c r="F22" s="3">
        <v>59.435000000000002</v>
      </c>
      <c r="G22" s="3">
        <v>127.58333333333333</v>
      </c>
      <c r="H22">
        <v>5.8604000000000003</v>
      </c>
      <c r="I22">
        <v>32.308999999999997</v>
      </c>
      <c r="J22" s="2">
        <v>9.6611199999999994E-2</v>
      </c>
      <c r="K22" s="2">
        <v>23.2235374825752</v>
      </c>
      <c r="L22" s="2">
        <v>0.5465249856404365</v>
      </c>
      <c r="M22">
        <v>4</v>
      </c>
      <c r="N22">
        <v>115140</v>
      </c>
      <c r="O22" s="3">
        <f>MAX(0,G22-F22)</f>
        <v>68.148333333333326</v>
      </c>
      <c r="P22">
        <v>327</v>
      </c>
      <c r="Q22">
        <v>814</v>
      </c>
      <c r="R22">
        <v>148</v>
      </c>
      <c r="S22">
        <v>0.50072577206871904</v>
      </c>
      <c r="T22">
        <v>1.2910297472583101</v>
      </c>
      <c r="U22" s="2">
        <v>14.417740365343869</v>
      </c>
      <c r="V22" s="2">
        <v>9.9674657534246585</v>
      </c>
      <c r="W22">
        <v>1289</v>
      </c>
      <c r="X22">
        <v>365.64351551962</v>
      </c>
      <c r="Y22">
        <v>6.9770380280286997</v>
      </c>
      <c r="Z22">
        <v>-1.43228528019131</v>
      </c>
      <c r="AA22">
        <v>0.11855138477841901</v>
      </c>
      <c r="AB22">
        <v>0.78505496244120199</v>
      </c>
      <c r="AC22">
        <v>9.6393652780378106E-2</v>
      </c>
      <c r="AD22" s="2">
        <v>53.414761593729587</v>
      </c>
      <c r="AE22">
        <v>0.21524912742123001</v>
      </c>
      <c r="AF22">
        <v>0.138578274410837</v>
      </c>
      <c r="AG22">
        <v>0.209963420715927</v>
      </c>
      <c r="AH22">
        <v>68.7483721940945</v>
      </c>
      <c r="AI22">
        <v>0.109604675407902</v>
      </c>
    </row>
    <row r="23" spans="1:36" x14ac:dyDescent="0.2">
      <c r="A23" t="s">
        <v>19</v>
      </c>
      <c r="B23" t="s">
        <v>92</v>
      </c>
      <c r="C23">
        <v>7</v>
      </c>
      <c r="E23" s="2">
        <v>66.00555555555556</v>
      </c>
      <c r="F23" s="3">
        <v>59.405000000000001</v>
      </c>
      <c r="G23" s="3">
        <v>90</v>
      </c>
      <c r="H23">
        <v>5.8604000000000003</v>
      </c>
      <c r="I23">
        <v>32.308999999999997</v>
      </c>
      <c r="J23" s="2">
        <v>9.6611199999999994E-2</v>
      </c>
      <c r="K23" s="2">
        <v>50.612591158872299</v>
      </c>
      <c r="L23" s="2">
        <v>0.79011012740228892</v>
      </c>
      <c r="M23">
        <v>139</v>
      </c>
      <c r="N23">
        <v>78920</v>
      </c>
      <c r="O23" s="3">
        <f t="shared" si="0"/>
        <v>30.594999999999999</v>
      </c>
      <c r="P23">
        <v>415</v>
      </c>
      <c r="Q23">
        <v>979</v>
      </c>
      <c r="R23">
        <v>171</v>
      </c>
      <c r="S23">
        <v>0.50555905207816498</v>
      </c>
      <c r="T23">
        <v>1.2833665364673299</v>
      </c>
      <c r="U23" s="2">
        <v>9.0202976483508159</v>
      </c>
      <c r="V23" s="2">
        <v>10.048325722983259</v>
      </c>
      <c r="W23">
        <v>1565</v>
      </c>
      <c r="X23">
        <v>369.00786060620402</v>
      </c>
      <c r="Y23">
        <v>7.0776579416201502</v>
      </c>
      <c r="Z23">
        <v>-1.4643368361089599</v>
      </c>
      <c r="AA23">
        <v>0.12759052313928501</v>
      </c>
      <c r="AB23">
        <v>0.79630984892007695</v>
      </c>
      <c r="AC23">
        <v>7.6099627940638695E-2</v>
      </c>
      <c r="AD23" s="2">
        <v>33.994444444444447</v>
      </c>
      <c r="AE23">
        <v>0.21789576644917899</v>
      </c>
      <c r="AF23">
        <v>0.13339209574514899</v>
      </c>
      <c r="AG23">
        <v>0.205022753008471</v>
      </c>
      <c r="AH23">
        <v>71.158513953127098</v>
      </c>
      <c r="AI23">
        <v>0.11076594523234901</v>
      </c>
    </row>
    <row r="24" spans="1:36" x14ac:dyDescent="0.2">
      <c r="A24" t="s">
        <v>21</v>
      </c>
      <c r="B24" t="s">
        <v>94</v>
      </c>
      <c r="C24">
        <v>8</v>
      </c>
      <c r="E24" s="2">
        <v>63.63336229365769</v>
      </c>
      <c r="F24" s="3">
        <v>61.035000000000004</v>
      </c>
      <c r="G24" s="3">
        <v>95.916666666666671</v>
      </c>
      <c r="H24">
        <v>5.8604000000000003</v>
      </c>
      <c r="I24">
        <v>32.308999999999997</v>
      </c>
      <c r="J24" s="2">
        <v>9.6611199999999994E-2</v>
      </c>
      <c r="K24" s="2">
        <v>60.736236046529001</v>
      </c>
      <c r="L24" s="2">
        <v>0.74907749077490771</v>
      </c>
      <c r="M24">
        <v>102</v>
      </c>
      <c r="N24">
        <v>43100</v>
      </c>
      <c r="O24" s="3">
        <f t="shared" si="0"/>
        <v>34.881666666666668</v>
      </c>
      <c r="P24">
        <v>403</v>
      </c>
      <c r="Q24">
        <v>999</v>
      </c>
      <c r="R24">
        <v>172</v>
      </c>
      <c r="S24">
        <v>0.50497294378017599</v>
      </c>
      <c r="T24">
        <v>1.2890352389292501</v>
      </c>
      <c r="U24" s="2">
        <v>9.4720923520923535</v>
      </c>
      <c r="V24" s="2">
        <v>9.8886986301369859</v>
      </c>
      <c r="W24">
        <v>1574</v>
      </c>
      <c r="X24">
        <v>369.11326644143298</v>
      </c>
      <c r="Y24">
        <v>7.0459362801854502</v>
      </c>
      <c r="Z24">
        <v>-1.49855861259017</v>
      </c>
      <c r="AA24">
        <v>0.120424224182459</v>
      </c>
      <c r="AB24">
        <v>0.79588826803921697</v>
      </c>
      <c r="AC24">
        <v>8.36875077783239E-2</v>
      </c>
      <c r="AD24" s="2">
        <v>36.36663770634231</v>
      </c>
      <c r="AE24">
        <v>0.216046357219873</v>
      </c>
      <c r="AF24">
        <v>0.13382233369142801</v>
      </c>
      <c r="AG24">
        <v>0.21667466003843999</v>
      </c>
      <c r="AH24">
        <v>71.0238667458202</v>
      </c>
      <c r="AI24">
        <v>0.11200884403215799</v>
      </c>
    </row>
    <row r="25" spans="1:36" x14ac:dyDescent="0.2">
      <c r="A25" t="s">
        <v>22</v>
      </c>
      <c r="B25" t="s">
        <v>61</v>
      </c>
      <c r="C25">
        <v>1</v>
      </c>
      <c r="D25">
        <v>7</v>
      </c>
      <c r="E25" s="2">
        <v>42.72890484739677</v>
      </c>
      <c r="F25" s="3">
        <v>59.5</v>
      </c>
      <c r="G25" s="3">
        <v>139.25</v>
      </c>
      <c r="H25">
        <v>2.9388000000000001</v>
      </c>
      <c r="I25">
        <v>33.0167</v>
      </c>
      <c r="J25" s="2">
        <v>6.48905226666667E-2</v>
      </c>
      <c r="K25" s="2">
        <v>64.430623458633804</v>
      </c>
      <c r="L25" s="2">
        <v>0.31395813524053634</v>
      </c>
      <c r="M25">
        <v>0</v>
      </c>
      <c r="N25">
        <v>120783</v>
      </c>
      <c r="O25" s="3">
        <f t="shared" si="0"/>
        <v>79.75</v>
      </c>
      <c r="P25">
        <v>417</v>
      </c>
      <c r="Q25">
        <v>934</v>
      </c>
      <c r="R25">
        <v>179</v>
      </c>
      <c r="S25">
        <v>0.50945860327274095</v>
      </c>
      <c r="T25">
        <v>1.2835797904589501</v>
      </c>
      <c r="U25" s="2">
        <v>13.767300541758107</v>
      </c>
      <c r="V25" s="2">
        <v>10.114546390386096</v>
      </c>
      <c r="W25">
        <v>1530</v>
      </c>
      <c r="X25">
        <v>365.38298041223101</v>
      </c>
      <c r="Y25">
        <v>6.98918237594276</v>
      </c>
      <c r="Z25">
        <v>-1.4967068294868899</v>
      </c>
      <c r="AA25">
        <v>0.13300987207373</v>
      </c>
      <c r="AB25">
        <v>0.77758808041358696</v>
      </c>
      <c r="AC25">
        <v>8.9402047512683797E-2</v>
      </c>
      <c r="AD25" s="2">
        <v>57.271095152603237</v>
      </c>
      <c r="AE25">
        <v>0.21589902699320199</v>
      </c>
      <c r="AF25">
        <v>0.138977063714667</v>
      </c>
      <c r="AG25">
        <v>0.20809764722910701</v>
      </c>
      <c r="AH25">
        <v>69.069563642581898</v>
      </c>
      <c r="AI25">
        <v>0.111027368842385</v>
      </c>
      <c r="AJ25">
        <f>T28-T25</f>
        <v>1.8949433431779905E-2</v>
      </c>
    </row>
    <row r="26" spans="1:36" x14ac:dyDescent="0.2">
      <c r="A26" t="s">
        <v>23</v>
      </c>
      <c r="B26" t="s">
        <v>62</v>
      </c>
      <c r="C26">
        <v>2</v>
      </c>
      <c r="D26">
        <v>7</v>
      </c>
      <c r="E26" s="2">
        <v>34.679917751884858</v>
      </c>
      <c r="F26" s="3">
        <v>42.165000000000006</v>
      </c>
      <c r="G26" s="3">
        <v>121.58333333333333</v>
      </c>
      <c r="H26">
        <v>2.9388000000000001</v>
      </c>
      <c r="I26">
        <v>33.0167</v>
      </c>
      <c r="J26" s="2">
        <v>6.48905226666667E-2</v>
      </c>
      <c r="K26" s="2">
        <v>64.430623458633804</v>
      </c>
      <c r="L26" s="2">
        <v>0.31395813524053634</v>
      </c>
      <c r="M26">
        <v>0</v>
      </c>
      <c r="N26">
        <v>120783</v>
      </c>
      <c r="O26" s="3">
        <f t="shared" si="0"/>
        <v>79.418333333333322</v>
      </c>
      <c r="P26">
        <v>379</v>
      </c>
      <c r="Q26">
        <v>956</v>
      </c>
      <c r="R26">
        <v>189</v>
      </c>
      <c r="S26">
        <v>0.504618144123684</v>
      </c>
      <c r="T26">
        <v>1.28262085864734</v>
      </c>
      <c r="U26" s="2">
        <v>12.440943367871133</v>
      </c>
      <c r="V26" s="2">
        <v>9.7728387420622429</v>
      </c>
      <c r="W26">
        <v>1524</v>
      </c>
      <c r="X26">
        <v>366.26262703528101</v>
      </c>
      <c r="Y26">
        <v>7.04804782130529</v>
      </c>
      <c r="Z26">
        <v>-1.42885958681192</v>
      </c>
      <c r="AA26">
        <v>0.118551978009951</v>
      </c>
      <c r="AB26">
        <v>0.79817229207226204</v>
      </c>
      <c r="AC26">
        <v>8.3275729917786007E-2</v>
      </c>
      <c r="AD26" s="2">
        <v>65.320082248115142</v>
      </c>
      <c r="AE26">
        <v>0.21785570613232</v>
      </c>
      <c r="AF26">
        <v>0.134772059571897</v>
      </c>
      <c r="AG26">
        <v>0.198612937297623</v>
      </c>
      <c r="AH26">
        <v>69.230750874089196</v>
      </c>
      <c r="AI26">
        <v>0.110038568349032</v>
      </c>
      <c r="AJ26">
        <f>T29-T26</f>
        <v>2.6645831254550112E-2</v>
      </c>
    </row>
    <row r="27" spans="1:36" x14ac:dyDescent="0.2">
      <c r="A27" t="s">
        <v>25</v>
      </c>
      <c r="B27" t="s">
        <v>63</v>
      </c>
      <c r="C27">
        <v>3</v>
      </c>
      <c r="D27">
        <v>7</v>
      </c>
      <c r="E27" s="2">
        <v>48.365192582025678</v>
      </c>
      <c r="F27" s="3">
        <v>84.76</v>
      </c>
      <c r="G27" s="3">
        <v>175.25</v>
      </c>
      <c r="H27">
        <v>2.9388000000000001</v>
      </c>
      <c r="I27">
        <v>33.0167</v>
      </c>
      <c r="J27" s="2">
        <v>6.48905226666667E-2</v>
      </c>
      <c r="K27" s="2">
        <v>64.430623458633804</v>
      </c>
      <c r="L27" s="2">
        <v>0.31395813524053634</v>
      </c>
      <c r="M27">
        <v>0</v>
      </c>
      <c r="N27">
        <v>120783</v>
      </c>
      <c r="O27" s="3">
        <f t="shared" si="0"/>
        <v>90.49</v>
      </c>
      <c r="P27">
        <v>353</v>
      </c>
      <c r="Q27">
        <v>842</v>
      </c>
      <c r="R27">
        <v>169</v>
      </c>
      <c r="S27">
        <v>0.51677624290044299</v>
      </c>
      <c r="T27">
        <v>1.2812711286626299</v>
      </c>
      <c r="U27" s="2">
        <v>17.780148327522355</v>
      </c>
      <c r="V27" s="2">
        <v>9.8564982007898081</v>
      </c>
      <c r="W27">
        <v>1364</v>
      </c>
      <c r="X27">
        <v>366.51811378716098</v>
      </c>
      <c r="Y27">
        <v>7.0002490547819702</v>
      </c>
      <c r="Z27">
        <v>-1.5997764101387</v>
      </c>
      <c r="AA27">
        <v>0.126125312312697</v>
      </c>
      <c r="AB27">
        <v>0.782440733268148</v>
      </c>
      <c r="AC27">
        <v>9.1433954419154501E-2</v>
      </c>
      <c r="AD27" s="2">
        <v>51.634807417974315</v>
      </c>
      <c r="AE27">
        <v>0.21325768331779099</v>
      </c>
      <c r="AF27">
        <v>0.13691962150672601</v>
      </c>
      <c r="AG27">
        <v>0.203656291104515</v>
      </c>
      <c r="AH27">
        <v>67.757548758701901</v>
      </c>
      <c r="AI27">
        <v>0.109748966721834</v>
      </c>
      <c r="AJ27">
        <f>T30-T27</f>
        <v>2.4854106735060055E-2</v>
      </c>
    </row>
    <row r="28" spans="1:36" x14ac:dyDescent="0.2">
      <c r="A28" t="s">
        <v>26</v>
      </c>
      <c r="B28" t="s">
        <v>83</v>
      </c>
      <c r="C28">
        <v>4</v>
      </c>
      <c r="D28">
        <v>8</v>
      </c>
      <c r="E28" s="2">
        <v>57.528358208955218</v>
      </c>
      <c r="F28" s="3">
        <v>64.239999999999995</v>
      </c>
      <c r="G28" s="3">
        <v>111.66666666666667</v>
      </c>
      <c r="H28">
        <v>2.9388000000000001</v>
      </c>
      <c r="I28">
        <v>33.0167</v>
      </c>
      <c r="J28" s="2">
        <v>6.48905226666667E-2</v>
      </c>
      <c r="K28" s="2">
        <v>27.135414538314901</v>
      </c>
      <c r="L28" s="2">
        <v>0.58825622775800712</v>
      </c>
      <c r="M28">
        <v>0</v>
      </c>
      <c r="N28">
        <v>45280</v>
      </c>
      <c r="O28" s="3">
        <f t="shared" si="0"/>
        <v>47.426666666666677</v>
      </c>
      <c r="P28">
        <v>310</v>
      </c>
      <c r="Q28">
        <v>780</v>
      </c>
      <c r="R28">
        <v>175</v>
      </c>
      <c r="S28">
        <v>0.50151036085980705</v>
      </c>
      <c r="T28">
        <v>1.30252922389073</v>
      </c>
      <c r="U28" s="2">
        <v>12.435848234399263</v>
      </c>
      <c r="V28" s="2">
        <v>10.5776191689767</v>
      </c>
      <c r="W28">
        <v>1265</v>
      </c>
      <c r="X28">
        <v>363.38300828173101</v>
      </c>
      <c r="Y28">
        <v>6.8560678035008102</v>
      </c>
      <c r="Z28">
        <v>-1.5018710971643301</v>
      </c>
      <c r="AA28">
        <v>0.116949904691368</v>
      </c>
      <c r="AB28">
        <v>0.78108604526321301</v>
      </c>
      <c r="AC28">
        <v>0.10196405004542</v>
      </c>
      <c r="AD28" s="2">
        <v>42.471641791044782</v>
      </c>
      <c r="AE28">
        <v>0.209658156434257</v>
      </c>
      <c r="AF28">
        <v>0.13337193214330001</v>
      </c>
      <c r="AG28">
        <v>0.21519554408687699</v>
      </c>
      <c r="AH28">
        <v>67.896277116797606</v>
      </c>
      <c r="AI28">
        <v>0.110496087352272</v>
      </c>
    </row>
    <row r="29" spans="1:36" x14ac:dyDescent="0.2">
      <c r="A29" t="s">
        <v>27</v>
      </c>
      <c r="B29" t="s">
        <v>84</v>
      </c>
      <c r="C29">
        <v>5</v>
      </c>
      <c r="D29">
        <v>8</v>
      </c>
      <c r="E29" s="2">
        <v>44.569565217391307</v>
      </c>
      <c r="F29" s="3">
        <v>68.34</v>
      </c>
      <c r="G29" s="3">
        <v>153.33333333333334</v>
      </c>
      <c r="H29">
        <v>2.9388000000000001</v>
      </c>
      <c r="I29">
        <v>33.0167</v>
      </c>
      <c r="J29" s="2">
        <v>6.48905226666667E-2</v>
      </c>
      <c r="L29" s="2">
        <v>0.43283983849259755</v>
      </c>
      <c r="M29">
        <v>0</v>
      </c>
      <c r="N29">
        <v>119740</v>
      </c>
      <c r="O29" s="3">
        <f t="shared" si="0"/>
        <v>84.993333333333339</v>
      </c>
      <c r="P29">
        <v>269</v>
      </c>
      <c r="Q29">
        <v>735</v>
      </c>
      <c r="R29">
        <v>128</v>
      </c>
      <c r="S29">
        <v>0.497546885509206</v>
      </c>
      <c r="T29">
        <v>1.3092666899018901</v>
      </c>
      <c r="U29" s="2">
        <v>16.2136472416793</v>
      </c>
      <c r="V29" s="2">
        <v>9.4570537429215769</v>
      </c>
      <c r="W29">
        <v>1132</v>
      </c>
      <c r="X29">
        <v>363.07777341779001</v>
      </c>
      <c r="Y29">
        <v>6.8357184133896096</v>
      </c>
      <c r="Z29">
        <v>-1.4836604427140501</v>
      </c>
      <c r="AA29">
        <v>0.109273606310721</v>
      </c>
      <c r="AB29">
        <v>0.79005105109763296</v>
      </c>
      <c r="AC29">
        <v>0.100675342591646</v>
      </c>
      <c r="AD29" s="2">
        <v>55.430434782608693</v>
      </c>
      <c r="AE29">
        <v>0.21000552271116299</v>
      </c>
      <c r="AF29">
        <v>0.13522023327354701</v>
      </c>
      <c r="AG29">
        <v>0.23136597189909</v>
      </c>
      <c r="AH29">
        <v>67.085284800963507</v>
      </c>
      <c r="AI29">
        <v>0.109316969881379</v>
      </c>
    </row>
    <row r="30" spans="1:36" x14ac:dyDescent="0.2">
      <c r="A30" t="s">
        <v>29</v>
      </c>
      <c r="B30" t="s">
        <v>96</v>
      </c>
      <c r="C30">
        <v>6</v>
      </c>
      <c r="D30">
        <v>8</v>
      </c>
      <c r="E30" s="2">
        <v>33.105782792665728</v>
      </c>
      <c r="F30" s="3">
        <v>58.68</v>
      </c>
      <c r="G30" s="3">
        <v>177.25</v>
      </c>
      <c r="H30">
        <v>2.9388000000000001</v>
      </c>
      <c r="I30">
        <v>33.0167</v>
      </c>
      <c r="J30" s="2">
        <v>6.48905226666667E-2</v>
      </c>
      <c r="K30" s="2">
        <v>36.568406293132199</v>
      </c>
      <c r="L30" s="2">
        <v>0.63505503810330233</v>
      </c>
      <c r="M30">
        <v>0</v>
      </c>
      <c r="N30">
        <v>84320</v>
      </c>
      <c r="O30" s="3">
        <f>MAX(0,G30-F30)</f>
        <v>118.57</v>
      </c>
      <c r="P30">
        <v>263</v>
      </c>
      <c r="Q30">
        <v>748</v>
      </c>
      <c r="R30">
        <v>126</v>
      </c>
      <c r="S30">
        <v>0.49657622137924501</v>
      </c>
      <c r="T30">
        <v>1.30612523539769</v>
      </c>
      <c r="U30" s="2">
        <v>7.0966629691721002</v>
      </c>
      <c r="V30" s="2">
        <v>10.442114411882757</v>
      </c>
      <c r="W30">
        <v>1137</v>
      </c>
      <c r="X30">
        <v>368.68856121392002</v>
      </c>
      <c r="Y30">
        <v>6.9547924703559403</v>
      </c>
      <c r="Z30">
        <v>-1.49604647317004</v>
      </c>
      <c r="AA30">
        <v>9.6964376905582503E-2</v>
      </c>
      <c r="AB30">
        <v>0.80995129398694399</v>
      </c>
      <c r="AC30">
        <v>9.3084329107473399E-2</v>
      </c>
      <c r="AD30" s="2">
        <v>5.4207573632538502</v>
      </c>
      <c r="AE30">
        <v>0.20795912794540999</v>
      </c>
      <c r="AF30">
        <v>0.13659878219122101</v>
      </c>
      <c r="AG30">
        <v>0.21088141347650899</v>
      </c>
      <c r="AH30">
        <v>67.871662870854294</v>
      </c>
      <c r="AI30">
        <v>0.10520360835824399</v>
      </c>
    </row>
    <row r="31" spans="1:36" x14ac:dyDescent="0.2">
      <c r="A31" t="s">
        <v>28</v>
      </c>
      <c r="B31" t="s">
        <v>95</v>
      </c>
      <c r="C31">
        <v>7</v>
      </c>
      <c r="E31" s="2">
        <v>27.801242236024848</v>
      </c>
      <c r="F31" s="3">
        <v>59.68</v>
      </c>
      <c r="G31" s="3">
        <v>214.66666666666666</v>
      </c>
      <c r="H31">
        <v>2.9388000000000001</v>
      </c>
      <c r="I31">
        <v>33.0167</v>
      </c>
      <c r="J31" s="2">
        <v>6.48905226666667E-2</v>
      </c>
      <c r="K31" s="2">
        <v>38.612628241820502</v>
      </c>
      <c r="L31" s="2">
        <v>0.88707280832095092</v>
      </c>
      <c r="M31">
        <v>23</v>
      </c>
      <c r="N31">
        <v>65540</v>
      </c>
      <c r="O31" s="3">
        <f t="shared" si="0"/>
        <v>154.98666666666665</v>
      </c>
      <c r="P31">
        <v>257</v>
      </c>
      <c r="Q31">
        <v>714</v>
      </c>
      <c r="R31">
        <v>117</v>
      </c>
      <c r="S31">
        <v>0.49873339887628199</v>
      </c>
      <c r="T31">
        <v>1.30343995008471</v>
      </c>
      <c r="U31" s="2">
        <v>16.896554549129782</v>
      </c>
      <c r="V31" s="2">
        <v>10.076840718846912</v>
      </c>
      <c r="W31">
        <v>1088</v>
      </c>
      <c r="X31">
        <v>366.95975069207702</v>
      </c>
      <c r="Y31">
        <v>6.93108847983454</v>
      </c>
      <c r="Z31">
        <v>-1.49438234157792</v>
      </c>
      <c r="AA31">
        <v>0.106165637479543</v>
      </c>
      <c r="AB31">
        <v>0.80257020362702902</v>
      </c>
      <c r="AC31">
        <v>9.1264158893427705E-2</v>
      </c>
      <c r="AD31" s="2">
        <v>72.198757763975152</v>
      </c>
      <c r="AE31">
        <v>0.20889891661541499</v>
      </c>
      <c r="AF31">
        <v>0.136995282423473</v>
      </c>
      <c r="AG31">
        <v>0.20946718685791499</v>
      </c>
      <c r="AH31">
        <v>67.935482340337202</v>
      </c>
      <c r="AI31">
        <v>0.105804706353925</v>
      </c>
    </row>
    <row r="32" spans="1:36" s="1" customFormat="1" x14ac:dyDescent="0.2">
      <c r="A32" s="1" t="s">
        <v>30</v>
      </c>
      <c r="B32" s="1" t="s">
        <v>97</v>
      </c>
      <c r="C32" s="1">
        <v>8</v>
      </c>
      <c r="E32" s="4">
        <v>94.579242636746201</v>
      </c>
      <c r="F32" s="5">
        <v>67.435000000000002</v>
      </c>
      <c r="G32" s="5">
        <v>71.3</v>
      </c>
      <c r="H32" s="1">
        <v>2.9388000000000001</v>
      </c>
      <c r="I32" s="1">
        <v>33.0167</v>
      </c>
      <c r="J32" s="4">
        <v>6.48905226666667E-2</v>
      </c>
      <c r="K32" s="4">
        <v>31.975586084153299</v>
      </c>
      <c r="L32" s="4">
        <v>0.84053724053724055</v>
      </c>
      <c r="M32" s="1">
        <v>13</v>
      </c>
      <c r="N32" s="1">
        <v>109600</v>
      </c>
      <c r="O32" s="5">
        <f>MAX(0,G32-F32)</f>
        <v>3.8649999999999949</v>
      </c>
      <c r="P32" s="1">
        <v>356</v>
      </c>
      <c r="Q32" s="1">
        <v>900</v>
      </c>
      <c r="R32" s="1">
        <v>149</v>
      </c>
      <c r="S32" s="1">
        <v>0.50304790470048399</v>
      </c>
      <c r="T32" s="1">
        <v>1.29332490300805</v>
      </c>
      <c r="U32" s="4">
        <v>15.880548931758444</v>
      </c>
      <c r="V32" s="4">
        <v>10.230020009474849</v>
      </c>
      <c r="W32" s="1">
        <v>1405</v>
      </c>
      <c r="X32" s="1">
        <v>365.79697093747302</v>
      </c>
      <c r="Y32" s="1">
        <v>6.9705189314862901</v>
      </c>
      <c r="Z32" s="1">
        <v>-1.4812416998017901</v>
      </c>
      <c r="AA32" s="1">
        <v>0.120972644677297</v>
      </c>
      <c r="AB32" s="1">
        <v>0.80292710782724297</v>
      </c>
      <c r="AC32" s="1">
        <v>7.6100247495460294E-2</v>
      </c>
      <c r="AD32" s="4">
        <v>66.894217207334279</v>
      </c>
      <c r="AE32" s="1">
        <v>0.215058407809464</v>
      </c>
      <c r="AF32" s="1">
        <v>0.132716995697022</v>
      </c>
      <c r="AG32" s="1">
        <v>0.21510908298760101</v>
      </c>
      <c r="AH32" s="1">
        <v>69.804660345400293</v>
      </c>
      <c r="AI32" s="1">
        <v>0.110065811497953</v>
      </c>
    </row>
    <row r="33" spans="1:35" x14ac:dyDescent="0.2">
      <c r="A33" t="s">
        <v>10</v>
      </c>
      <c r="B33" t="s">
        <v>55</v>
      </c>
      <c r="C33">
        <v>0</v>
      </c>
      <c r="D33">
        <v>0</v>
      </c>
      <c r="G33">
        <v>40.25</v>
      </c>
      <c r="O33" s="3"/>
      <c r="P33">
        <v>13</v>
      </c>
      <c r="Q33">
        <v>61</v>
      </c>
      <c r="R33">
        <v>16</v>
      </c>
      <c r="S33">
        <v>0.26928669300048202</v>
      </c>
      <c r="T33">
        <v>1.6480595194210901</v>
      </c>
      <c r="W33">
        <v>90</v>
      </c>
      <c r="X33">
        <v>371.240666717838</v>
      </c>
      <c r="Y33">
        <v>4.8530027967578597</v>
      </c>
      <c r="Z33">
        <v>-0.20304457094440301</v>
      </c>
      <c r="AA33">
        <v>0.22352912371393399</v>
      </c>
      <c r="AB33">
        <v>0.316878506947747</v>
      </c>
      <c r="AC33">
        <v>0.45959236933831898</v>
      </c>
      <c r="AE33">
        <v>0.118628309282085</v>
      </c>
      <c r="AF33">
        <v>0.10621714217801199</v>
      </c>
      <c r="AG33">
        <v>0.26670933907893302</v>
      </c>
      <c r="AH33">
        <v>127.803734318778</v>
      </c>
      <c r="AI33">
        <v>0.112119960362076</v>
      </c>
    </row>
    <row r="34" spans="1:35" x14ac:dyDescent="0.2">
      <c r="A34" t="s">
        <v>11</v>
      </c>
      <c r="B34" t="s">
        <v>56</v>
      </c>
      <c r="C34">
        <v>0</v>
      </c>
      <c r="D34">
        <v>0</v>
      </c>
      <c r="E34" s="2">
        <f>MIN(E1:E32)</f>
        <v>27.801242236024848</v>
      </c>
      <c r="G34">
        <v>44.658333333333339</v>
      </c>
      <c r="O34" s="3"/>
      <c r="P34">
        <v>14</v>
      </c>
      <c r="Q34">
        <v>74</v>
      </c>
      <c r="R34">
        <v>29</v>
      </c>
      <c r="S34">
        <v>0.26622536703692401</v>
      </c>
      <c r="T34">
        <v>1.6158799264327499</v>
      </c>
      <c r="W34">
        <v>117</v>
      </c>
      <c r="X34">
        <v>372.46563640232301</v>
      </c>
      <c r="Y34">
        <v>5.0708447328895696</v>
      </c>
      <c r="Z34">
        <v>-8.1639893441907696E-3</v>
      </c>
      <c r="AA34">
        <v>0.20869377589159499</v>
      </c>
      <c r="AB34">
        <v>0.36891306304953903</v>
      </c>
      <c r="AC34">
        <v>0.42239316105886698</v>
      </c>
      <c r="AE34">
        <v>0.12358271428632001</v>
      </c>
      <c r="AF34">
        <v>0.107670870367124</v>
      </c>
      <c r="AG34">
        <v>0.21976529296821801</v>
      </c>
      <c r="AH34">
        <v>122.557284763863</v>
      </c>
      <c r="AI34">
        <v>0.101465267876818</v>
      </c>
    </row>
    <row r="35" spans="1:35" x14ac:dyDescent="0.2">
      <c r="A35" t="s">
        <v>12</v>
      </c>
      <c r="B35" t="s">
        <v>57</v>
      </c>
      <c r="C35">
        <v>0</v>
      </c>
      <c r="D35">
        <v>0</v>
      </c>
      <c r="E35" s="2">
        <f>MAX(E1:E31)</f>
        <v>84.615599860090924</v>
      </c>
      <c r="G35">
        <v>44.400000000000006</v>
      </c>
      <c r="O35" s="3"/>
      <c r="P35">
        <v>13</v>
      </c>
      <c r="Q35">
        <v>149</v>
      </c>
      <c r="R35">
        <v>37</v>
      </c>
      <c r="S35">
        <v>0.32694319353078</v>
      </c>
      <c r="T35">
        <v>1.68272525687251</v>
      </c>
      <c r="W35">
        <v>199</v>
      </c>
      <c r="X35">
        <v>316.56142975815999</v>
      </c>
      <c r="Y35">
        <v>3.8979106648216399</v>
      </c>
      <c r="Z35">
        <v>-1.07511314637544</v>
      </c>
      <c r="AA35">
        <v>8.2979355088532797E-2</v>
      </c>
      <c r="AB35">
        <v>0.68907466328324596</v>
      </c>
      <c r="AC35">
        <v>0.22794598162822199</v>
      </c>
      <c r="AE35">
        <v>9.3565968376879596E-2</v>
      </c>
      <c r="AF35">
        <v>0.12816210284665899</v>
      </c>
      <c r="AG35">
        <v>0.244814594033711</v>
      </c>
      <c r="AH35">
        <v>101.248514694623</v>
      </c>
      <c r="AI35">
        <v>0.109320239438297</v>
      </c>
    </row>
    <row r="36" spans="1:35" x14ac:dyDescent="0.2">
      <c r="A36" t="s">
        <v>37</v>
      </c>
      <c r="B36" t="s">
        <v>66</v>
      </c>
      <c r="C36">
        <v>0</v>
      </c>
      <c r="D36">
        <v>0</v>
      </c>
      <c r="G36">
        <v>14.841666666666667</v>
      </c>
      <c r="O36" s="3"/>
      <c r="P36">
        <v>20</v>
      </c>
      <c r="Q36">
        <v>101</v>
      </c>
      <c r="R36">
        <v>19</v>
      </c>
      <c r="S36">
        <v>0.27986818031726302</v>
      </c>
      <c r="T36">
        <v>1.69298328259883</v>
      </c>
      <c r="W36">
        <v>140</v>
      </c>
      <c r="X36">
        <v>339.42360865337002</v>
      </c>
      <c r="Y36">
        <v>4.0719083275200703</v>
      </c>
      <c r="Z36">
        <v>-0.67508862125075497</v>
      </c>
      <c r="AA36">
        <v>0.21298602082482099</v>
      </c>
      <c r="AB36">
        <v>0.34249733555204698</v>
      </c>
      <c r="AC36">
        <v>0.44451664362313298</v>
      </c>
      <c r="AE36">
        <v>9.3428480833470107E-2</v>
      </c>
      <c r="AF36">
        <v>0.110483980925524</v>
      </c>
      <c r="AG36">
        <v>0.24342333129304899</v>
      </c>
      <c r="AH36">
        <v>113.749748831774</v>
      </c>
      <c r="AI36">
        <v>9.6953586078995693E-2</v>
      </c>
    </row>
    <row r="37" spans="1:35" x14ac:dyDescent="0.2">
      <c r="A37" t="s">
        <v>38</v>
      </c>
      <c r="B37" t="s">
        <v>67</v>
      </c>
      <c r="C37">
        <v>0</v>
      </c>
      <c r="D37">
        <v>0</v>
      </c>
      <c r="G37">
        <v>35.19166666666667</v>
      </c>
      <c r="O37" s="3"/>
      <c r="P37">
        <v>15</v>
      </c>
      <c r="Q37">
        <v>72</v>
      </c>
      <c r="R37">
        <v>21</v>
      </c>
      <c r="S37">
        <v>0.26371678829872103</v>
      </c>
      <c r="T37">
        <v>1.6755139430875801</v>
      </c>
      <c r="W37">
        <v>108</v>
      </c>
      <c r="X37">
        <v>355.97761167103499</v>
      </c>
      <c r="Y37">
        <v>4.3169421281265299</v>
      </c>
      <c r="Z37">
        <v>-0.499226778927295</v>
      </c>
      <c r="AA37">
        <v>0.17167056299904801</v>
      </c>
      <c r="AB37">
        <v>0.31768217715771702</v>
      </c>
      <c r="AC37">
        <v>0.510647259843235</v>
      </c>
      <c r="AE37">
        <v>9.7656500826898099E-2</v>
      </c>
      <c r="AF37">
        <v>0.10343965352798699</v>
      </c>
      <c r="AG37">
        <v>0.21630581212528199</v>
      </c>
      <c r="AH37">
        <v>117.785952050365</v>
      </c>
      <c r="AI37">
        <v>8.4831026753642694E-2</v>
      </c>
    </row>
    <row r="38" spans="1:35" x14ac:dyDescent="0.2">
      <c r="A38" t="s">
        <v>39</v>
      </c>
      <c r="B38" t="s">
        <v>68</v>
      </c>
      <c r="C38">
        <v>0</v>
      </c>
      <c r="D38">
        <v>0</v>
      </c>
      <c r="G38">
        <v>30.258333333333329</v>
      </c>
      <c r="O38" s="3"/>
      <c r="P38">
        <v>16</v>
      </c>
      <c r="Q38">
        <v>72</v>
      </c>
      <c r="R38">
        <v>18</v>
      </c>
      <c r="S38">
        <v>0.25954531943993903</v>
      </c>
      <c r="T38">
        <v>1.6622648851228701</v>
      </c>
      <c r="W38">
        <v>106</v>
      </c>
      <c r="X38">
        <v>357.576713279248</v>
      </c>
      <c r="Y38">
        <v>4.4451996440607697</v>
      </c>
      <c r="Z38">
        <v>-0.35224619187906803</v>
      </c>
      <c r="AA38">
        <v>0.15704310879302999</v>
      </c>
      <c r="AB38">
        <v>0.31398769389395698</v>
      </c>
      <c r="AC38">
        <v>0.52896919731301395</v>
      </c>
      <c r="AE38">
        <v>0.10193837663282899</v>
      </c>
      <c r="AF38">
        <v>0.10593443965439001</v>
      </c>
      <c r="AG38">
        <v>0.208972450809502</v>
      </c>
      <c r="AH38">
        <v>117.491841452732</v>
      </c>
      <c r="AI38">
        <v>8.4016828982189498E-2</v>
      </c>
    </row>
    <row r="39" spans="1:35" x14ac:dyDescent="0.2">
      <c r="A39" t="s">
        <v>40</v>
      </c>
      <c r="B39" t="s">
        <v>69</v>
      </c>
      <c r="C39">
        <v>0</v>
      </c>
      <c r="D39">
        <v>0</v>
      </c>
      <c r="G39">
        <v>33.69166666666667</v>
      </c>
      <c r="O39" s="3"/>
      <c r="P39">
        <v>15</v>
      </c>
      <c r="Q39">
        <v>87</v>
      </c>
      <c r="R39">
        <v>25</v>
      </c>
      <c r="S39">
        <v>0.274558058118895</v>
      </c>
      <c r="T39">
        <v>1.6683385521059599</v>
      </c>
      <c r="W39">
        <v>127</v>
      </c>
      <c r="X39">
        <v>352.63562953311998</v>
      </c>
      <c r="Y39">
        <v>4.2898548846273403</v>
      </c>
      <c r="Z39">
        <v>-0.62598214127753904</v>
      </c>
      <c r="AA39">
        <v>0.20880084514588201</v>
      </c>
      <c r="AB39">
        <v>0.38039240259618401</v>
      </c>
      <c r="AC39">
        <v>0.410806752257934</v>
      </c>
      <c r="AE39">
        <v>9.8926703376597799E-2</v>
      </c>
      <c r="AF39">
        <v>0.10849022239431</v>
      </c>
      <c r="AG39">
        <v>0.21965538784649299</v>
      </c>
      <c r="AH39">
        <v>119.555782956795</v>
      </c>
      <c r="AI39">
        <v>9.3069219465235498E-2</v>
      </c>
    </row>
    <row r="40" spans="1:35" x14ac:dyDescent="0.2">
      <c r="A40" t="s">
        <v>41</v>
      </c>
      <c r="B40" t="s">
        <v>70</v>
      </c>
      <c r="C40">
        <v>0</v>
      </c>
      <c r="D40">
        <v>0</v>
      </c>
      <c r="G40">
        <v>21.616666666666671</v>
      </c>
      <c r="O40" s="3"/>
      <c r="P40">
        <v>16</v>
      </c>
      <c r="Q40">
        <v>73</v>
      </c>
      <c r="R40">
        <v>18</v>
      </c>
      <c r="S40">
        <v>0.25984566146266003</v>
      </c>
      <c r="T40">
        <v>1.64638096918166</v>
      </c>
      <c r="W40">
        <v>107</v>
      </c>
      <c r="X40">
        <v>351.574202678407</v>
      </c>
      <c r="Y40">
        <v>4.5807019247068599</v>
      </c>
      <c r="Z40">
        <v>-0.120139065923521</v>
      </c>
      <c r="AA40">
        <v>0.20882615886580999</v>
      </c>
      <c r="AB40">
        <v>0.33683440677395499</v>
      </c>
      <c r="AC40">
        <v>0.45433943436023499</v>
      </c>
      <c r="AE40">
        <v>0.113167940556608</v>
      </c>
      <c r="AF40">
        <v>0.100848593828911</v>
      </c>
      <c r="AG40">
        <v>0.22546704061762901</v>
      </c>
      <c r="AH40">
        <v>120.33529382610401</v>
      </c>
      <c r="AI40">
        <v>0.100612627950565</v>
      </c>
    </row>
    <row r="41" spans="1:35" x14ac:dyDescent="0.2">
      <c r="A41" t="s">
        <v>42</v>
      </c>
      <c r="B41" t="s">
        <v>71</v>
      </c>
      <c r="C41">
        <v>0</v>
      </c>
      <c r="D41">
        <v>0</v>
      </c>
      <c r="G41">
        <v>10.333333333333334</v>
      </c>
      <c r="O41" s="3"/>
      <c r="P41">
        <v>14</v>
      </c>
      <c r="Q41">
        <v>79</v>
      </c>
      <c r="R41">
        <v>18</v>
      </c>
      <c r="S41">
        <v>0.26874133920863802</v>
      </c>
      <c r="T41">
        <v>1.6372592947029301</v>
      </c>
      <c r="W41">
        <v>111</v>
      </c>
      <c r="X41">
        <v>359.33200060945899</v>
      </c>
      <c r="Y41">
        <v>4.8676059269611596</v>
      </c>
      <c r="Z41">
        <v>3.1952734085642802E-2</v>
      </c>
      <c r="AA41">
        <v>0.17837307497218499</v>
      </c>
      <c r="AB41">
        <v>0.41687113448561602</v>
      </c>
      <c r="AC41">
        <v>0.40475579054219901</v>
      </c>
      <c r="AE41">
        <v>0.119210487873371</v>
      </c>
      <c r="AF41">
        <v>0.111580225306221</v>
      </c>
      <c r="AG41">
        <v>0.242343926833618</v>
      </c>
      <c r="AH41">
        <v>126.116649165425</v>
      </c>
      <c r="AI41">
        <v>0.11099607573508399</v>
      </c>
    </row>
    <row r="42" spans="1:35" x14ac:dyDescent="0.2">
      <c r="A42" t="s">
        <v>43</v>
      </c>
      <c r="B42" t="s">
        <v>72</v>
      </c>
      <c r="C42">
        <v>0</v>
      </c>
      <c r="D42">
        <v>0</v>
      </c>
      <c r="O42" s="3"/>
      <c r="P42">
        <v>17</v>
      </c>
      <c r="Q42">
        <v>114</v>
      </c>
      <c r="R42">
        <v>24</v>
      </c>
      <c r="S42">
        <v>0.27244137328774998</v>
      </c>
      <c r="T42">
        <v>1.65190322862181</v>
      </c>
      <c r="W42">
        <v>155</v>
      </c>
      <c r="X42">
        <v>349.18251791221502</v>
      </c>
      <c r="Y42">
        <v>4.3705918111002298</v>
      </c>
      <c r="Z42">
        <v>-0.45345020944069497</v>
      </c>
      <c r="AA42">
        <v>0.142965245738566</v>
      </c>
      <c r="AB42">
        <v>0.35725087117533899</v>
      </c>
      <c r="AC42">
        <v>0.499783883086095</v>
      </c>
      <c r="AE42">
        <v>0.103692449405221</v>
      </c>
      <c r="AF42">
        <v>0.116055785987141</v>
      </c>
      <c r="AG42">
        <v>0.20412764537704201</v>
      </c>
      <c r="AH42">
        <v>113.13448960704901</v>
      </c>
      <c r="AI42">
        <v>8.4713797508220903E-2</v>
      </c>
    </row>
    <row r="43" spans="1:35" x14ac:dyDescent="0.2">
      <c r="A43" t="s">
        <v>44</v>
      </c>
      <c r="B43" t="s">
        <v>73</v>
      </c>
      <c r="C43">
        <v>0</v>
      </c>
      <c r="D43">
        <v>0</v>
      </c>
      <c r="O43" s="3"/>
      <c r="P43">
        <v>14</v>
      </c>
      <c r="Q43">
        <v>123</v>
      </c>
      <c r="R43">
        <v>22</v>
      </c>
      <c r="S43">
        <v>0.27965006036085699</v>
      </c>
      <c r="T43">
        <v>1.64534522558927</v>
      </c>
      <c r="W43">
        <v>159</v>
      </c>
      <c r="X43">
        <v>342.99927070496801</v>
      </c>
      <c r="Y43">
        <v>4.4461277561182699</v>
      </c>
      <c r="Z43">
        <v>-0.33732635906622299</v>
      </c>
      <c r="AA43">
        <v>7.9231167446289497E-2</v>
      </c>
      <c r="AB43">
        <v>0.47780641084467101</v>
      </c>
      <c r="AC43">
        <v>0.44296242170903999</v>
      </c>
      <c r="AE43">
        <v>0.108451724719219</v>
      </c>
      <c r="AF43">
        <v>0.12181297771157799</v>
      </c>
      <c r="AG43">
        <v>0.211984229149044</v>
      </c>
      <c r="AH43">
        <v>109.501435497778</v>
      </c>
      <c r="AI43">
        <v>9.3056279070873299E-2</v>
      </c>
    </row>
    <row r="44" spans="1:35" x14ac:dyDescent="0.2">
      <c r="A44" t="s">
        <v>45</v>
      </c>
      <c r="B44" t="s">
        <v>74</v>
      </c>
      <c r="C44">
        <v>0</v>
      </c>
      <c r="D44">
        <v>0</v>
      </c>
      <c r="O44" s="3"/>
      <c r="P44">
        <v>15</v>
      </c>
      <c r="Q44">
        <v>113</v>
      </c>
      <c r="R44">
        <v>23</v>
      </c>
      <c r="S44">
        <v>0.29117847217161402</v>
      </c>
      <c r="T44">
        <v>1.60762195203512</v>
      </c>
      <c r="W44">
        <v>151</v>
      </c>
      <c r="X44">
        <v>367.15309046778998</v>
      </c>
      <c r="Y44">
        <v>5.2293605309682301</v>
      </c>
      <c r="Z44">
        <v>-1.8874707991210101E-2</v>
      </c>
      <c r="AA44">
        <v>0.158160052876607</v>
      </c>
      <c r="AB44">
        <v>0.52683425264046002</v>
      </c>
      <c r="AC44">
        <v>0.31500569448293297</v>
      </c>
      <c r="AE44">
        <v>0.12969658098006301</v>
      </c>
      <c r="AF44">
        <v>0.124976104257669</v>
      </c>
      <c r="AG44">
        <v>0.24365193359499099</v>
      </c>
      <c r="AH44">
        <v>128.53119684299199</v>
      </c>
      <c r="AI44">
        <v>0.114502802367435</v>
      </c>
    </row>
    <row r="45" spans="1:35" x14ac:dyDescent="0.2">
      <c r="A45" t="s">
        <v>46</v>
      </c>
      <c r="B45" t="s">
        <v>75</v>
      </c>
      <c r="C45">
        <v>0</v>
      </c>
      <c r="D45">
        <v>0</v>
      </c>
      <c r="O45" s="3"/>
      <c r="P45">
        <v>13</v>
      </c>
      <c r="Q45">
        <v>38</v>
      </c>
      <c r="R45">
        <v>23</v>
      </c>
      <c r="S45">
        <v>0.26958267763257199</v>
      </c>
      <c r="T45">
        <v>1.6761716874675501</v>
      </c>
      <c r="W45">
        <v>74</v>
      </c>
      <c r="X45">
        <v>374.11739096627099</v>
      </c>
      <c r="Y45">
        <v>4.6174943927482897</v>
      </c>
      <c r="Z45">
        <v>-0.49831813622099203</v>
      </c>
      <c r="AA45">
        <v>0.27917640179966602</v>
      </c>
      <c r="AB45">
        <v>0.22416182429718001</v>
      </c>
      <c r="AC45">
        <v>0.49666177390315402</v>
      </c>
      <c r="AE45">
        <v>0.101998837292387</v>
      </c>
      <c r="AF45">
        <v>9.4198871828862801E-2</v>
      </c>
      <c r="AG45">
        <v>0.25292839864313199</v>
      </c>
      <c r="AH45">
        <v>129.42335308193199</v>
      </c>
      <c r="AI45">
        <v>9.5751731309563298E-2</v>
      </c>
    </row>
    <row r="46" spans="1:35" x14ac:dyDescent="0.2">
      <c r="A46" t="s">
        <v>47</v>
      </c>
      <c r="B46" t="s">
        <v>76</v>
      </c>
      <c r="C46">
        <v>0</v>
      </c>
      <c r="D46">
        <v>0</v>
      </c>
      <c r="O46" s="3"/>
      <c r="P46">
        <v>14</v>
      </c>
      <c r="Q46">
        <v>49</v>
      </c>
      <c r="R46">
        <v>25</v>
      </c>
      <c r="S46">
        <v>0.27621242086359699</v>
      </c>
      <c r="T46">
        <v>1.6662094180661899</v>
      </c>
      <c r="W46">
        <v>88</v>
      </c>
      <c r="X46">
        <v>362.63173617140399</v>
      </c>
      <c r="Y46">
        <v>4.3693755569699899</v>
      </c>
      <c r="Z46">
        <v>-0.72812903251689298</v>
      </c>
      <c r="AA46">
        <v>0.23306536149214699</v>
      </c>
      <c r="AB46">
        <v>0.29203568585130801</v>
      </c>
      <c r="AC46">
        <v>0.47489895265654503</v>
      </c>
      <c r="AE46">
        <v>9.9113977835743994E-2</v>
      </c>
      <c r="AF46">
        <v>9.7911359059182995E-2</v>
      </c>
      <c r="AG46">
        <v>0.226660742977257</v>
      </c>
      <c r="AH46">
        <v>121.573171393427</v>
      </c>
      <c r="AI46">
        <v>8.7232339866826894E-2</v>
      </c>
    </row>
    <row r="47" spans="1:35" x14ac:dyDescent="0.2">
      <c r="A47" t="s">
        <v>48</v>
      </c>
      <c r="B47" t="s">
        <v>77</v>
      </c>
      <c r="C47">
        <v>0</v>
      </c>
      <c r="D47">
        <v>0</v>
      </c>
      <c r="O47" s="3"/>
      <c r="P47">
        <v>15</v>
      </c>
      <c r="Q47">
        <v>86</v>
      </c>
      <c r="R47">
        <v>24</v>
      </c>
      <c r="S47">
        <v>0.28660827879137701</v>
      </c>
      <c r="T47">
        <v>1.65673907594951</v>
      </c>
      <c r="W47">
        <v>125</v>
      </c>
      <c r="X47">
        <v>348.50369973762599</v>
      </c>
      <c r="Y47">
        <v>4.3281272284325096</v>
      </c>
      <c r="Z47">
        <v>-0.74652495502006</v>
      </c>
      <c r="AA47">
        <v>0.19710402660843099</v>
      </c>
      <c r="AB47">
        <v>0.437873136166191</v>
      </c>
      <c r="AC47">
        <v>0.36502283722537898</v>
      </c>
      <c r="AE47">
        <v>0.10672910415852201</v>
      </c>
      <c r="AF47">
        <v>0.100732817611747</v>
      </c>
      <c r="AG47">
        <v>0.22959126040583799</v>
      </c>
      <c r="AH47">
        <v>118.69222421458301</v>
      </c>
      <c r="AI47">
        <v>9.5825803468370802E-2</v>
      </c>
    </row>
    <row r="48" spans="1:35" x14ac:dyDescent="0.2">
      <c r="A48" t="s">
        <v>0</v>
      </c>
      <c r="B48" t="s">
        <v>64</v>
      </c>
      <c r="C48">
        <v>0</v>
      </c>
      <c r="D48">
        <v>0</v>
      </c>
      <c r="O48" s="3"/>
      <c r="P48">
        <v>193</v>
      </c>
      <c r="Q48">
        <v>562</v>
      </c>
      <c r="R48">
        <v>75</v>
      </c>
      <c r="S48">
        <v>0.36696003621235201</v>
      </c>
      <c r="T48">
        <v>1.46703402213411</v>
      </c>
      <c r="W48">
        <v>830</v>
      </c>
      <c r="X48">
        <v>333.636623693974</v>
      </c>
      <c r="Y48">
        <v>5.5131214681710299</v>
      </c>
      <c r="Z48">
        <v>-0.494125163374804</v>
      </c>
      <c r="AA48">
        <v>9.9302660837028003E-2</v>
      </c>
      <c r="AB48">
        <v>0.70167247248058295</v>
      </c>
      <c r="AC48">
        <v>0.199024866682389</v>
      </c>
      <c r="AE48">
        <v>0.17478989410302101</v>
      </c>
      <c r="AF48">
        <v>0.1372812357297</v>
      </c>
      <c r="AG48">
        <v>0.24596359792251299</v>
      </c>
      <c r="AH48">
        <v>72.6621564818591</v>
      </c>
      <c r="AI48">
        <v>0.12109004867094</v>
      </c>
    </row>
    <row r="49" spans="1:35" x14ac:dyDescent="0.2">
      <c r="A49" t="s">
        <v>1</v>
      </c>
      <c r="B49" t="s">
        <v>65</v>
      </c>
      <c r="C49">
        <v>0</v>
      </c>
      <c r="D49">
        <v>0</v>
      </c>
      <c r="O49" s="3"/>
      <c r="P49">
        <v>89</v>
      </c>
      <c r="Q49">
        <v>430</v>
      </c>
      <c r="R49">
        <v>80</v>
      </c>
      <c r="S49">
        <v>0.34874376667557799</v>
      </c>
      <c r="T49">
        <v>1.51877219304171</v>
      </c>
      <c r="W49">
        <v>599</v>
      </c>
      <c r="X49">
        <v>344.43446614002602</v>
      </c>
      <c r="Y49">
        <v>5.3746869699364703</v>
      </c>
      <c r="Z49">
        <v>-0.55470844080061399</v>
      </c>
      <c r="AA49">
        <v>8.7799829990149403E-2</v>
      </c>
      <c r="AB49">
        <v>0.69610634135973604</v>
      </c>
      <c r="AC49">
        <v>0.216093828650116</v>
      </c>
      <c r="AE49">
        <v>0.15741693426589001</v>
      </c>
      <c r="AF49">
        <v>0.13734371817041599</v>
      </c>
      <c r="AG49">
        <v>0.274146737469877</v>
      </c>
      <c r="AH49">
        <v>82.038208716044593</v>
      </c>
      <c r="AI49">
        <v>0.12984930055635999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Maria Guadalupe Digernes</cp:lastModifiedBy>
  <dcterms:created xsi:type="dcterms:W3CDTF">2018-10-05T12:06:54Z</dcterms:created>
  <dcterms:modified xsi:type="dcterms:W3CDTF">2024-11-18T07:43:31Z</dcterms:modified>
</cp:coreProperties>
</file>