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igoratou\Box\Maria Grigoratou\MY_PAPERS\Foramecogenie_Global_change_biology\excel\"/>
    </mc:Choice>
  </mc:AlternateContent>
  <xr:revisionPtr revIDLastSave="0" documentId="13_ncr:1_{0C052F95-AC01-45A4-AD1B-2CBF6B65876A}" xr6:coauthVersionLast="46" xr6:coauthVersionMax="46" xr10:uidLastSave="{00000000-0000-0000-0000-000000000000}"/>
  <bookViews>
    <workbookView xWindow="-108" yWindow="-108" windowWidth="30936" windowHeight="12576" tabRatio="788" firstSheet="3" activeTab="14" xr2:uid="{00000000-000D-0000-FFFF-FFFF00000000}"/>
  </bookViews>
  <sheets>
    <sheet name="Fe" sheetId="1" r:id="rId1"/>
    <sheet name="PO4" sheetId="2" r:id="rId2"/>
    <sheet name="pico_chl" sheetId="3" r:id="rId3"/>
    <sheet name="nano_chl" sheetId="4" r:id="rId4"/>
    <sheet name="micro_chl" sheetId="5" r:id="rId5"/>
    <sheet name="total_chl" sheetId="6" r:id="rId6"/>
    <sheet name="picophyto" sheetId="7" r:id="rId7"/>
    <sheet name="nanophyto" sheetId="8" r:id="rId8"/>
    <sheet name="microphyto" sheetId="9" r:id="rId9"/>
    <sheet name="mesophyto" sheetId="10" r:id="rId10"/>
    <sheet name="picozoo" sheetId="12" r:id="rId11"/>
    <sheet name="nanozoo" sheetId="13" r:id="rId12"/>
    <sheet name="microzoo" sheetId="14" r:id="rId13"/>
    <sheet name="mesozoo" sheetId="15" r:id="rId14"/>
    <sheet name="foram" sheetId="16" r:id="rId15"/>
    <sheet name="total_phyto" sheetId="11" r:id="rId16"/>
    <sheet name="total_zoo" sheetId="17" r:id="rId17"/>
    <sheet name="total_biomass" sheetId="18" r:id="rId18"/>
    <sheet name="picophyto1" sheetId="19" r:id="rId19"/>
    <sheet name="Sheet3" sheetId="22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2" l="1" a="1"/>
  <c r="C2" i="22" s="1"/>
  <c r="BJ12" i="16" l="1"/>
  <c r="BL8" i="16"/>
  <c r="BI151" i="16" l="1"/>
  <c r="AO167" i="16" l="1"/>
  <c r="AO130" i="16"/>
  <c r="BJ120" i="16" l="1"/>
  <c r="BJ119" i="16"/>
  <c r="BJ118" i="16"/>
  <c r="BJ127" i="16"/>
  <c r="BF114" i="16" l="1"/>
  <c r="BG114" i="16"/>
  <c r="AO151" i="16"/>
  <c r="BJ164" i="16" l="1"/>
  <c r="BJ163" i="16"/>
  <c r="BJ162" i="16"/>
  <c r="BJ161" i="16"/>
  <c r="BJ160" i="16"/>
  <c r="BJ159" i="16"/>
  <c r="BJ158" i="16"/>
  <c r="BJ157" i="16"/>
  <c r="BJ156" i="16"/>
  <c r="BJ155" i="16"/>
  <c r="BJ154" i="16"/>
  <c r="BJ153" i="16"/>
  <c r="BJ152" i="16"/>
  <c r="BJ126" i="16"/>
  <c r="BJ125" i="16"/>
  <c r="BJ124" i="16"/>
  <c r="BJ123" i="16"/>
  <c r="BJ122" i="16"/>
  <c r="BJ121" i="16"/>
  <c r="BJ117" i="16"/>
  <c r="BJ116" i="16"/>
  <c r="BJ115" i="16"/>
  <c r="BJ114" i="16"/>
  <c r="AY167" i="16" l="1"/>
  <c r="AZ167" i="16" s="1"/>
  <c r="BA167" i="16" s="1"/>
  <c r="BB167" i="16" s="1"/>
  <c r="BC167" i="16" s="1"/>
  <c r="BD167" i="16" s="1"/>
  <c r="BE167" i="16" s="1"/>
  <c r="BF167" i="16" s="1"/>
  <c r="AY164" i="16"/>
  <c r="AZ164" i="16" s="1"/>
  <c r="BA164" i="16" s="1"/>
  <c r="BB164" i="16" s="1"/>
  <c r="BC164" i="16" s="1"/>
  <c r="BD164" i="16" s="1"/>
  <c r="BE164" i="16" s="1"/>
  <c r="BF164" i="16" s="1"/>
  <c r="AY163" i="16"/>
  <c r="AZ163" i="16" s="1"/>
  <c r="BA163" i="16" s="1"/>
  <c r="BB163" i="16" s="1"/>
  <c r="BC163" i="16" s="1"/>
  <c r="BD163" i="16" s="1"/>
  <c r="BE163" i="16" s="1"/>
  <c r="BF163" i="16" s="1"/>
  <c r="BA162" i="16"/>
  <c r="BB162" i="16" s="1"/>
  <c r="BC162" i="16" s="1"/>
  <c r="BD162" i="16" s="1"/>
  <c r="BE162" i="16" s="1"/>
  <c r="BF162" i="16" s="1"/>
  <c r="AZ162" i="16"/>
  <c r="AY162" i="16"/>
  <c r="AZ161" i="16"/>
  <c r="BA161" i="16" s="1"/>
  <c r="BB161" i="16" s="1"/>
  <c r="BC161" i="16" s="1"/>
  <c r="BD161" i="16" s="1"/>
  <c r="BE161" i="16" s="1"/>
  <c r="BF161" i="16" s="1"/>
  <c r="AY161" i="16"/>
  <c r="AY160" i="16"/>
  <c r="AZ160" i="16" s="1"/>
  <c r="BA160" i="16" s="1"/>
  <c r="BB160" i="16" s="1"/>
  <c r="BC160" i="16" s="1"/>
  <c r="BD160" i="16" s="1"/>
  <c r="BE160" i="16" s="1"/>
  <c r="BF160" i="16" s="1"/>
  <c r="BB159" i="16"/>
  <c r="BC159" i="16" s="1"/>
  <c r="BD159" i="16" s="1"/>
  <c r="BE159" i="16" s="1"/>
  <c r="BF159" i="16" s="1"/>
  <c r="BA159" i="16"/>
  <c r="AZ159" i="16"/>
  <c r="AY159" i="16"/>
  <c r="AY158" i="16"/>
  <c r="AZ158" i="16" s="1"/>
  <c r="BA158" i="16" s="1"/>
  <c r="BB158" i="16" s="1"/>
  <c r="BC158" i="16" s="1"/>
  <c r="BD158" i="16" s="1"/>
  <c r="BE158" i="16" s="1"/>
  <c r="BF158" i="16" s="1"/>
  <c r="AZ157" i="16"/>
  <c r="BA157" i="16" s="1"/>
  <c r="BB157" i="16" s="1"/>
  <c r="BC157" i="16" s="1"/>
  <c r="BD157" i="16" s="1"/>
  <c r="BE157" i="16" s="1"/>
  <c r="BF157" i="16" s="1"/>
  <c r="AY157" i="16"/>
  <c r="AY156" i="16"/>
  <c r="AZ156" i="16" s="1"/>
  <c r="BA156" i="16" s="1"/>
  <c r="BB156" i="16" s="1"/>
  <c r="BC156" i="16" s="1"/>
  <c r="BD156" i="16" s="1"/>
  <c r="BE156" i="16" s="1"/>
  <c r="BF156" i="16" s="1"/>
  <c r="AY155" i="16"/>
  <c r="AZ155" i="16" s="1"/>
  <c r="BA155" i="16" s="1"/>
  <c r="BB155" i="16" s="1"/>
  <c r="BC155" i="16" s="1"/>
  <c r="BD155" i="16" s="1"/>
  <c r="BE155" i="16" s="1"/>
  <c r="BF155" i="16" s="1"/>
  <c r="BA154" i="16"/>
  <c r="BB154" i="16" s="1"/>
  <c r="BC154" i="16" s="1"/>
  <c r="BD154" i="16" s="1"/>
  <c r="BE154" i="16" s="1"/>
  <c r="BF154" i="16" s="1"/>
  <c r="AZ154" i="16"/>
  <c r="AY154" i="16"/>
  <c r="AZ153" i="16"/>
  <c r="BA153" i="16" s="1"/>
  <c r="BB153" i="16" s="1"/>
  <c r="BC153" i="16" s="1"/>
  <c r="BD153" i="16" s="1"/>
  <c r="BE153" i="16" s="1"/>
  <c r="BF153" i="16" s="1"/>
  <c r="AY153" i="16"/>
  <c r="AY152" i="16"/>
  <c r="AZ152" i="16" s="1"/>
  <c r="BA152" i="16" s="1"/>
  <c r="BB152" i="16" s="1"/>
  <c r="BC152" i="16" s="1"/>
  <c r="BD152" i="16" s="1"/>
  <c r="BE152" i="16" s="1"/>
  <c r="BF152" i="16" s="1"/>
  <c r="AY151" i="16"/>
  <c r="AZ151" i="16" s="1"/>
  <c r="BA151" i="16" s="1"/>
  <c r="BB151" i="16" s="1"/>
  <c r="BC151" i="16" s="1"/>
  <c r="BD151" i="16" s="1"/>
  <c r="BE151" i="16" s="1"/>
  <c r="BF151" i="16" s="1"/>
  <c r="AY130" i="16"/>
  <c r="AZ130" i="16" s="1"/>
  <c r="BA130" i="16" s="1"/>
  <c r="BB130" i="16" s="1"/>
  <c r="BC130" i="16" s="1"/>
  <c r="BD130" i="16" s="1"/>
  <c r="BE130" i="16" s="1"/>
  <c r="BF130" i="16" s="1"/>
  <c r="BI130" i="16" s="1"/>
  <c r="AY127" i="16"/>
  <c r="AZ127" i="16" s="1"/>
  <c r="BA127" i="16" s="1"/>
  <c r="BB127" i="16" s="1"/>
  <c r="BC127" i="16" s="1"/>
  <c r="BD127" i="16" s="1"/>
  <c r="BE127" i="16" s="1"/>
  <c r="BF127" i="16" s="1"/>
  <c r="AY126" i="16"/>
  <c r="AZ126" i="16" s="1"/>
  <c r="BA126" i="16" s="1"/>
  <c r="BB126" i="16" s="1"/>
  <c r="BC126" i="16" s="1"/>
  <c r="BD126" i="16" s="1"/>
  <c r="BE126" i="16" s="1"/>
  <c r="BF126" i="16" s="1"/>
  <c r="AY125" i="16"/>
  <c r="AZ125" i="16" s="1"/>
  <c r="BA125" i="16" s="1"/>
  <c r="BB125" i="16" s="1"/>
  <c r="BC125" i="16" s="1"/>
  <c r="BD125" i="16" s="1"/>
  <c r="BE125" i="16" s="1"/>
  <c r="BF125" i="16" s="1"/>
  <c r="AZ124" i="16"/>
  <c r="BA124" i="16" s="1"/>
  <c r="BB124" i="16" s="1"/>
  <c r="BC124" i="16" s="1"/>
  <c r="BD124" i="16" s="1"/>
  <c r="BE124" i="16" s="1"/>
  <c r="BF124" i="16" s="1"/>
  <c r="AY124" i="16"/>
  <c r="AY123" i="16"/>
  <c r="AZ123" i="16" s="1"/>
  <c r="BA123" i="16" s="1"/>
  <c r="BB123" i="16" s="1"/>
  <c r="BC123" i="16" s="1"/>
  <c r="BD123" i="16" s="1"/>
  <c r="BE123" i="16" s="1"/>
  <c r="BF123" i="16" s="1"/>
  <c r="AZ122" i="16"/>
  <c r="BA122" i="16" s="1"/>
  <c r="BB122" i="16" s="1"/>
  <c r="BC122" i="16" s="1"/>
  <c r="BD122" i="16" s="1"/>
  <c r="BE122" i="16" s="1"/>
  <c r="BF122" i="16" s="1"/>
  <c r="AY122" i="16"/>
  <c r="AY121" i="16"/>
  <c r="AZ121" i="16" s="1"/>
  <c r="BA121" i="16" s="1"/>
  <c r="BB121" i="16" s="1"/>
  <c r="BC121" i="16" s="1"/>
  <c r="BD121" i="16" s="1"/>
  <c r="BE121" i="16" s="1"/>
  <c r="BF121" i="16" s="1"/>
  <c r="AZ120" i="16"/>
  <c r="BA120" i="16" s="1"/>
  <c r="BB120" i="16" s="1"/>
  <c r="BC120" i="16" s="1"/>
  <c r="BD120" i="16" s="1"/>
  <c r="BE120" i="16" s="1"/>
  <c r="BF120" i="16" s="1"/>
  <c r="AY120" i="16"/>
  <c r="AY119" i="16"/>
  <c r="AZ119" i="16" s="1"/>
  <c r="BA119" i="16" s="1"/>
  <c r="BB119" i="16" s="1"/>
  <c r="BC119" i="16" s="1"/>
  <c r="BD119" i="16" s="1"/>
  <c r="BE119" i="16" s="1"/>
  <c r="BF119" i="16" s="1"/>
  <c r="AY118" i="16"/>
  <c r="AZ118" i="16" s="1"/>
  <c r="BA118" i="16" s="1"/>
  <c r="BB118" i="16" s="1"/>
  <c r="BC118" i="16" s="1"/>
  <c r="BD118" i="16" s="1"/>
  <c r="BE118" i="16" s="1"/>
  <c r="BF118" i="16" s="1"/>
  <c r="AY117" i="16"/>
  <c r="AZ117" i="16" s="1"/>
  <c r="BA117" i="16" s="1"/>
  <c r="BB117" i="16" s="1"/>
  <c r="BC117" i="16" s="1"/>
  <c r="BD117" i="16" s="1"/>
  <c r="BE117" i="16" s="1"/>
  <c r="BF117" i="16" s="1"/>
  <c r="AZ116" i="16"/>
  <c r="BA116" i="16" s="1"/>
  <c r="BB116" i="16" s="1"/>
  <c r="BC116" i="16" s="1"/>
  <c r="BD116" i="16" s="1"/>
  <c r="BE116" i="16" s="1"/>
  <c r="BF116" i="16" s="1"/>
  <c r="AY116" i="16"/>
  <c r="AY115" i="16"/>
  <c r="AZ115" i="16" s="1"/>
  <c r="BA115" i="16" s="1"/>
  <c r="BB115" i="16" s="1"/>
  <c r="BC115" i="16" s="1"/>
  <c r="BD115" i="16" s="1"/>
  <c r="BE115" i="16" s="1"/>
  <c r="BF115" i="16" s="1"/>
  <c r="AZ114" i="16"/>
  <c r="BA114" i="16" s="1"/>
  <c r="BB114" i="16" s="1"/>
  <c r="BC114" i="16" s="1"/>
  <c r="BD114" i="16" s="1"/>
  <c r="BE114" i="16" s="1"/>
  <c r="AY114" i="16"/>
  <c r="BH34" i="16"/>
  <c r="BH35" i="16"/>
  <c r="BI156" i="16" l="1"/>
  <c r="BG156" i="16"/>
  <c r="BH156" i="16"/>
  <c r="BG167" i="16"/>
  <c r="BI167" i="16"/>
  <c r="BH167" i="16"/>
  <c r="BG157" i="16"/>
  <c r="BH157" i="16"/>
  <c r="BI157" i="16"/>
  <c r="BH161" i="16"/>
  <c r="BI161" i="16"/>
  <c r="BG161" i="16"/>
  <c r="BH153" i="16"/>
  <c r="BI153" i="16"/>
  <c r="BG153" i="16"/>
  <c r="BI158" i="16"/>
  <c r="BH158" i="16"/>
  <c r="BG158" i="16"/>
  <c r="BG160" i="16"/>
  <c r="BI160" i="16"/>
  <c r="BH160" i="16"/>
  <c r="BG152" i="16"/>
  <c r="BH152" i="16"/>
  <c r="BI152" i="16"/>
  <c r="BI162" i="16"/>
  <c r="BH162" i="16"/>
  <c r="BG162" i="16"/>
  <c r="BI154" i="16"/>
  <c r="BH154" i="16"/>
  <c r="BG154" i="16"/>
  <c r="BG163" i="16"/>
  <c r="BI163" i="16"/>
  <c r="BH163" i="16"/>
  <c r="BH151" i="16"/>
  <c r="BG151" i="16"/>
  <c r="BG155" i="16"/>
  <c r="BI155" i="16"/>
  <c r="BH155" i="16"/>
  <c r="BI159" i="16"/>
  <c r="BH159" i="16"/>
  <c r="BG159" i="16"/>
  <c r="BI164" i="16"/>
  <c r="BG164" i="16"/>
  <c r="BH164" i="16"/>
  <c r="BH117" i="16"/>
  <c r="BG117" i="16"/>
  <c r="BI117" i="16"/>
  <c r="BG123" i="16"/>
  <c r="BI123" i="16"/>
  <c r="BH123" i="16"/>
  <c r="BI118" i="16"/>
  <c r="BH118" i="16"/>
  <c r="BG118" i="16"/>
  <c r="BH125" i="16"/>
  <c r="BG125" i="16"/>
  <c r="BI125" i="16"/>
  <c r="BI114" i="16"/>
  <c r="BH114" i="16"/>
  <c r="BG120" i="16"/>
  <c r="BI120" i="16"/>
  <c r="BH120" i="16"/>
  <c r="BI126" i="16"/>
  <c r="BH126" i="16"/>
  <c r="BG126" i="16"/>
  <c r="BI119" i="16"/>
  <c r="BH119" i="16"/>
  <c r="BG119" i="16"/>
  <c r="BI121" i="16"/>
  <c r="BH121" i="16"/>
  <c r="BG121" i="16"/>
  <c r="BI127" i="16"/>
  <c r="BH127" i="16"/>
  <c r="BG127" i="16"/>
  <c r="BI124" i="16"/>
  <c r="BH124" i="16"/>
  <c r="BG124" i="16"/>
  <c r="BH115" i="16"/>
  <c r="BI115" i="16"/>
  <c r="BG115" i="16"/>
  <c r="BI116" i="16"/>
  <c r="BH116" i="16"/>
  <c r="BG116" i="16"/>
  <c r="BI122" i="16"/>
  <c r="BH122" i="16"/>
  <c r="BG122" i="16"/>
  <c r="BG130" i="16"/>
  <c r="BH130" i="16"/>
  <c r="BJ130" i="16" l="1"/>
  <c r="BJ131" i="16" s="1"/>
  <c r="BJ167" i="16"/>
  <c r="BJ151" i="16"/>
  <c r="AV164" i="16" l="1"/>
  <c r="AV128" i="16"/>
  <c r="A113" i="18" a="1"/>
  <c r="A113" i="18" s="1"/>
  <c r="A150" i="18" a="1"/>
  <c r="A150" i="18" s="1"/>
  <c r="A76" i="18" a="1"/>
  <c r="A76" i="18" s="1"/>
  <c r="A39" i="18" a="1"/>
  <c r="A39" i="18" s="1"/>
  <c r="A2" i="18" a="1"/>
  <c r="A2" i="18" s="1"/>
  <c r="A2" i="16" a="1"/>
  <c r="AO19" i="16" s="1"/>
  <c r="BL10" i="16"/>
  <c r="BL9" i="16"/>
  <c r="BH36" i="16" l="1"/>
  <c r="AT167" i="16"/>
  <c r="A2" i="16"/>
  <c r="AO16" i="16" s="1"/>
  <c r="BE2" i="16" s="1"/>
  <c r="AO3" i="16"/>
  <c r="BI8" i="16"/>
  <c r="AW127" i="16" l="1"/>
  <c r="BH33" i="16"/>
  <c r="AW164" i="16"/>
  <c r="AO127" i="16"/>
  <c r="A113" i="16" a="1"/>
  <c r="A113" i="16" s="1"/>
  <c r="A150" i="16" a="1"/>
  <c r="A150" i="16" s="1"/>
  <c r="A76" i="16" l="1" a="1"/>
  <c r="A39" i="16" a="1"/>
  <c r="A76" i="16" l="1"/>
  <c r="AO93" i="16"/>
  <c r="A39" i="16"/>
  <c r="AO56" i="16"/>
  <c r="AO90" i="16"/>
  <c r="AY90" i="16" l="1"/>
  <c r="AZ90" i="16" s="1"/>
  <c r="BA90" i="16" s="1"/>
  <c r="BB90" i="16" s="1"/>
  <c r="BC90" i="16" s="1"/>
  <c r="BD90" i="16" s="1"/>
  <c r="BE90" i="16" s="1"/>
  <c r="BF90" i="16" s="1"/>
  <c r="BI90" i="16" s="1"/>
  <c r="AW90" i="16"/>
  <c r="BI33" i="16"/>
  <c r="BJ33" i="16" s="1"/>
  <c r="BK33" i="16" s="1"/>
  <c r="BL33" i="16" s="1"/>
  <c r="BM33" i="16" s="1"/>
  <c r="BN33" i="16" s="1"/>
  <c r="BO33" i="16" s="1"/>
  <c r="BP33" i="16" s="1"/>
  <c r="BF2" i="16"/>
  <c r="BG2" i="16" s="1"/>
  <c r="BH2" i="16" s="1"/>
  <c r="BI2" i="16" s="1"/>
  <c r="BJ2" i="16" s="1"/>
  <c r="AZ16" i="16"/>
  <c r="AO16" i="19"/>
  <c r="BH90" i="16" l="1"/>
  <c r="BG90" i="16"/>
  <c r="BJ90" i="16" s="1"/>
  <c r="BR33" i="16"/>
  <c r="BQ33" i="16"/>
  <c r="BS33" i="16" s="1"/>
  <c r="BK2" i="16"/>
  <c r="BL2" i="16" s="1"/>
  <c r="BM9" i="16" s="1"/>
  <c r="AO16" i="1"/>
  <c r="AO16" i="2"/>
  <c r="AO16" i="3"/>
  <c r="AO16" i="4"/>
  <c r="AO16" i="5"/>
  <c r="AO16" i="6"/>
  <c r="AO16" i="7"/>
  <c r="AO16" i="8"/>
  <c r="AO16" i="9"/>
  <c r="AO16" i="10"/>
  <c r="AO16" i="12"/>
  <c r="AO16" i="13"/>
  <c r="AO16" i="14"/>
  <c r="AO16" i="15"/>
  <c r="AO16" i="11"/>
  <c r="AO16" i="17"/>
  <c r="AO16" i="18"/>
  <c r="BE13" i="16" s="1"/>
  <c r="AO53" i="1"/>
  <c r="AO53" i="2"/>
  <c r="AO53" i="3"/>
  <c r="AO53" i="4"/>
  <c r="AO53" i="5"/>
  <c r="AO53" i="6"/>
  <c r="AO53" i="7"/>
  <c r="AO53" i="8"/>
  <c r="AO53" i="9"/>
  <c r="AO53" i="10"/>
  <c r="AO53" i="12"/>
  <c r="AO53" i="13"/>
  <c r="AO53" i="14"/>
  <c r="AO53" i="15"/>
  <c r="AO53" i="16"/>
  <c r="AO53" i="11"/>
  <c r="AO53" i="17"/>
  <c r="AO53" i="18"/>
  <c r="AO53" i="19"/>
  <c r="AO90" i="1"/>
  <c r="AO90" i="2"/>
  <c r="AO90" i="3"/>
  <c r="AO90" i="4"/>
  <c r="AO90" i="5"/>
  <c r="AO90" i="6"/>
  <c r="AO90" i="7"/>
  <c r="AO90" i="8"/>
  <c r="AO90" i="9"/>
  <c r="AO90" i="10"/>
  <c r="AO90" i="12"/>
  <c r="AO90" i="13"/>
  <c r="AO90" i="14"/>
  <c r="AO90" i="15"/>
  <c r="AO90" i="11"/>
  <c r="AO90" i="17"/>
  <c r="AO90" i="18"/>
  <c r="AV90" i="16" s="1"/>
  <c r="AO90" i="19"/>
  <c r="AO93" i="1"/>
  <c r="AO93" i="2"/>
  <c r="AO93" i="3"/>
  <c r="AO93" i="4"/>
  <c r="AO93" i="5"/>
  <c r="AO93" i="6"/>
  <c r="AO93" i="7"/>
  <c r="AO93" i="8"/>
  <c r="AO93" i="9"/>
  <c r="AO93" i="10"/>
  <c r="AO93" i="12"/>
  <c r="AO93" i="13"/>
  <c r="AO93" i="14"/>
  <c r="AO93" i="15"/>
  <c r="AO93" i="11"/>
  <c r="AO93" i="17"/>
  <c r="AO93" i="18"/>
  <c r="AO93" i="19"/>
  <c r="AO127" i="1"/>
  <c r="AO127" i="2"/>
  <c r="AO127" i="3"/>
  <c r="AO127" i="4"/>
  <c r="AO127" i="5"/>
  <c r="AO127" i="6"/>
  <c r="AO127" i="7"/>
  <c r="AO127" i="8"/>
  <c r="AO127" i="9"/>
  <c r="AO127" i="10"/>
  <c r="AO127" i="12"/>
  <c r="AO127" i="13"/>
  <c r="AO127" i="14"/>
  <c r="AO127" i="15"/>
  <c r="AO127" i="11"/>
  <c r="AO127" i="17"/>
  <c r="AO127" i="18"/>
  <c r="AO127" i="19"/>
  <c r="AO164" i="1"/>
  <c r="AO164" i="2"/>
  <c r="AO164" i="3"/>
  <c r="AO164" i="4"/>
  <c r="AO164" i="5"/>
  <c r="AO164" i="6"/>
  <c r="AO164" i="7"/>
  <c r="AO164" i="8"/>
  <c r="AO164" i="9"/>
  <c r="AO164" i="10"/>
  <c r="AO164" i="12"/>
  <c r="AO164" i="13"/>
  <c r="AO164" i="14"/>
  <c r="AO164" i="15"/>
  <c r="AO164" i="16"/>
  <c r="AO164" i="11"/>
  <c r="AO164" i="17"/>
  <c r="AO164" i="18"/>
  <c r="AO164" i="19"/>
  <c r="AY53" i="16" l="1"/>
  <c r="AZ53" i="16" s="1"/>
  <c r="BA53" i="16" s="1"/>
  <c r="BB53" i="16" s="1"/>
  <c r="BC53" i="16" s="1"/>
  <c r="BD53" i="16" s="1"/>
  <c r="BE53" i="16" s="1"/>
  <c r="BF53" i="16" s="1"/>
  <c r="BH53" i="16" s="1"/>
  <c r="BM53" i="16" s="1"/>
  <c r="AW53" i="16"/>
  <c r="AY93" i="16"/>
  <c r="AZ93" i="16" s="1"/>
  <c r="BA93" i="16" s="1"/>
  <c r="BB93" i="16" s="1"/>
  <c r="BC93" i="16" s="1"/>
  <c r="BD93" i="16" s="1"/>
  <c r="BE93" i="16" s="1"/>
  <c r="BF93" i="16" s="1"/>
  <c r="BG93" i="16" s="1"/>
  <c r="BM8" i="16"/>
  <c r="BM10" i="16"/>
  <c r="BG53" i="16"/>
  <c r="BI53" i="16"/>
  <c r="BN53" i="16" s="1"/>
  <c r="AV53" i="16"/>
  <c r="AO19" i="19"/>
  <c r="AO4" i="19"/>
  <c r="AO130" i="19"/>
  <c r="AO167" i="17"/>
  <c r="AT166" i="17"/>
  <c r="AT165" i="17"/>
  <c r="AT164" i="17"/>
  <c r="AO163" i="17"/>
  <c r="AO162" i="17"/>
  <c r="AO161" i="17"/>
  <c r="AO160" i="17"/>
  <c r="AO159" i="17"/>
  <c r="AO158" i="17"/>
  <c r="AO157" i="17"/>
  <c r="AO156" i="17"/>
  <c r="AO155" i="17"/>
  <c r="AO154" i="17"/>
  <c r="AO153" i="17"/>
  <c r="AO152" i="17"/>
  <c r="AO151" i="17"/>
  <c r="AO130" i="17"/>
  <c r="AT130" i="17" s="1"/>
  <c r="AT129" i="17"/>
  <c r="AT128" i="17"/>
  <c r="AT127" i="17"/>
  <c r="AO126" i="17"/>
  <c r="AO125" i="17"/>
  <c r="AT125" i="17" s="1"/>
  <c r="AO124" i="17"/>
  <c r="AO123" i="17"/>
  <c r="AO122" i="17"/>
  <c r="AO121" i="17"/>
  <c r="AT121" i="17" s="1"/>
  <c r="AO120" i="17"/>
  <c r="AO119" i="17"/>
  <c r="AO118" i="17"/>
  <c r="AO117" i="17"/>
  <c r="AO116" i="17"/>
  <c r="AO115" i="17"/>
  <c r="AO114" i="17"/>
  <c r="AT93" i="17"/>
  <c r="AT92" i="17"/>
  <c r="AT91" i="17"/>
  <c r="AT90" i="17"/>
  <c r="AO89" i="17"/>
  <c r="AO88" i="17"/>
  <c r="AO87" i="17"/>
  <c r="AO86" i="17"/>
  <c r="AO85" i="17"/>
  <c r="AO84" i="17"/>
  <c r="AO83" i="17"/>
  <c r="AO82" i="17"/>
  <c r="AO81" i="17"/>
  <c r="AO80" i="17"/>
  <c r="AO79" i="17"/>
  <c r="AO78" i="17"/>
  <c r="AO77" i="17"/>
  <c r="AO56" i="17"/>
  <c r="AT55" i="17"/>
  <c r="AT54" i="17"/>
  <c r="AT53" i="17"/>
  <c r="AO52" i="17"/>
  <c r="AO51" i="17"/>
  <c r="AT51" i="17" s="1"/>
  <c r="AO50" i="17"/>
  <c r="AO49" i="17"/>
  <c r="AO48" i="17"/>
  <c r="AO47" i="17"/>
  <c r="AT47" i="17" s="1"/>
  <c r="AO46" i="17"/>
  <c r="AO45" i="17"/>
  <c r="AO44" i="17"/>
  <c r="AO43" i="17"/>
  <c r="AT43" i="17" s="1"/>
  <c r="AO42" i="17"/>
  <c r="AO41" i="17"/>
  <c r="AO40" i="17"/>
  <c r="AO19" i="17"/>
  <c r="AT167" i="17" s="1"/>
  <c r="AT15" i="17"/>
  <c r="AO15" i="17"/>
  <c r="AT89" i="17" s="1"/>
  <c r="AO14" i="17"/>
  <c r="AT162" i="17" s="1"/>
  <c r="AO13" i="17"/>
  <c r="AT161" i="17" s="1"/>
  <c r="AO12" i="17"/>
  <c r="AO11" i="17"/>
  <c r="AT85" i="17" s="1"/>
  <c r="AO10" i="17"/>
  <c r="AT158" i="17" s="1"/>
  <c r="AO9" i="17"/>
  <c r="AO8" i="17"/>
  <c r="AT156" i="17" s="1"/>
  <c r="AO7" i="17"/>
  <c r="AO6" i="17"/>
  <c r="AT154" i="17" s="1"/>
  <c r="AO5" i="17"/>
  <c r="AT153" i="17" s="1"/>
  <c r="AT4" i="17"/>
  <c r="AO4" i="17"/>
  <c r="AO3" i="17"/>
  <c r="AO167" i="18"/>
  <c r="AT166" i="18"/>
  <c r="AT165" i="18"/>
  <c r="AT164" i="18"/>
  <c r="AO163" i="18"/>
  <c r="AO162" i="18"/>
  <c r="AO161" i="18"/>
  <c r="AO160" i="18"/>
  <c r="AO159" i="18"/>
  <c r="AO158" i="18"/>
  <c r="AO157" i="18"/>
  <c r="AO156" i="18"/>
  <c r="AO155" i="18"/>
  <c r="AO154" i="18"/>
  <c r="AO153" i="18"/>
  <c r="AO152" i="18"/>
  <c r="AO151" i="18"/>
  <c r="AO130" i="18"/>
  <c r="AT129" i="18"/>
  <c r="AT128" i="18"/>
  <c r="AT127" i="18"/>
  <c r="AO126" i="18"/>
  <c r="AO125" i="18"/>
  <c r="AO124" i="18"/>
  <c r="AO123" i="18"/>
  <c r="AO122" i="18"/>
  <c r="AO121" i="18"/>
  <c r="AO120" i="18"/>
  <c r="AO119" i="18"/>
  <c r="AO118" i="18"/>
  <c r="AO117" i="18"/>
  <c r="AO116" i="18"/>
  <c r="AO115" i="18"/>
  <c r="AO114" i="18"/>
  <c r="AT92" i="18"/>
  <c r="AT91" i="18"/>
  <c r="AT90" i="18"/>
  <c r="AO89" i="18"/>
  <c r="AO88" i="18"/>
  <c r="AO87" i="18"/>
  <c r="AO86" i="18"/>
  <c r="AO85" i="18"/>
  <c r="AO84" i="18"/>
  <c r="AO83" i="18"/>
  <c r="AO82" i="18"/>
  <c r="AO81" i="18"/>
  <c r="AO80" i="18"/>
  <c r="AO79" i="18"/>
  <c r="AO78" i="18"/>
  <c r="AO77" i="18"/>
  <c r="AO56" i="18"/>
  <c r="AT55" i="18"/>
  <c r="AT54" i="18"/>
  <c r="AT53" i="18"/>
  <c r="AO52" i="18"/>
  <c r="AO51" i="18"/>
  <c r="AO50" i="18"/>
  <c r="AO49" i="18"/>
  <c r="AO48" i="18"/>
  <c r="AO47" i="18"/>
  <c r="AO46" i="18"/>
  <c r="AO45" i="18"/>
  <c r="AO44" i="18"/>
  <c r="AO43" i="18"/>
  <c r="AO42" i="18"/>
  <c r="AO41" i="18"/>
  <c r="AO40" i="18"/>
  <c r="AO19" i="18"/>
  <c r="AT93" i="18" s="1"/>
  <c r="AT15" i="18"/>
  <c r="AO15" i="18"/>
  <c r="AO14" i="18"/>
  <c r="AT125" i="18" s="1"/>
  <c r="AO13" i="18"/>
  <c r="AO12" i="18"/>
  <c r="AO11" i="18"/>
  <c r="AO10" i="18"/>
  <c r="AT121" i="18" s="1"/>
  <c r="AO9" i="18"/>
  <c r="AT120" i="18" s="1"/>
  <c r="AO8" i="18"/>
  <c r="AO7" i="18"/>
  <c r="AO6" i="18"/>
  <c r="AT117" i="18" s="1"/>
  <c r="AO5" i="18"/>
  <c r="AT116" i="18" s="1"/>
  <c r="AT4" i="18"/>
  <c r="AO4" i="18"/>
  <c r="AO3" i="18"/>
  <c r="AO167" i="19"/>
  <c r="AT167" i="19" s="1"/>
  <c r="AT166" i="19"/>
  <c r="AT165" i="19"/>
  <c r="AT164" i="19"/>
  <c r="AO163" i="19"/>
  <c r="AO162" i="19"/>
  <c r="AO161" i="19"/>
  <c r="AO160" i="19"/>
  <c r="AO159" i="19"/>
  <c r="AO158" i="19"/>
  <c r="AO157" i="19"/>
  <c r="AO156" i="19"/>
  <c r="AO155" i="19"/>
  <c r="AO154" i="19"/>
  <c r="AO153" i="19"/>
  <c r="AO152" i="19"/>
  <c r="AT152" i="19" s="1"/>
  <c r="AO151" i="19"/>
  <c r="AT129" i="19"/>
  <c r="AT128" i="19"/>
  <c r="AO126" i="19"/>
  <c r="AO125" i="19"/>
  <c r="AO124" i="19"/>
  <c r="AO123" i="19"/>
  <c r="AO122" i="19"/>
  <c r="AO121" i="19"/>
  <c r="AO120" i="19"/>
  <c r="AO119" i="19"/>
  <c r="AO118" i="19"/>
  <c r="AO117" i="19"/>
  <c r="AO116" i="19"/>
  <c r="AO115" i="19"/>
  <c r="AO114" i="19"/>
  <c r="AT114" i="19" s="1"/>
  <c r="AT92" i="19"/>
  <c r="AT91" i="19"/>
  <c r="AO89" i="19"/>
  <c r="AT89" i="19" s="1"/>
  <c r="AO88" i="19"/>
  <c r="AO87" i="19"/>
  <c r="AO86" i="19"/>
  <c r="AO85" i="19"/>
  <c r="AO84" i="19"/>
  <c r="AO83" i="19"/>
  <c r="AO82" i="19"/>
  <c r="AO81" i="19"/>
  <c r="AO80" i="19"/>
  <c r="AO79" i="19"/>
  <c r="AO78" i="19"/>
  <c r="AO77" i="19"/>
  <c r="AT77" i="19" s="1"/>
  <c r="AO56" i="19"/>
  <c r="AT55" i="19"/>
  <c r="AT54" i="19"/>
  <c r="AO52" i="19"/>
  <c r="AT52" i="19" s="1"/>
  <c r="AO51" i="19"/>
  <c r="AO50" i="19"/>
  <c r="AT50" i="19" s="1"/>
  <c r="AO49" i="19"/>
  <c r="AO48" i="19"/>
  <c r="AO47" i="19"/>
  <c r="AT47" i="19" s="1"/>
  <c r="AO46" i="19"/>
  <c r="AO45" i="19"/>
  <c r="AO44" i="19"/>
  <c r="AO43" i="19"/>
  <c r="AO42" i="19"/>
  <c r="AO41" i="19"/>
  <c r="AO40" i="19"/>
  <c r="AT127" i="19"/>
  <c r="AT15" i="19"/>
  <c r="AO15" i="19"/>
  <c r="AO14" i="19"/>
  <c r="AT88" i="19" s="1"/>
  <c r="AO13" i="19"/>
  <c r="AO12" i="19"/>
  <c r="AO11" i="19"/>
  <c r="AO10" i="19"/>
  <c r="AT84" i="19" s="1"/>
  <c r="AO9" i="19"/>
  <c r="AO8" i="19"/>
  <c r="AO7" i="19"/>
  <c r="AT44" i="19" s="1"/>
  <c r="AO6" i="19"/>
  <c r="AT80" i="19" s="1"/>
  <c r="AO5" i="19"/>
  <c r="AT153" i="19" s="1"/>
  <c r="AT4" i="19"/>
  <c r="AO3" i="19"/>
  <c r="AO167" i="11"/>
  <c r="AT166" i="11"/>
  <c r="AT165" i="11"/>
  <c r="AT164" i="11"/>
  <c r="AO163" i="11"/>
  <c r="AO162" i="11"/>
  <c r="AO161" i="11"/>
  <c r="AO160" i="11"/>
  <c r="AO159" i="11"/>
  <c r="AT158" i="11"/>
  <c r="AO158" i="11"/>
  <c r="AO157" i="11"/>
  <c r="AO156" i="11"/>
  <c r="AO155" i="11"/>
  <c r="AO154" i="11"/>
  <c r="AO153" i="11"/>
  <c r="AO152" i="11"/>
  <c r="AO151" i="11"/>
  <c r="AO130" i="11"/>
  <c r="AT129" i="11"/>
  <c r="AT128" i="11"/>
  <c r="AT127" i="11"/>
  <c r="AO126" i="11"/>
  <c r="AO125" i="11"/>
  <c r="AO124" i="11"/>
  <c r="AO123" i="11"/>
  <c r="AT123" i="11" s="1"/>
  <c r="AO122" i="11"/>
  <c r="AT122" i="11" s="1"/>
  <c r="AO121" i="11"/>
  <c r="AO120" i="11"/>
  <c r="AT120" i="11" s="1"/>
  <c r="AO119" i="11"/>
  <c r="AO118" i="11"/>
  <c r="AO117" i="11"/>
  <c r="AO116" i="11"/>
  <c r="AO115" i="11"/>
  <c r="AT114" i="11"/>
  <c r="AO114" i="11"/>
  <c r="AT92" i="11"/>
  <c r="AT91" i="11"/>
  <c r="AT90" i="11"/>
  <c r="AO89" i="11"/>
  <c r="AO88" i="11"/>
  <c r="AO87" i="11"/>
  <c r="AO86" i="11"/>
  <c r="AO85" i="11"/>
  <c r="AO84" i="11"/>
  <c r="AO83" i="11"/>
  <c r="AO82" i="11"/>
  <c r="AO81" i="11"/>
  <c r="AO80" i="11"/>
  <c r="AO79" i="11"/>
  <c r="AO78" i="11"/>
  <c r="AO77" i="11"/>
  <c r="AO56" i="11"/>
  <c r="AT55" i="11"/>
  <c r="AT54" i="11"/>
  <c r="AT53" i="11"/>
  <c r="AO52" i="11"/>
  <c r="AT52" i="11" s="1"/>
  <c r="AO51" i="11"/>
  <c r="AO50" i="11"/>
  <c r="AT50" i="11" s="1"/>
  <c r="AO49" i="11"/>
  <c r="AO48" i="11"/>
  <c r="AT48" i="11" s="1"/>
  <c r="AO47" i="11"/>
  <c r="AO46" i="11"/>
  <c r="AT46" i="11" s="1"/>
  <c r="AO45" i="11"/>
  <c r="AO44" i="11"/>
  <c r="AT44" i="11" s="1"/>
  <c r="AO43" i="11"/>
  <c r="AO42" i="11"/>
  <c r="AT42" i="11" s="1"/>
  <c r="AO41" i="11"/>
  <c r="AO40" i="11"/>
  <c r="AO19" i="11"/>
  <c r="AT93" i="11" s="1"/>
  <c r="AT15" i="11"/>
  <c r="AO15" i="11"/>
  <c r="AT89" i="11" s="1"/>
  <c r="AO14" i="11"/>
  <c r="AO13" i="11"/>
  <c r="AO12" i="11"/>
  <c r="AT86" i="11" s="1"/>
  <c r="AO11" i="11"/>
  <c r="AT85" i="11" s="1"/>
  <c r="AO10" i="11"/>
  <c r="AO9" i="11"/>
  <c r="AT83" i="11" s="1"/>
  <c r="AO8" i="11"/>
  <c r="AT82" i="11" s="1"/>
  <c r="AO7" i="11"/>
  <c r="AO6" i="11"/>
  <c r="AO5" i="11"/>
  <c r="AT4" i="11"/>
  <c r="AO4" i="11"/>
  <c r="AO3" i="11"/>
  <c r="AO167" i="1"/>
  <c r="AT166" i="1"/>
  <c r="AT165" i="1"/>
  <c r="AT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30" i="1"/>
  <c r="AT130" i="1" s="1"/>
  <c r="AT129" i="1"/>
  <c r="AT128" i="1"/>
  <c r="AT127" i="1"/>
  <c r="AO126" i="1"/>
  <c r="AO125" i="1"/>
  <c r="AO124" i="1"/>
  <c r="AO123" i="1"/>
  <c r="AO122" i="1"/>
  <c r="AT122" i="1" s="1"/>
  <c r="AO121" i="1"/>
  <c r="AO120" i="1"/>
  <c r="AO119" i="1"/>
  <c r="AO118" i="1"/>
  <c r="AO117" i="1"/>
  <c r="AO116" i="1"/>
  <c r="AO115" i="1"/>
  <c r="AO114" i="1"/>
  <c r="AT92" i="1"/>
  <c r="AT91" i="1"/>
  <c r="AT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56" i="1"/>
  <c r="AT56" i="1" s="1"/>
  <c r="AT55" i="1"/>
  <c r="AT54" i="1"/>
  <c r="AT53" i="1"/>
  <c r="AO52" i="1"/>
  <c r="AT52" i="1" s="1"/>
  <c r="AO51" i="1"/>
  <c r="AO50" i="1"/>
  <c r="AO49" i="1"/>
  <c r="AO48" i="1"/>
  <c r="AT48" i="1" s="1"/>
  <c r="AO47" i="1"/>
  <c r="AO46" i="1"/>
  <c r="AO45" i="1"/>
  <c r="AO44" i="1"/>
  <c r="AO43" i="1"/>
  <c r="AO42" i="1"/>
  <c r="AO41" i="1"/>
  <c r="AO40" i="1"/>
  <c r="AO19" i="1"/>
  <c r="AT93" i="1" s="1"/>
  <c r="AT15" i="1"/>
  <c r="AO15" i="1"/>
  <c r="AT126" i="1" s="1"/>
  <c r="AO14" i="1"/>
  <c r="AT162" i="1" s="1"/>
  <c r="AO13" i="1"/>
  <c r="AT161" i="1" s="1"/>
  <c r="AO12" i="1"/>
  <c r="AT160" i="1" s="1"/>
  <c r="AO11" i="1"/>
  <c r="AO10" i="1"/>
  <c r="AT158" i="1" s="1"/>
  <c r="AO9" i="1"/>
  <c r="AT157" i="1" s="1"/>
  <c r="AO8" i="1"/>
  <c r="AT156" i="1" s="1"/>
  <c r="AO7" i="1"/>
  <c r="AO6" i="1"/>
  <c r="AT154" i="1" s="1"/>
  <c r="AO5" i="1"/>
  <c r="AT153" i="1" s="1"/>
  <c r="AT4" i="1"/>
  <c r="AO4" i="1"/>
  <c r="AO3" i="1"/>
  <c r="AO167" i="2"/>
  <c r="AT166" i="2"/>
  <c r="AT165" i="2"/>
  <c r="AT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30" i="2"/>
  <c r="AT130" i="2" s="1"/>
  <c r="AT129" i="2"/>
  <c r="AT128" i="2"/>
  <c r="AT127" i="2"/>
  <c r="AO126" i="2"/>
  <c r="AT126" i="2" s="1"/>
  <c r="AO125" i="2"/>
  <c r="AO124" i="2"/>
  <c r="AO123" i="2"/>
  <c r="AO122" i="2"/>
  <c r="AT122" i="2" s="1"/>
  <c r="AO121" i="2"/>
  <c r="AO120" i="2"/>
  <c r="AO119" i="2"/>
  <c r="AO118" i="2"/>
  <c r="AO117" i="2"/>
  <c r="AO116" i="2"/>
  <c r="AO115" i="2"/>
  <c r="AO114" i="2"/>
  <c r="AT92" i="2"/>
  <c r="AT91" i="2"/>
  <c r="AT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56" i="2"/>
  <c r="AT56" i="2" s="1"/>
  <c r="AT55" i="2"/>
  <c r="AT54" i="2"/>
  <c r="AT53" i="2"/>
  <c r="AO52" i="2"/>
  <c r="AT52" i="2" s="1"/>
  <c r="AO51" i="2"/>
  <c r="AO50" i="2"/>
  <c r="AO49" i="2"/>
  <c r="AO48" i="2"/>
  <c r="AT47" i="2"/>
  <c r="AO47" i="2"/>
  <c r="AO46" i="2"/>
  <c r="AO45" i="2"/>
  <c r="AO44" i="2"/>
  <c r="AO43" i="2"/>
  <c r="AO42" i="2"/>
  <c r="AO41" i="2"/>
  <c r="AT40" i="2"/>
  <c r="AO40" i="2"/>
  <c r="AO19" i="2"/>
  <c r="AT93" i="2" s="1"/>
  <c r="AT15" i="2"/>
  <c r="AO15" i="2"/>
  <c r="AO14" i="2"/>
  <c r="AT125" i="2" s="1"/>
  <c r="AO13" i="2"/>
  <c r="AT124" i="2" s="1"/>
  <c r="AO12" i="2"/>
  <c r="AO11" i="2"/>
  <c r="AO10" i="2"/>
  <c r="AT121" i="2" s="1"/>
  <c r="AO9" i="2"/>
  <c r="AT120" i="2" s="1"/>
  <c r="AO8" i="2"/>
  <c r="AO7" i="2"/>
  <c r="AO6" i="2"/>
  <c r="AT117" i="2" s="1"/>
  <c r="AO5" i="2"/>
  <c r="AT116" i="2" s="1"/>
  <c r="AT4" i="2"/>
  <c r="AO4" i="2"/>
  <c r="AO3" i="2"/>
  <c r="AT114" i="2" s="1"/>
  <c r="AO167" i="3"/>
  <c r="AT166" i="3"/>
  <c r="AT165" i="3"/>
  <c r="AT164" i="3"/>
  <c r="AO163" i="3"/>
  <c r="AO162" i="3"/>
  <c r="AO161" i="3"/>
  <c r="AO160" i="3"/>
  <c r="AO159" i="3"/>
  <c r="AO158" i="3"/>
  <c r="AO157" i="3"/>
  <c r="AO156" i="3"/>
  <c r="AO155" i="3"/>
  <c r="AO154" i="3"/>
  <c r="AO153" i="3"/>
  <c r="AO152" i="3"/>
  <c r="AO151" i="3"/>
  <c r="AO130" i="3"/>
  <c r="AT130" i="3" s="1"/>
  <c r="AT129" i="3"/>
  <c r="AT128" i="3"/>
  <c r="AT127" i="3"/>
  <c r="AO126" i="3"/>
  <c r="AO125" i="3"/>
  <c r="AO124" i="3"/>
  <c r="AO123" i="3"/>
  <c r="AO122" i="3"/>
  <c r="AO121" i="3"/>
  <c r="AO120" i="3"/>
  <c r="AO119" i="3"/>
  <c r="AO118" i="3"/>
  <c r="AO117" i="3"/>
  <c r="AO116" i="3"/>
  <c r="AO115" i="3"/>
  <c r="AO114" i="3"/>
  <c r="AT92" i="3"/>
  <c r="AT91" i="3"/>
  <c r="AT90" i="3"/>
  <c r="AO89" i="3"/>
  <c r="AO88" i="3"/>
  <c r="AO87" i="3"/>
  <c r="AO86" i="3"/>
  <c r="AO85" i="3"/>
  <c r="AO84" i="3"/>
  <c r="AO83" i="3"/>
  <c r="AO82" i="3"/>
  <c r="AO81" i="3"/>
  <c r="AO80" i="3"/>
  <c r="AO79" i="3"/>
  <c r="AO78" i="3"/>
  <c r="AO77" i="3"/>
  <c r="AO56" i="3"/>
  <c r="AT55" i="3"/>
  <c r="AT54" i="3"/>
  <c r="AT53" i="3"/>
  <c r="AO52" i="3"/>
  <c r="AT52" i="3" s="1"/>
  <c r="AO51" i="3"/>
  <c r="AO50" i="3"/>
  <c r="AT50" i="3" s="1"/>
  <c r="AO49" i="3"/>
  <c r="AT49" i="3" s="1"/>
  <c r="AO48" i="3"/>
  <c r="AT48" i="3" s="1"/>
  <c r="AO47" i="3"/>
  <c r="AO46" i="3"/>
  <c r="AT46" i="3" s="1"/>
  <c r="AO45" i="3"/>
  <c r="AT45" i="3" s="1"/>
  <c r="AO44" i="3"/>
  <c r="AT44" i="3" s="1"/>
  <c r="AO43" i="3"/>
  <c r="AO42" i="3"/>
  <c r="AT42" i="3" s="1"/>
  <c r="AO41" i="3"/>
  <c r="AT41" i="3" s="1"/>
  <c r="AO40" i="3"/>
  <c r="AO19" i="3"/>
  <c r="AT15" i="3"/>
  <c r="AO15" i="3"/>
  <c r="AT126" i="3" s="1"/>
  <c r="AO14" i="3"/>
  <c r="AT88" i="3" s="1"/>
  <c r="AO13" i="3"/>
  <c r="AT87" i="3" s="1"/>
  <c r="AO12" i="3"/>
  <c r="AT86" i="3" s="1"/>
  <c r="AO11" i="3"/>
  <c r="AT122" i="3" s="1"/>
  <c r="AO10" i="3"/>
  <c r="AT84" i="3" s="1"/>
  <c r="AO9" i="3"/>
  <c r="AT120" i="3" s="1"/>
  <c r="AO8" i="3"/>
  <c r="AT119" i="3" s="1"/>
  <c r="AO7" i="3"/>
  <c r="AT118" i="3" s="1"/>
  <c r="AO6" i="3"/>
  <c r="AT117" i="3" s="1"/>
  <c r="AO5" i="3"/>
  <c r="AT116" i="3" s="1"/>
  <c r="AT4" i="3"/>
  <c r="AO4" i="3"/>
  <c r="AT115" i="3" s="1"/>
  <c r="AO3" i="3"/>
  <c r="AO167" i="4"/>
  <c r="AT166" i="4"/>
  <c r="AT165" i="4"/>
  <c r="AO163" i="4"/>
  <c r="AO162" i="4"/>
  <c r="AO161" i="4"/>
  <c r="AO160" i="4"/>
  <c r="AO159" i="4"/>
  <c r="AO158" i="4"/>
  <c r="AO157" i="4"/>
  <c r="AO156" i="4"/>
  <c r="AO155" i="4"/>
  <c r="AT155" i="4" s="1"/>
  <c r="AO154" i="4"/>
  <c r="AO153" i="4"/>
  <c r="AO152" i="4"/>
  <c r="AO151" i="4"/>
  <c r="AT151" i="4" s="1"/>
  <c r="AO130" i="4"/>
  <c r="AT129" i="4"/>
  <c r="AT128" i="4"/>
  <c r="AO126" i="4"/>
  <c r="AO125" i="4"/>
  <c r="AO124" i="4"/>
  <c r="AO123" i="4"/>
  <c r="AO122" i="4"/>
  <c r="AO121" i="4"/>
  <c r="AO120" i="4"/>
  <c r="AO119" i="4"/>
  <c r="AO118" i="4"/>
  <c r="AO117" i="4"/>
  <c r="AO116" i="4"/>
  <c r="AO115" i="4"/>
  <c r="AO114" i="4"/>
  <c r="AT92" i="4"/>
  <c r="AT91" i="4"/>
  <c r="AT90" i="4"/>
  <c r="AO89" i="4"/>
  <c r="AO88" i="4"/>
  <c r="AO87" i="4"/>
  <c r="AO86" i="4"/>
  <c r="AO85" i="4"/>
  <c r="AO84" i="4"/>
  <c r="AO83" i="4"/>
  <c r="AO82" i="4"/>
  <c r="AO81" i="4"/>
  <c r="AO80" i="4"/>
  <c r="AO79" i="4"/>
  <c r="AO78" i="4"/>
  <c r="AO77" i="4"/>
  <c r="AO56" i="4"/>
  <c r="AT55" i="4"/>
  <c r="AT54" i="4"/>
  <c r="AT53" i="4"/>
  <c r="AO52" i="4"/>
  <c r="AO51" i="4"/>
  <c r="AO50" i="4"/>
  <c r="AO49" i="4"/>
  <c r="AO48" i="4"/>
  <c r="AO47" i="4"/>
  <c r="AO46" i="4"/>
  <c r="AO45" i="4"/>
  <c r="AO44" i="4"/>
  <c r="AO43" i="4"/>
  <c r="AO42" i="4"/>
  <c r="AO41" i="4"/>
  <c r="AT41" i="4" s="1"/>
  <c r="AO40" i="4"/>
  <c r="AO19" i="4"/>
  <c r="AT164" i="4"/>
  <c r="AT15" i="4"/>
  <c r="AO15" i="4"/>
  <c r="AT89" i="4" s="1"/>
  <c r="AO14" i="4"/>
  <c r="AO13" i="4"/>
  <c r="AT124" i="4" s="1"/>
  <c r="AO12" i="4"/>
  <c r="AO11" i="4"/>
  <c r="AT85" i="4" s="1"/>
  <c r="AO10" i="4"/>
  <c r="AO9" i="4"/>
  <c r="AT120" i="4" s="1"/>
  <c r="AO8" i="4"/>
  <c r="AO7" i="4"/>
  <c r="AT118" i="4" s="1"/>
  <c r="AO6" i="4"/>
  <c r="AO5" i="4"/>
  <c r="AT116" i="4" s="1"/>
  <c r="AT4" i="4"/>
  <c r="AO4" i="4"/>
  <c r="AT115" i="4" s="1"/>
  <c r="AO3" i="4"/>
  <c r="AT114" i="4" s="1"/>
  <c r="AO167" i="5"/>
  <c r="AT166" i="5"/>
  <c r="AT165" i="5"/>
  <c r="AT164" i="5"/>
  <c r="AO163" i="5"/>
  <c r="AT163" i="5" s="1"/>
  <c r="AO162" i="5"/>
  <c r="AO161" i="5"/>
  <c r="AO160" i="5"/>
  <c r="AO159" i="5"/>
  <c r="AT159" i="5" s="1"/>
  <c r="AO158" i="5"/>
  <c r="AO157" i="5"/>
  <c r="AO156" i="5"/>
  <c r="AO155" i="5"/>
  <c r="AO154" i="5"/>
  <c r="AO153" i="5"/>
  <c r="AO152" i="5"/>
  <c r="AO151" i="5"/>
  <c r="AO130" i="5"/>
  <c r="AT129" i="5"/>
  <c r="AT128" i="5"/>
  <c r="AT127" i="5"/>
  <c r="AO126" i="5"/>
  <c r="AO125" i="5"/>
  <c r="AO124" i="5"/>
  <c r="AO123" i="5"/>
  <c r="AO122" i="5"/>
  <c r="AO121" i="5"/>
  <c r="AO120" i="5"/>
  <c r="AO119" i="5"/>
  <c r="AO118" i="5"/>
  <c r="AO117" i="5"/>
  <c r="AO116" i="5"/>
  <c r="AO115" i="5"/>
  <c r="AO114" i="5"/>
  <c r="AT92" i="5"/>
  <c r="AT91" i="5"/>
  <c r="AT90" i="5"/>
  <c r="AO89" i="5"/>
  <c r="AO88" i="5"/>
  <c r="AO87" i="5"/>
  <c r="AO86" i="5"/>
  <c r="AO85" i="5"/>
  <c r="AO84" i="5"/>
  <c r="AO83" i="5"/>
  <c r="AO82" i="5"/>
  <c r="AO81" i="5"/>
  <c r="AO80" i="5"/>
  <c r="AT80" i="5" s="1"/>
  <c r="AO79" i="5"/>
  <c r="AO78" i="5"/>
  <c r="AT78" i="5" s="1"/>
  <c r="AO77" i="5"/>
  <c r="AO56" i="5"/>
  <c r="AT55" i="5"/>
  <c r="AT54" i="5"/>
  <c r="AT53" i="5"/>
  <c r="AO52" i="5"/>
  <c r="AT52" i="5" s="1"/>
  <c r="AO51" i="5"/>
  <c r="AO50" i="5"/>
  <c r="AO49" i="5"/>
  <c r="AO48" i="5"/>
  <c r="AO47" i="5"/>
  <c r="AO46" i="5"/>
  <c r="AO45" i="5"/>
  <c r="AO44" i="5"/>
  <c r="AO43" i="5"/>
  <c r="AO42" i="5"/>
  <c r="AO41" i="5"/>
  <c r="AO40" i="5"/>
  <c r="AO19" i="5"/>
  <c r="AT15" i="5"/>
  <c r="AO15" i="5"/>
  <c r="AT89" i="5" s="1"/>
  <c r="AO14" i="5"/>
  <c r="AT88" i="5" s="1"/>
  <c r="AO13" i="5"/>
  <c r="AT87" i="5" s="1"/>
  <c r="AO12" i="5"/>
  <c r="AT86" i="5" s="1"/>
  <c r="AO11" i="5"/>
  <c r="AT85" i="5" s="1"/>
  <c r="AO10" i="5"/>
  <c r="AT84" i="5" s="1"/>
  <c r="AO9" i="5"/>
  <c r="AT83" i="5" s="1"/>
  <c r="AO8" i="5"/>
  <c r="AT82" i="5" s="1"/>
  <c r="AO7" i="5"/>
  <c r="AT118" i="5" s="1"/>
  <c r="AO6" i="5"/>
  <c r="AT117" i="5" s="1"/>
  <c r="AO5" i="5"/>
  <c r="AT116" i="5" s="1"/>
  <c r="AT4" i="5"/>
  <c r="AO4" i="5"/>
  <c r="AO3" i="5"/>
  <c r="AT114" i="5" s="1"/>
  <c r="AO167" i="6"/>
  <c r="AT166" i="6"/>
  <c r="AT165" i="6"/>
  <c r="AT164" i="6"/>
  <c r="AO163" i="6"/>
  <c r="AT163" i="6" s="1"/>
  <c r="AO162" i="6"/>
  <c r="AO161" i="6"/>
  <c r="AO160" i="6"/>
  <c r="AO159" i="6"/>
  <c r="AT159" i="6" s="1"/>
  <c r="AO158" i="6"/>
  <c r="AO157" i="6"/>
  <c r="AO156" i="6"/>
  <c r="AO155" i="6"/>
  <c r="AO154" i="6"/>
  <c r="AO153" i="6"/>
  <c r="AO152" i="6"/>
  <c r="AO151" i="6"/>
  <c r="AO130" i="6"/>
  <c r="AT129" i="6"/>
  <c r="AT128" i="6"/>
  <c r="AT127" i="6"/>
  <c r="AO126" i="6"/>
  <c r="AO125" i="6"/>
  <c r="AO124" i="6"/>
  <c r="AO123" i="6"/>
  <c r="AO122" i="6"/>
  <c r="AO121" i="6"/>
  <c r="AO120" i="6"/>
  <c r="AO119" i="6"/>
  <c r="AO118" i="6"/>
  <c r="AO117" i="6"/>
  <c r="AO116" i="6"/>
  <c r="AO115" i="6"/>
  <c r="AO114" i="6"/>
  <c r="AT92" i="6"/>
  <c r="AT91" i="6"/>
  <c r="AT90" i="6"/>
  <c r="AO89" i="6"/>
  <c r="AO88" i="6"/>
  <c r="AO87" i="6"/>
  <c r="AO86" i="6"/>
  <c r="AO85" i="6"/>
  <c r="AO84" i="6"/>
  <c r="AO83" i="6"/>
  <c r="AO82" i="6"/>
  <c r="AT82" i="6" s="1"/>
  <c r="AO81" i="6"/>
  <c r="AO80" i="6"/>
  <c r="AT80" i="6" s="1"/>
  <c r="AO79" i="6"/>
  <c r="AO78" i="6"/>
  <c r="AT78" i="6" s="1"/>
  <c r="AO77" i="6"/>
  <c r="AO56" i="6"/>
  <c r="AT55" i="6"/>
  <c r="AT54" i="6"/>
  <c r="AT53" i="6"/>
  <c r="AO52" i="6"/>
  <c r="AT52" i="6" s="1"/>
  <c r="AO51" i="6"/>
  <c r="AO50" i="6"/>
  <c r="AO49" i="6"/>
  <c r="AO48" i="6"/>
  <c r="AT48" i="6" s="1"/>
  <c r="AO47" i="6"/>
  <c r="AO46" i="6"/>
  <c r="AO45" i="6"/>
  <c r="AO44" i="6"/>
  <c r="AO43" i="6"/>
  <c r="AO42" i="6"/>
  <c r="AO41" i="6"/>
  <c r="AO40" i="6"/>
  <c r="AO19" i="6"/>
  <c r="AT15" i="6"/>
  <c r="AO15" i="6"/>
  <c r="AT126" i="6" s="1"/>
  <c r="AO14" i="6"/>
  <c r="AT51" i="6" s="1"/>
  <c r="AO13" i="6"/>
  <c r="AT50" i="6" s="1"/>
  <c r="AO12" i="6"/>
  <c r="AT49" i="6" s="1"/>
  <c r="AO11" i="6"/>
  <c r="AT122" i="6" s="1"/>
  <c r="AO10" i="6"/>
  <c r="AT47" i="6" s="1"/>
  <c r="AO9" i="6"/>
  <c r="AT46" i="6" s="1"/>
  <c r="AO8" i="6"/>
  <c r="AT45" i="6" s="1"/>
  <c r="AO7" i="6"/>
  <c r="AO6" i="6"/>
  <c r="AT43" i="6" s="1"/>
  <c r="AO5" i="6"/>
  <c r="AT42" i="6" s="1"/>
  <c r="AT4" i="6"/>
  <c r="AO4" i="6"/>
  <c r="AT41" i="6" s="1"/>
  <c r="AO3" i="6"/>
  <c r="AT40" i="6" s="1"/>
  <c r="AO167" i="7"/>
  <c r="AT166" i="7"/>
  <c r="AT165" i="7"/>
  <c r="AO163" i="7"/>
  <c r="AO162" i="7"/>
  <c r="AO161" i="7"/>
  <c r="AO160" i="7"/>
  <c r="AO159" i="7"/>
  <c r="AO158" i="7"/>
  <c r="AO157" i="7"/>
  <c r="AO156" i="7"/>
  <c r="AO155" i="7"/>
  <c r="AO154" i="7"/>
  <c r="AO153" i="7"/>
  <c r="AO152" i="7"/>
  <c r="AO151" i="7"/>
  <c r="AO130" i="7"/>
  <c r="AT129" i="7"/>
  <c r="AT128" i="7"/>
  <c r="AO126" i="7"/>
  <c r="AO125" i="7"/>
  <c r="AO124" i="7"/>
  <c r="AO123" i="7"/>
  <c r="AO122" i="7"/>
  <c r="AO121" i="7"/>
  <c r="AO120" i="7"/>
  <c r="AO119" i="7"/>
  <c r="AO118" i="7"/>
  <c r="AO117" i="7"/>
  <c r="AO116" i="7"/>
  <c r="AO115" i="7"/>
  <c r="AO114" i="7"/>
  <c r="AT92" i="7"/>
  <c r="AT91" i="7"/>
  <c r="AT90" i="7"/>
  <c r="AO89" i="7"/>
  <c r="AO88" i="7"/>
  <c r="AO87" i="7"/>
  <c r="AO86" i="7"/>
  <c r="AO85" i="7"/>
  <c r="AO84" i="7"/>
  <c r="AO83" i="7"/>
  <c r="AO82" i="7"/>
  <c r="AO81" i="7"/>
  <c r="AO80" i="7"/>
  <c r="AO79" i="7"/>
  <c r="AO78" i="7"/>
  <c r="AO77" i="7"/>
  <c r="AO56" i="7"/>
  <c r="AT55" i="7"/>
  <c r="AT54" i="7"/>
  <c r="AT53" i="7"/>
  <c r="AO52" i="7"/>
  <c r="AO51" i="7"/>
  <c r="AT51" i="7" s="1"/>
  <c r="AO50" i="7"/>
  <c r="AT49" i="7"/>
  <c r="AO49" i="7"/>
  <c r="AO48" i="7"/>
  <c r="AO47" i="7"/>
  <c r="AO46" i="7"/>
  <c r="AO45" i="7"/>
  <c r="AO44" i="7"/>
  <c r="AT43" i="7"/>
  <c r="AO43" i="7"/>
  <c r="AO42" i="7"/>
  <c r="AO41" i="7"/>
  <c r="AO40" i="7"/>
  <c r="AO19" i="7"/>
  <c r="AT15" i="7"/>
  <c r="AO15" i="7"/>
  <c r="AO14" i="7"/>
  <c r="AT88" i="7" s="1"/>
  <c r="AO13" i="7"/>
  <c r="AO12" i="7"/>
  <c r="AT86" i="7" s="1"/>
  <c r="AO11" i="7"/>
  <c r="AO10" i="7"/>
  <c r="AT84" i="7" s="1"/>
  <c r="AO9" i="7"/>
  <c r="AO8" i="7"/>
  <c r="AT156" i="7" s="1"/>
  <c r="AO7" i="7"/>
  <c r="AT81" i="7" s="1"/>
  <c r="AO6" i="7"/>
  <c r="AT80" i="7" s="1"/>
  <c r="AO5" i="7"/>
  <c r="AT4" i="7"/>
  <c r="AO4" i="7"/>
  <c r="AT152" i="7" s="1"/>
  <c r="AO3" i="7"/>
  <c r="AT77" i="7" s="1"/>
  <c r="AO167" i="8"/>
  <c r="AT166" i="8"/>
  <c r="AT165" i="8"/>
  <c r="AT164" i="8"/>
  <c r="AO163" i="8"/>
  <c r="AO162" i="8"/>
  <c r="AO161" i="8"/>
  <c r="AO160" i="8"/>
  <c r="AO159" i="8"/>
  <c r="AO158" i="8"/>
  <c r="AO157" i="8"/>
  <c r="AO156" i="8"/>
  <c r="AO155" i="8"/>
  <c r="AO154" i="8"/>
  <c r="AO153" i="8"/>
  <c r="AO152" i="8"/>
  <c r="AO151" i="8"/>
  <c r="AO130" i="8"/>
  <c r="AT129" i="8"/>
  <c r="AT128" i="8"/>
  <c r="AT127" i="8"/>
  <c r="AO126" i="8"/>
  <c r="AO125" i="8"/>
  <c r="AO124" i="8"/>
  <c r="AO123" i="8"/>
  <c r="AO122" i="8"/>
  <c r="AO121" i="8"/>
  <c r="AO120" i="8"/>
  <c r="AO119" i="8"/>
  <c r="AO118" i="8"/>
  <c r="AO117" i="8"/>
  <c r="AO116" i="8"/>
  <c r="AO115" i="8"/>
  <c r="AO114" i="8"/>
  <c r="AT93" i="8"/>
  <c r="AT92" i="8"/>
  <c r="AT91" i="8"/>
  <c r="AT90" i="8"/>
  <c r="AO89" i="8"/>
  <c r="AO88" i="8"/>
  <c r="AO87" i="8"/>
  <c r="AT87" i="8" s="1"/>
  <c r="AO86" i="8"/>
  <c r="AO85" i="8"/>
  <c r="AO84" i="8"/>
  <c r="AO83" i="8"/>
  <c r="AT83" i="8" s="1"/>
  <c r="AO82" i="8"/>
  <c r="AO81" i="8"/>
  <c r="AO80" i="8"/>
  <c r="AO79" i="8"/>
  <c r="AT79" i="8" s="1"/>
  <c r="AO78" i="8"/>
  <c r="AO77" i="8"/>
  <c r="AT77" i="8" s="1"/>
  <c r="AO56" i="8"/>
  <c r="AT55" i="8"/>
  <c r="AT54" i="8"/>
  <c r="AT53" i="8"/>
  <c r="AO52" i="8"/>
  <c r="AO51" i="8"/>
  <c r="AO50" i="8"/>
  <c r="AO49" i="8"/>
  <c r="AO48" i="8"/>
  <c r="AO47" i="8"/>
  <c r="AO46" i="8"/>
  <c r="AO45" i="8"/>
  <c r="AO44" i="8"/>
  <c r="AO43" i="8"/>
  <c r="AO42" i="8"/>
  <c r="AO41" i="8"/>
  <c r="AO40" i="8"/>
  <c r="AO19" i="8"/>
  <c r="AT15" i="8"/>
  <c r="AO15" i="8"/>
  <c r="AO14" i="8"/>
  <c r="AT51" i="8" s="1"/>
  <c r="AO13" i="8"/>
  <c r="AT50" i="8" s="1"/>
  <c r="AO12" i="8"/>
  <c r="AT49" i="8" s="1"/>
  <c r="AO11" i="8"/>
  <c r="AO10" i="8"/>
  <c r="AT47" i="8" s="1"/>
  <c r="AO9" i="8"/>
  <c r="AT46" i="8" s="1"/>
  <c r="AO8" i="8"/>
  <c r="AT45" i="8" s="1"/>
  <c r="AO7" i="8"/>
  <c r="AO6" i="8"/>
  <c r="AT43" i="8" s="1"/>
  <c r="AO5" i="8"/>
  <c r="AT42" i="8" s="1"/>
  <c r="AT4" i="8"/>
  <c r="AO4" i="8"/>
  <c r="AT41" i="8" s="1"/>
  <c r="AO3" i="8"/>
  <c r="AT40" i="8" s="1"/>
  <c r="AO167" i="9"/>
  <c r="AT166" i="9"/>
  <c r="AT165" i="9"/>
  <c r="AT164" i="9"/>
  <c r="AO163" i="9"/>
  <c r="AO162" i="9"/>
  <c r="AO161" i="9"/>
  <c r="AO160" i="9"/>
  <c r="AO159" i="9"/>
  <c r="AO158" i="9"/>
  <c r="AO157" i="9"/>
  <c r="AO156" i="9"/>
  <c r="AO155" i="9"/>
  <c r="AO154" i="9"/>
  <c r="AO153" i="9"/>
  <c r="AO152" i="9"/>
  <c r="AO151" i="9"/>
  <c r="AO130" i="9"/>
  <c r="AT129" i="9"/>
  <c r="AT128" i="9"/>
  <c r="AT127" i="9"/>
  <c r="AO126" i="9"/>
  <c r="AO125" i="9"/>
  <c r="AO124" i="9"/>
  <c r="AO123" i="9"/>
  <c r="AO122" i="9"/>
  <c r="AO121" i="9"/>
  <c r="AO120" i="9"/>
  <c r="AO119" i="9"/>
  <c r="AO118" i="9"/>
  <c r="AO117" i="9"/>
  <c r="AO116" i="9"/>
  <c r="AO115" i="9"/>
  <c r="AO114" i="9"/>
  <c r="AT93" i="9"/>
  <c r="AT92" i="9"/>
  <c r="AT91" i="9"/>
  <c r="AT90" i="9"/>
  <c r="AO89" i="9"/>
  <c r="AO88" i="9"/>
  <c r="AO87" i="9"/>
  <c r="AO86" i="9"/>
  <c r="AO85" i="9"/>
  <c r="AO84" i="9"/>
  <c r="AO83" i="9"/>
  <c r="AO82" i="9"/>
  <c r="AO81" i="9"/>
  <c r="AO80" i="9"/>
  <c r="AO79" i="9"/>
  <c r="AO78" i="9"/>
  <c r="AO77" i="9"/>
  <c r="AT77" i="9" s="1"/>
  <c r="AO56" i="9"/>
  <c r="AT55" i="9"/>
  <c r="AT54" i="9"/>
  <c r="AT53" i="9"/>
  <c r="AO52" i="9"/>
  <c r="AO51" i="9"/>
  <c r="AO50" i="9"/>
  <c r="AO49" i="9"/>
  <c r="AO48" i="9"/>
  <c r="AO47" i="9"/>
  <c r="AO46" i="9"/>
  <c r="AO45" i="9"/>
  <c r="AO44" i="9"/>
  <c r="AO43" i="9"/>
  <c r="AT43" i="9" s="1"/>
  <c r="AO42" i="9"/>
  <c r="AO41" i="9"/>
  <c r="AT41" i="9" s="1"/>
  <c r="AO40" i="9"/>
  <c r="AO19" i="9"/>
  <c r="AT15" i="9"/>
  <c r="AO15" i="9"/>
  <c r="AO14" i="9"/>
  <c r="AO13" i="9"/>
  <c r="AO12" i="9"/>
  <c r="AT160" i="9" s="1"/>
  <c r="AO11" i="9"/>
  <c r="AO10" i="9"/>
  <c r="AO9" i="9"/>
  <c r="AO8" i="9"/>
  <c r="AO7" i="9"/>
  <c r="AT155" i="9" s="1"/>
  <c r="AO6" i="9"/>
  <c r="AO5" i="9"/>
  <c r="AT4" i="9"/>
  <c r="AO4" i="9"/>
  <c r="AT152" i="9" s="1"/>
  <c r="AO3" i="9"/>
  <c r="AT151" i="9" s="1"/>
  <c r="AO167" i="10"/>
  <c r="AT166" i="10"/>
  <c r="AT165" i="10"/>
  <c r="AT164" i="10"/>
  <c r="AO163" i="10"/>
  <c r="AO162" i="10"/>
  <c r="AO161" i="10"/>
  <c r="AO160" i="10"/>
  <c r="AO159" i="10"/>
  <c r="AO158" i="10"/>
  <c r="AO157" i="10"/>
  <c r="AO156" i="10"/>
  <c r="AO155" i="10"/>
  <c r="AO154" i="10"/>
  <c r="AO153" i="10"/>
  <c r="AO152" i="10"/>
  <c r="AO151" i="10"/>
  <c r="AO130" i="10"/>
  <c r="AT129" i="10"/>
  <c r="AT128" i="10"/>
  <c r="AT127" i="10"/>
  <c r="AO126" i="10"/>
  <c r="AO125" i="10"/>
  <c r="AO124" i="10"/>
  <c r="AO123" i="10"/>
  <c r="AO122" i="10"/>
  <c r="AO121" i="10"/>
  <c r="AO120" i="10"/>
  <c r="AO119" i="10"/>
  <c r="AO118" i="10"/>
  <c r="AO117" i="10"/>
  <c r="AO116" i="10"/>
  <c r="AO115" i="10"/>
  <c r="AO114" i="10"/>
  <c r="AT92" i="10"/>
  <c r="AT91" i="10"/>
  <c r="AO89" i="10"/>
  <c r="AO88" i="10"/>
  <c r="AO87" i="10"/>
  <c r="AO86" i="10"/>
  <c r="AO85" i="10"/>
  <c r="AO84" i="10"/>
  <c r="AO83" i="10"/>
  <c r="AO82" i="10"/>
  <c r="AO81" i="10"/>
  <c r="AO80" i="10"/>
  <c r="AO79" i="10"/>
  <c r="AO78" i="10"/>
  <c r="AT78" i="10" s="1"/>
  <c r="AO77" i="10"/>
  <c r="AO56" i="10"/>
  <c r="AT55" i="10"/>
  <c r="AT54" i="10"/>
  <c r="AT53" i="10"/>
  <c r="AO52" i="10"/>
  <c r="AO51" i="10"/>
  <c r="AO50" i="10"/>
  <c r="AO49" i="10"/>
  <c r="AO48" i="10"/>
  <c r="AO47" i="10"/>
  <c r="AO46" i="10"/>
  <c r="AO45" i="10"/>
  <c r="AO44" i="10"/>
  <c r="AO43" i="10"/>
  <c r="AO42" i="10"/>
  <c r="AO41" i="10"/>
  <c r="AT41" i="10" s="1"/>
  <c r="AO40" i="10"/>
  <c r="AO19" i="10"/>
  <c r="AT90" i="10"/>
  <c r="AT15" i="10"/>
  <c r="AO15" i="10"/>
  <c r="AT89" i="10" s="1"/>
  <c r="AO14" i="10"/>
  <c r="AT125" i="10" s="1"/>
  <c r="AO13" i="10"/>
  <c r="AT124" i="10" s="1"/>
  <c r="AO12" i="10"/>
  <c r="AT160" i="10" s="1"/>
  <c r="AO11" i="10"/>
  <c r="AT85" i="10" s="1"/>
  <c r="AO10" i="10"/>
  <c r="AT121" i="10" s="1"/>
  <c r="AO9" i="10"/>
  <c r="AT120" i="10" s="1"/>
  <c r="AO8" i="10"/>
  <c r="AO7" i="10"/>
  <c r="AT118" i="10" s="1"/>
  <c r="AO6" i="10"/>
  <c r="AT117" i="10" s="1"/>
  <c r="AO5" i="10"/>
  <c r="AT116" i="10" s="1"/>
  <c r="AT4" i="10"/>
  <c r="AO4" i="10"/>
  <c r="AT115" i="10" s="1"/>
  <c r="AO3" i="10"/>
  <c r="AO167" i="12"/>
  <c r="AT166" i="12"/>
  <c r="AT165" i="12"/>
  <c r="AO163" i="12"/>
  <c r="AT163" i="12" s="1"/>
  <c r="AO162" i="12"/>
  <c r="AO161" i="12"/>
  <c r="AO160" i="12"/>
  <c r="AO159" i="12"/>
  <c r="AT159" i="12" s="1"/>
  <c r="AO158" i="12"/>
  <c r="AO157" i="12"/>
  <c r="AO156" i="12"/>
  <c r="AO155" i="12"/>
  <c r="AT155" i="12" s="1"/>
  <c r="AO154" i="12"/>
  <c r="AO153" i="12"/>
  <c r="AO152" i="12"/>
  <c r="AO151" i="12"/>
  <c r="AT151" i="12" s="1"/>
  <c r="AO130" i="12"/>
  <c r="AT129" i="12"/>
  <c r="AT128" i="12"/>
  <c r="AT127" i="12"/>
  <c r="AO126" i="12"/>
  <c r="AO125" i="12"/>
  <c r="AO124" i="12"/>
  <c r="AO123" i="12"/>
  <c r="AO122" i="12"/>
  <c r="AO121" i="12"/>
  <c r="AO120" i="12"/>
  <c r="AO119" i="12"/>
  <c r="AO118" i="12"/>
  <c r="AO117" i="12"/>
  <c r="AO116" i="12"/>
  <c r="AO115" i="12"/>
  <c r="AO114" i="12"/>
  <c r="AT93" i="12"/>
  <c r="AT92" i="12"/>
  <c r="AT91" i="12"/>
  <c r="AT90" i="12"/>
  <c r="AO89" i="12"/>
  <c r="AO88" i="12"/>
  <c r="AO87" i="12"/>
  <c r="AO86" i="12"/>
  <c r="AO85" i="12"/>
  <c r="AO84" i="12"/>
  <c r="AT84" i="12" s="1"/>
  <c r="AO83" i="12"/>
  <c r="AO82" i="12"/>
  <c r="AO81" i="12"/>
  <c r="AO80" i="12"/>
  <c r="AO79" i="12"/>
  <c r="AO78" i="12"/>
  <c r="AO77" i="12"/>
  <c r="AO56" i="12"/>
  <c r="AT56" i="12" s="1"/>
  <c r="AT55" i="12"/>
  <c r="AT54" i="12"/>
  <c r="AT53" i="12"/>
  <c r="AO52" i="12"/>
  <c r="AO51" i="12"/>
  <c r="AO50" i="12"/>
  <c r="AO49" i="12"/>
  <c r="AO48" i="12"/>
  <c r="AT48" i="12" s="1"/>
  <c r="AO47" i="12"/>
  <c r="AT47" i="12" s="1"/>
  <c r="AO46" i="12"/>
  <c r="AO45" i="12"/>
  <c r="AT45" i="12" s="1"/>
  <c r="AO44" i="12"/>
  <c r="AO43" i="12"/>
  <c r="AT43" i="12" s="1"/>
  <c r="AO42" i="12"/>
  <c r="AO41" i="12"/>
  <c r="AT41" i="12" s="1"/>
  <c r="AO40" i="12"/>
  <c r="AT40" i="12" s="1"/>
  <c r="AO19" i="12"/>
  <c r="AT164" i="12"/>
  <c r="AT15" i="12"/>
  <c r="AO15" i="12"/>
  <c r="AT89" i="12" s="1"/>
  <c r="AO14" i="12"/>
  <c r="AT125" i="12" s="1"/>
  <c r="AO13" i="12"/>
  <c r="AO12" i="12"/>
  <c r="AT86" i="12" s="1"/>
  <c r="AO11" i="12"/>
  <c r="AT85" i="12" s="1"/>
  <c r="AO10" i="12"/>
  <c r="AT121" i="12" s="1"/>
  <c r="AO9" i="12"/>
  <c r="AT83" i="12" s="1"/>
  <c r="AO8" i="12"/>
  <c r="AT82" i="12" s="1"/>
  <c r="AO7" i="12"/>
  <c r="AT81" i="12" s="1"/>
  <c r="AO6" i="12"/>
  <c r="AT117" i="12" s="1"/>
  <c r="AO5" i="12"/>
  <c r="AT4" i="12"/>
  <c r="AO4" i="12"/>
  <c r="AT78" i="12" s="1"/>
  <c r="AO3" i="12"/>
  <c r="AO167" i="13"/>
  <c r="AT167" i="13" s="1"/>
  <c r="AT166" i="13"/>
  <c r="AT165" i="13"/>
  <c r="AT164" i="13"/>
  <c r="AO163" i="13"/>
  <c r="AO162" i="13"/>
  <c r="AO161" i="13"/>
  <c r="AO160" i="13"/>
  <c r="AO159" i="13"/>
  <c r="AO158" i="13"/>
  <c r="AO157" i="13"/>
  <c r="AO156" i="13"/>
  <c r="AO155" i="13"/>
  <c r="AO154" i="13"/>
  <c r="AO153" i="13"/>
  <c r="AO152" i="13"/>
  <c r="AO151" i="13"/>
  <c r="AO130" i="13"/>
  <c r="AT129" i="13"/>
  <c r="AT128" i="13"/>
  <c r="AO126" i="13"/>
  <c r="AO125" i="13"/>
  <c r="AO124" i="13"/>
  <c r="AT124" i="13" s="1"/>
  <c r="AO123" i="13"/>
  <c r="AO122" i="13"/>
  <c r="AO121" i="13"/>
  <c r="AO120" i="13"/>
  <c r="AT120" i="13" s="1"/>
  <c r="AO119" i="13"/>
  <c r="AO118" i="13"/>
  <c r="AO117" i="13"/>
  <c r="AO116" i="13"/>
  <c r="AT116" i="13" s="1"/>
  <c r="AO115" i="13"/>
  <c r="AO114" i="13"/>
  <c r="AT114" i="13" s="1"/>
  <c r="AT92" i="13"/>
  <c r="AT91" i="13"/>
  <c r="AT90" i="13"/>
  <c r="AO89" i="13"/>
  <c r="AO88" i="13"/>
  <c r="AO87" i="13"/>
  <c r="AO86" i="13"/>
  <c r="AO85" i="13"/>
  <c r="AO84" i="13"/>
  <c r="AO83" i="13"/>
  <c r="AO82" i="13"/>
  <c r="AO81" i="13"/>
  <c r="AO80" i="13"/>
  <c r="AO79" i="13"/>
  <c r="AO78" i="13"/>
  <c r="AO77" i="13"/>
  <c r="AO56" i="13"/>
  <c r="AT55" i="13"/>
  <c r="AT54" i="13"/>
  <c r="AT53" i="13"/>
  <c r="AO52" i="13"/>
  <c r="AT51" i="13"/>
  <c r="AO51" i="13"/>
  <c r="AO50" i="13"/>
  <c r="AO49" i="13"/>
  <c r="AO48" i="13"/>
  <c r="AT47" i="13"/>
  <c r="AO47" i="13"/>
  <c r="AO46" i="13"/>
  <c r="AO45" i="13"/>
  <c r="AO44" i="13"/>
  <c r="AO43" i="13"/>
  <c r="AO42" i="13"/>
  <c r="AO41" i="13"/>
  <c r="AO40" i="13"/>
  <c r="AO19" i="13"/>
  <c r="AT93" i="13" s="1"/>
  <c r="AT127" i="13"/>
  <c r="AT15" i="13"/>
  <c r="AO15" i="13"/>
  <c r="AT163" i="13" s="1"/>
  <c r="AO14" i="13"/>
  <c r="AT88" i="13" s="1"/>
  <c r="AO13" i="13"/>
  <c r="AT50" i="13" s="1"/>
  <c r="AO12" i="13"/>
  <c r="AT86" i="13" s="1"/>
  <c r="AO11" i="13"/>
  <c r="AT159" i="13" s="1"/>
  <c r="AO10" i="13"/>
  <c r="AT84" i="13" s="1"/>
  <c r="AO9" i="13"/>
  <c r="AT46" i="13" s="1"/>
  <c r="AO8" i="13"/>
  <c r="AT82" i="13" s="1"/>
  <c r="AO7" i="13"/>
  <c r="AO6" i="13"/>
  <c r="AT80" i="13" s="1"/>
  <c r="AO5" i="13"/>
  <c r="AT42" i="13" s="1"/>
  <c r="AT4" i="13"/>
  <c r="AO4" i="13"/>
  <c r="AT78" i="13" s="1"/>
  <c r="AO3" i="13"/>
  <c r="AO167" i="14"/>
  <c r="AT166" i="14"/>
  <c r="AT165" i="14"/>
  <c r="AO163" i="14"/>
  <c r="AO162" i="14"/>
  <c r="AO161" i="14"/>
  <c r="AO160" i="14"/>
  <c r="AO159" i="14"/>
  <c r="AO158" i="14"/>
  <c r="AO157" i="14"/>
  <c r="AO156" i="14"/>
  <c r="AO155" i="14"/>
  <c r="AO154" i="14"/>
  <c r="AO153" i="14"/>
  <c r="AO152" i="14"/>
  <c r="AO151" i="14"/>
  <c r="AO130" i="14"/>
  <c r="AT129" i="14"/>
  <c r="AT128" i="14"/>
  <c r="AO126" i="14"/>
  <c r="AO125" i="14"/>
  <c r="AO124" i="14"/>
  <c r="AO123" i="14"/>
  <c r="AO122" i="14"/>
  <c r="AO121" i="14"/>
  <c r="AO120" i="14"/>
  <c r="AO119" i="14"/>
  <c r="AO118" i="14"/>
  <c r="AO117" i="14"/>
  <c r="AO116" i="14"/>
  <c r="AO115" i="14"/>
  <c r="AO114" i="14"/>
  <c r="AT92" i="14"/>
  <c r="AT91" i="14"/>
  <c r="AO89" i="14"/>
  <c r="AO88" i="14"/>
  <c r="AO87" i="14"/>
  <c r="AO86" i="14"/>
  <c r="AO85" i="14"/>
  <c r="AO84" i="14"/>
  <c r="AO83" i="14"/>
  <c r="AO82" i="14"/>
  <c r="AO81" i="14"/>
  <c r="AO80" i="14"/>
  <c r="AO79" i="14"/>
  <c r="AO78" i="14"/>
  <c r="AT78" i="14" s="1"/>
  <c r="AO77" i="14"/>
  <c r="AO56" i="14"/>
  <c r="AT55" i="14"/>
  <c r="AT54" i="14"/>
  <c r="AO52" i="14"/>
  <c r="AO51" i="14"/>
  <c r="AO50" i="14"/>
  <c r="AO49" i="14"/>
  <c r="AO48" i="14"/>
  <c r="AO47" i="14"/>
  <c r="AO46" i="14"/>
  <c r="AO45" i="14"/>
  <c r="AO44" i="14"/>
  <c r="AO43" i="14"/>
  <c r="AO42" i="14"/>
  <c r="AO41" i="14"/>
  <c r="AO40" i="14"/>
  <c r="AO19" i="14"/>
  <c r="AT93" i="14" s="1"/>
  <c r="AT90" i="14"/>
  <c r="AT15" i="14"/>
  <c r="AO15" i="14"/>
  <c r="AO14" i="14"/>
  <c r="AT51" i="14" s="1"/>
  <c r="AO13" i="14"/>
  <c r="AO12" i="14"/>
  <c r="AO11" i="14"/>
  <c r="AT159" i="14" s="1"/>
  <c r="AO10" i="14"/>
  <c r="AT47" i="14" s="1"/>
  <c r="AO9" i="14"/>
  <c r="AO8" i="14"/>
  <c r="AT45" i="14" s="1"/>
  <c r="AO7" i="14"/>
  <c r="AO6" i="14"/>
  <c r="AT154" i="14" s="1"/>
  <c r="AO5" i="14"/>
  <c r="AT153" i="14" s="1"/>
  <c r="AT4" i="14"/>
  <c r="AO4" i="14"/>
  <c r="AT152" i="14" s="1"/>
  <c r="AO3" i="14"/>
  <c r="AT151" i="14" s="1"/>
  <c r="AO167" i="15"/>
  <c r="AT166" i="15"/>
  <c r="AT165" i="15"/>
  <c r="AT164" i="15"/>
  <c r="AO163" i="15"/>
  <c r="AO162" i="15"/>
  <c r="AO161" i="15"/>
  <c r="AO160" i="15"/>
  <c r="AO159" i="15"/>
  <c r="AO158" i="15"/>
  <c r="AO157" i="15"/>
  <c r="AO156" i="15"/>
  <c r="AT155" i="15"/>
  <c r="AO155" i="15"/>
  <c r="AO154" i="15"/>
  <c r="AO153" i="15"/>
  <c r="AO152" i="15"/>
  <c r="AO151" i="15"/>
  <c r="AO130" i="15"/>
  <c r="AT129" i="15"/>
  <c r="AT128" i="15"/>
  <c r="AT127" i="15"/>
  <c r="AO126" i="15"/>
  <c r="AO125" i="15"/>
  <c r="AO124" i="15"/>
  <c r="AO123" i="15"/>
  <c r="AO122" i="15"/>
  <c r="AO121" i="15"/>
  <c r="AO120" i="15"/>
  <c r="AO119" i="15"/>
  <c r="AO118" i="15"/>
  <c r="AO117" i="15"/>
  <c r="AO116" i="15"/>
  <c r="AO115" i="15"/>
  <c r="AO114" i="15"/>
  <c r="AT92" i="15"/>
  <c r="AT91" i="15"/>
  <c r="AT90" i="15"/>
  <c r="AO89" i="15"/>
  <c r="AO88" i="15"/>
  <c r="AT88" i="15" s="1"/>
  <c r="AO87" i="15"/>
  <c r="AO86" i="15"/>
  <c r="AT86" i="15" s="1"/>
  <c r="AO85" i="15"/>
  <c r="AO84" i="15"/>
  <c r="AT84" i="15" s="1"/>
  <c r="AO83" i="15"/>
  <c r="AO82" i="15"/>
  <c r="AT82" i="15" s="1"/>
  <c r="AO81" i="15"/>
  <c r="AO80" i="15"/>
  <c r="AT80" i="15" s="1"/>
  <c r="AO79" i="15"/>
  <c r="AO78" i="15"/>
  <c r="AT78" i="15" s="1"/>
  <c r="AO77" i="15"/>
  <c r="AT77" i="15" s="1"/>
  <c r="AO56" i="15"/>
  <c r="AT55" i="15"/>
  <c r="AT54" i="15"/>
  <c r="AT53" i="15"/>
  <c r="AO52" i="15"/>
  <c r="AO51" i="15"/>
  <c r="AO50" i="15"/>
  <c r="AO49" i="15"/>
  <c r="AO48" i="15"/>
  <c r="AO47" i="15"/>
  <c r="AO46" i="15"/>
  <c r="AO45" i="15"/>
  <c r="AO44" i="15"/>
  <c r="AO43" i="15"/>
  <c r="AO42" i="15"/>
  <c r="AO41" i="15"/>
  <c r="AO40" i="15"/>
  <c r="AO19" i="15"/>
  <c r="AT56" i="15" s="1"/>
  <c r="AT15" i="15"/>
  <c r="AO15" i="15"/>
  <c r="AT126" i="15" s="1"/>
  <c r="AO14" i="15"/>
  <c r="AT162" i="15" s="1"/>
  <c r="AO13" i="15"/>
  <c r="AO12" i="15"/>
  <c r="AT160" i="15" s="1"/>
  <c r="AO11" i="15"/>
  <c r="AO10" i="15"/>
  <c r="AT158" i="15" s="1"/>
  <c r="AO9" i="15"/>
  <c r="AO8" i="15"/>
  <c r="AT156" i="15" s="1"/>
  <c r="AO7" i="15"/>
  <c r="AT44" i="15" s="1"/>
  <c r="AO6" i="15"/>
  <c r="AO5" i="15"/>
  <c r="AT153" i="15" s="1"/>
  <c r="AT4" i="15"/>
  <c r="AO4" i="15"/>
  <c r="AT41" i="15" s="1"/>
  <c r="AO3" i="15"/>
  <c r="AT151" i="15" s="1"/>
  <c r="AO163" i="16"/>
  <c r="AO162" i="16"/>
  <c r="AO161" i="16"/>
  <c r="AO160" i="16"/>
  <c r="AO159" i="16"/>
  <c r="AO158" i="16"/>
  <c r="AO157" i="16"/>
  <c r="AO156" i="16"/>
  <c r="AO155" i="16"/>
  <c r="AO154" i="16"/>
  <c r="AO153" i="16"/>
  <c r="AO152" i="16"/>
  <c r="AO126" i="16"/>
  <c r="AO125" i="16"/>
  <c r="AO124" i="16"/>
  <c r="AO123" i="16"/>
  <c r="AO122" i="16"/>
  <c r="AO121" i="16"/>
  <c r="AO120" i="16"/>
  <c r="AO119" i="16"/>
  <c r="AO118" i="16"/>
  <c r="AO117" i="16"/>
  <c r="AO116" i="16"/>
  <c r="AO115" i="16"/>
  <c r="AO114" i="16"/>
  <c r="AO89" i="16"/>
  <c r="AO88" i="16"/>
  <c r="AO87" i="16"/>
  <c r="AO86" i="16"/>
  <c r="AO85" i="16"/>
  <c r="AO84" i="16"/>
  <c r="AO83" i="16"/>
  <c r="AO82" i="16"/>
  <c r="AO81" i="16"/>
  <c r="AO80" i="16"/>
  <c r="AO79" i="16"/>
  <c r="AO78" i="16"/>
  <c r="AO77" i="16"/>
  <c r="AO52" i="16"/>
  <c r="AO51" i="16"/>
  <c r="AO50" i="16"/>
  <c r="AO49" i="16"/>
  <c r="AO48" i="16"/>
  <c r="AO47" i="16"/>
  <c r="AO46" i="16"/>
  <c r="AO45" i="16"/>
  <c r="AO44" i="16"/>
  <c r="AO43" i="16"/>
  <c r="AO42" i="16"/>
  <c r="AO41" i="16"/>
  <c r="AO40" i="16"/>
  <c r="AY40" i="16" s="1"/>
  <c r="AT90" i="16"/>
  <c r="BH93" i="16" l="1"/>
  <c r="BI93" i="16"/>
  <c r="AY43" i="16"/>
  <c r="AZ43" i="16" s="1"/>
  <c r="BA43" i="16" s="1"/>
  <c r="BB43" i="16" s="1"/>
  <c r="BC43" i="16" s="1"/>
  <c r="BD43" i="16" s="1"/>
  <c r="BE43" i="16" s="1"/>
  <c r="BF43" i="16" s="1"/>
  <c r="AY83" i="16"/>
  <c r="AZ83" i="16" s="1"/>
  <c r="BA83" i="16" s="1"/>
  <c r="BB83" i="16" s="1"/>
  <c r="BC83" i="16" s="1"/>
  <c r="BD83" i="16" s="1"/>
  <c r="BE83" i="16" s="1"/>
  <c r="BF83" i="16" s="1"/>
  <c r="BI83" i="16" s="1"/>
  <c r="AY45" i="16"/>
  <c r="AZ45" i="16" s="1"/>
  <c r="BA45" i="16" s="1"/>
  <c r="BB45" i="16" s="1"/>
  <c r="BC45" i="16" s="1"/>
  <c r="BD45" i="16" s="1"/>
  <c r="BE45" i="16" s="1"/>
  <c r="BF45" i="16" s="1"/>
  <c r="AY56" i="16"/>
  <c r="AZ56" i="16" s="1"/>
  <c r="BA56" i="16" s="1"/>
  <c r="BB56" i="16" s="1"/>
  <c r="BC56" i="16" s="1"/>
  <c r="BD56" i="16" s="1"/>
  <c r="BE56" i="16" s="1"/>
  <c r="BF56" i="16" s="1"/>
  <c r="BI56" i="16" s="1"/>
  <c r="AY84" i="16"/>
  <c r="AZ84" i="16" s="1"/>
  <c r="BA84" i="16" s="1"/>
  <c r="BB84" i="16" s="1"/>
  <c r="BC84" i="16" s="1"/>
  <c r="BD84" i="16" s="1"/>
  <c r="BE84" i="16" s="1"/>
  <c r="BF84" i="16" s="1"/>
  <c r="BH84" i="16" s="1"/>
  <c r="AY51" i="16"/>
  <c r="AZ51" i="16" s="1"/>
  <c r="BA51" i="16" s="1"/>
  <c r="BB51" i="16" s="1"/>
  <c r="BC51" i="16" s="1"/>
  <c r="BD51" i="16" s="1"/>
  <c r="BE51" i="16" s="1"/>
  <c r="BF51" i="16" s="1"/>
  <c r="BI51" i="16" s="1"/>
  <c r="AY46" i="16"/>
  <c r="AZ46" i="16" s="1"/>
  <c r="BA46" i="16" s="1"/>
  <c r="BB46" i="16" s="1"/>
  <c r="BC46" i="16" s="1"/>
  <c r="BD46" i="16" s="1"/>
  <c r="BE46" i="16" s="1"/>
  <c r="BF46" i="16" s="1"/>
  <c r="BG46" i="16" s="1"/>
  <c r="AY77" i="16"/>
  <c r="AZ77" i="16" s="1"/>
  <c r="BA77" i="16" s="1"/>
  <c r="BB77" i="16" s="1"/>
  <c r="BC77" i="16" s="1"/>
  <c r="BD77" i="16" s="1"/>
  <c r="BE77" i="16" s="1"/>
  <c r="BF77" i="16" s="1"/>
  <c r="BH77" i="16" s="1"/>
  <c r="AY85" i="16"/>
  <c r="AZ85" i="16" s="1"/>
  <c r="BA85" i="16" s="1"/>
  <c r="BB85" i="16" s="1"/>
  <c r="BC85" i="16" s="1"/>
  <c r="BD85" i="16" s="1"/>
  <c r="BE85" i="16" s="1"/>
  <c r="BF85" i="16" s="1"/>
  <c r="BI85" i="16" s="1"/>
  <c r="BJ53" i="16"/>
  <c r="BO53" i="16" s="1"/>
  <c r="AY47" i="16"/>
  <c r="AZ47" i="16" s="1"/>
  <c r="BA47" i="16" s="1"/>
  <c r="BB47" i="16" s="1"/>
  <c r="BC47" i="16" s="1"/>
  <c r="BD47" i="16" s="1"/>
  <c r="BE47" i="16" s="1"/>
  <c r="BF47" i="16" s="1"/>
  <c r="AY78" i="16"/>
  <c r="AZ78" i="16" s="1"/>
  <c r="BA78" i="16" s="1"/>
  <c r="BB78" i="16" s="1"/>
  <c r="BC78" i="16" s="1"/>
  <c r="BD78" i="16" s="1"/>
  <c r="BE78" i="16" s="1"/>
  <c r="BF78" i="16" s="1"/>
  <c r="BH78" i="16" s="1"/>
  <c r="AY86" i="16"/>
  <c r="AZ86" i="16" s="1"/>
  <c r="BA86" i="16" s="1"/>
  <c r="BB86" i="16" s="1"/>
  <c r="BC86" i="16" s="1"/>
  <c r="BD86" i="16" s="1"/>
  <c r="BE86" i="16" s="1"/>
  <c r="BF86" i="16" s="1"/>
  <c r="BH86" i="16" s="1"/>
  <c r="BL53" i="16"/>
  <c r="AZ40" i="16"/>
  <c r="BA40" i="16" s="1"/>
  <c r="BB40" i="16" s="1"/>
  <c r="BC40" i="16" s="1"/>
  <c r="BD40" i="16" s="1"/>
  <c r="BE40" i="16" s="1"/>
  <c r="BF40" i="16" s="1"/>
  <c r="BI40" i="16" s="1"/>
  <c r="AY48" i="16"/>
  <c r="AZ48" i="16" s="1"/>
  <c r="BA48" i="16" s="1"/>
  <c r="BB48" i="16" s="1"/>
  <c r="BC48" i="16" s="1"/>
  <c r="BD48" i="16" s="1"/>
  <c r="BE48" i="16" s="1"/>
  <c r="BF48" i="16" s="1"/>
  <c r="BG48" i="16" s="1"/>
  <c r="AY79" i="16"/>
  <c r="AZ79" i="16" s="1"/>
  <c r="BA79" i="16" s="1"/>
  <c r="BB79" i="16" s="1"/>
  <c r="BC79" i="16" s="1"/>
  <c r="BD79" i="16" s="1"/>
  <c r="BE79" i="16" s="1"/>
  <c r="BF79" i="16" s="1"/>
  <c r="BG79" i="16" s="1"/>
  <c r="AY87" i="16"/>
  <c r="AZ87" i="16" s="1"/>
  <c r="BA87" i="16" s="1"/>
  <c r="BB87" i="16" s="1"/>
  <c r="BC87" i="16" s="1"/>
  <c r="BD87" i="16" s="1"/>
  <c r="BE87" i="16" s="1"/>
  <c r="BF87" i="16" s="1"/>
  <c r="BG87" i="16" s="1"/>
  <c r="AY44" i="16"/>
  <c r="AZ44" i="16" s="1"/>
  <c r="BA44" i="16" s="1"/>
  <c r="BB44" i="16" s="1"/>
  <c r="BC44" i="16" s="1"/>
  <c r="BD44" i="16" s="1"/>
  <c r="BE44" i="16" s="1"/>
  <c r="BF44" i="16" s="1"/>
  <c r="BG44" i="16" s="1"/>
  <c r="AY41" i="16"/>
  <c r="AZ41" i="16" s="1"/>
  <c r="BA41" i="16" s="1"/>
  <c r="BB41" i="16" s="1"/>
  <c r="BC41" i="16" s="1"/>
  <c r="BD41" i="16" s="1"/>
  <c r="BE41" i="16" s="1"/>
  <c r="BF41" i="16" s="1"/>
  <c r="BI41" i="16" s="1"/>
  <c r="AY49" i="16"/>
  <c r="AZ49" i="16" s="1"/>
  <c r="BA49" i="16" s="1"/>
  <c r="BB49" i="16" s="1"/>
  <c r="BC49" i="16" s="1"/>
  <c r="BD49" i="16" s="1"/>
  <c r="BE49" i="16" s="1"/>
  <c r="BF49" i="16" s="1"/>
  <c r="BI49" i="16" s="1"/>
  <c r="AY80" i="16"/>
  <c r="AZ80" i="16" s="1"/>
  <c r="BA80" i="16" s="1"/>
  <c r="BB80" i="16" s="1"/>
  <c r="BC80" i="16" s="1"/>
  <c r="BD80" i="16" s="1"/>
  <c r="BE80" i="16" s="1"/>
  <c r="BF80" i="16" s="1"/>
  <c r="BI80" i="16" s="1"/>
  <c r="AY88" i="16"/>
  <c r="AZ88" i="16" s="1"/>
  <c r="BA88" i="16" s="1"/>
  <c r="BB88" i="16" s="1"/>
  <c r="BC88" i="16" s="1"/>
  <c r="BD88" i="16" s="1"/>
  <c r="BE88" i="16" s="1"/>
  <c r="BF88" i="16" s="1"/>
  <c r="BI88" i="16" s="1"/>
  <c r="AY82" i="16"/>
  <c r="AZ82" i="16" s="1"/>
  <c r="BA82" i="16" s="1"/>
  <c r="BB82" i="16" s="1"/>
  <c r="BC82" i="16" s="1"/>
  <c r="BD82" i="16" s="1"/>
  <c r="BE82" i="16" s="1"/>
  <c r="BF82" i="16" s="1"/>
  <c r="BI82" i="16" s="1"/>
  <c r="AY52" i="16"/>
  <c r="AZ52" i="16" s="1"/>
  <c r="BA52" i="16" s="1"/>
  <c r="BB52" i="16" s="1"/>
  <c r="BC52" i="16" s="1"/>
  <c r="BD52" i="16" s="1"/>
  <c r="BE52" i="16" s="1"/>
  <c r="BF52" i="16" s="1"/>
  <c r="BI52" i="16" s="1"/>
  <c r="AY42" i="16"/>
  <c r="AZ42" i="16" s="1"/>
  <c r="BA42" i="16" s="1"/>
  <c r="BB42" i="16" s="1"/>
  <c r="BC42" i="16" s="1"/>
  <c r="BD42" i="16" s="1"/>
  <c r="BE42" i="16" s="1"/>
  <c r="BF42" i="16" s="1"/>
  <c r="AY50" i="16"/>
  <c r="AZ50" i="16" s="1"/>
  <c r="BA50" i="16" s="1"/>
  <c r="BB50" i="16" s="1"/>
  <c r="BC50" i="16" s="1"/>
  <c r="BD50" i="16" s="1"/>
  <c r="BE50" i="16" s="1"/>
  <c r="BF50" i="16" s="1"/>
  <c r="BH50" i="16" s="1"/>
  <c r="AY81" i="16"/>
  <c r="AZ81" i="16" s="1"/>
  <c r="BA81" i="16" s="1"/>
  <c r="BB81" i="16" s="1"/>
  <c r="BC81" i="16" s="1"/>
  <c r="BD81" i="16" s="1"/>
  <c r="BE81" i="16" s="1"/>
  <c r="BF81" i="16" s="1"/>
  <c r="BH81" i="16" s="1"/>
  <c r="AY89" i="16"/>
  <c r="AZ89" i="16" s="1"/>
  <c r="BA89" i="16" s="1"/>
  <c r="BB89" i="16" s="1"/>
  <c r="BC89" i="16" s="1"/>
  <c r="BD89" i="16" s="1"/>
  <c r="BE89" i="16" s="1"/>
  <c r="BF89" i="16" s="1"/>
  <c r="BG89" i="16" s="1"/>
  <c r="BK90" i="16"/>
  <c r="BK164" i="16"/>
  <c r="BK127" i="16"/>
  <c r="BJ93" i="16"/>
  <c r="BI42" i="16"/>
  <c r="BH42" i="16"/>
  <c r="BG42" i="16"/>
  <c r="BG52" i="16"/>
  <c r="BG81" i="16"/>
  <c r="BI43" i="16"/>
  <c r="BG43" i="16"/>
  <c r="BH43" i="16"/>
  <c r="BI45" i="16"/>
  <c r="BH45" i="16"/>
  <c r="BG45" i="16"/>
  <c r="BG84" i="16"/>
  <c r="BI84" i="16"/>
  <c r="BI44" i="16"/>
  <c r="BG77" i="16"/>
  <c r="BG85" i="16"/>
  <c r="BH85" i="16"/>
  <c r="BG83" i="16"/>
  <c r="BG47" i="16"/>
  <c r="BH47" i="16"/>
  <c r="BI47" i="16"/>
  <c r="BG40" i="16"/>
  <c r="BH40" i="16"/>
  <c r="BI79" i="16"/>
  <c r="BH79" i="16"/>
  <c r="BH87" i="16"/>
  <c r="BI87" i="16"/>
  <c r="BH88" i="16"/>
  <c r="BG88" i="16"/>
  <c r="AT52" i="18"/>
  <c r="AT48" i="18"/>
  <c r="AT167" i="18"/>
  <c r="AT56" i="18"/>
  <c r="AT80" i="18"/>
  <c r="AT84" i="18"/>
  <c r="AT157" i="18"/>
  <c r="AT77" i="18"/>
  <c r="AT130" i="18"/>
  <c r="AT152" i="18"/>
  <c r="AT151" i="11"/>
  <c r="AT151" i="17"/>
  <c r="AT157" i="15"/>
  <c r="AT161" i="15"/>
  <c r="AT161" i="9"/>
  <c r="AT161" i="7"/>
  <c r="AT167" i="7"/>
  <c r="AT151" i="1"/>
  <c r="AT152" i="11"/>
  <c r="AT155" i="11"/>
  <c r="AT151" i="19"/>
  <c r="AT154" i="15"/>
  <c r="AT154" i="9"/>
  <c r="AT158" i="9"/>
  <c r="AT162" i="9"/>
  <c r="AT152" i="1"/>
  <c r="F2" i="22" s="1" a="1"/>
  <c r="F2" i="22" s="1"/>
  <c r="AT155" i="1"/>
  <c r="AT115" i="5"/>
  <c r="AT119" i="4"/>
  <c r="AT123" i="4"/>
  <c r="AT114" i="3"/>
  <c r="AT115" i="2"/>
  <c r="AT118" i="2"/>
  <c r="AT116" i="12"/>
  <c r="AT119" i="2"/>
  <c r="I2" i="22" s="1" a="1"/>
  <c r="I2" i="22" s="1"/>
  <c r="AT123" i="2"/>
  <c r="AT114" i="18"/>
  <c r="AT114" i="12"/>
  <c r="AT130" i="12"/>
  <c r="AT114" i="10"/>
  <c r="AT122" i="9"/>
  <c r="AT126" i="9"/>
  <c r="AT122" i="8"/>
  <c r="AT126" i="8"/>
  <c r="AT117" i="4"/>
  <c r="AT121" i="4"/>
  <c r="AT125" i="4"/>
  <c r="AT118" i="18"/>
  <c r="AT130" i="19"/>
  <c r="AT87" i="12"/>
  <c r="AT79" i="7"/>
  <c r="AT83" i="7"/>
  <c r="AT82" i="19"/>
  <c r="AT86" i="19"/>
  <c r="AT81" i="13"/>
  <c r="AT44" i="8"/>
  <c r="AT52" i="7"/>
  <c r="AT44" i="6"/>
  <c r="AT46" i="19"/>
  <c r="AT49" i="14"/>
  <c r="AT56" i="9"/>
  <c r="AT56" i="8"/>
  <c r="AT56" i="3"/>
  <c r="AT85" i="13"/>
  <c r="AT79" i="12"/>
  <c r="AT153" i="12"/>
  <c r="AT157" i="12"/>
  <c r="AT161" i="12"/>
  <c r="AT152" i="13"/>
  <c r="AT48" i="15"/>
  <c r="AT52" i="15"/>
  <c r="AT152" i="15"/>
  <c r="AT48" i="14"/>
  <c r="AT43" i="13"/>
  <c r="AT49" i="13"/>
  <c r="AT49" i="12"/>
  <c r="AT52" i="12"/>
  <c r="AT88" i="12"/>
  <c r="AT40" i="10"/>
  <c r="AT42" i="10"/>
  <c r="AT44" i="10"/>
  <c r="AT46" i="10"/>
  <c r="AT48" i="10"/>
  <c r="AU48" i="10" s="1"/>
  <c r="AT50" i="10"/>
  <c r="AT52" i="10"/>
  <c r="AT88" i="10"/>
  <c r="AT123" i="10"/>
  <c r="AT130" i="15"/>
  <c r="AT56" i="14"/>
  <c r="AT77" i="14"/>
  <c r="AT41" i="13"/>
  <c r="AT44" i="13"/>
  <c r="AT126" i="13"/>
  <c r="AT56" i="10"/>
  <c r="AT93" i="10"/>
  <c r="AT158" i="10"/>
  <c r="AT79" i="15"/>
  <c r="AT81" i="15"/>
  <c r="AT83" i="15"/>
  <c r="AT85" i="15"/>
  <c r="AT87" i="15"/>
  <c r="AT89" i="15"/>
  <c r="AT93" i="15"/>
  <c r="AT43" i="14"/>
  <c r="AT80" i="14"/>
  <c r="AT82" i="14"/>
  <c r="AT84" i="14"/>
  <c r="AT167" i="14"/>
  <c r="AT115" i="13"/>
  <c r="AT117" i="13"/>
  <c r="AT119" i="13"/>
  <c r="AT121" i="13"/>
  <c r="AT123" i="13"/>
  <c r="AT125" i="13"/>
  <c r="AT42" i="12"/>
  <c r="AT44" i="12"/>
  <c r="AT46" i="12"/>
  <c r="AT152" i="12"/>
  <c r="AT154" i="12"/>
  <c r="AT156" i="12"/>
  <c r="AT158" i="12"/>
  <c r="AT160" i="12"/>
  <c r="AT162" i="12"/>
  <c r="AT156" i="10"/>
  <c r="AT119" i="10"/>
  <c r="AT80" i="10"/>
  <c r="AT82" i="10"/>
  <c r="AT84" i="10"/>
  <c r="AT86" i="10"/>
  <c r="AT162" i="10"/>
  <c r="AT156" i="9"/>
  <c r="AT45" i="9"/>
  <c r="AT81" i="8"/>
  <c r="AT85" i="8"/>
  <c r="AT89" i="8"/>
  <c r="AT167" i="5"/>
  <c r="AT93" i="5"/>
  <c r="AT89" i="13"/>
  <c r="AT118" i="13"/>
  <c r="AT122" i="13"/>
  <c r="AT122" i="15"/>
  <c r="AT159" i="15"/>
  <c r="AT163" i="15"/>
  <c r="AT167" i="15"/>
  <c r="AT40" i="14"/>
  <c r="AT52" i="14"/>
  <c r="AT77" i="13"/>
  <c r="AT40" i="13"/>
  <c r="AT45" i="13"/>
  <c r="AT56" i="13"/>
  <c r="AT130" i="13"/>
  <c r="AT50" i="12"/>
  <c r="AT77" i="12"/>
  <c r="AT80" i="12"/>
  <c r="AT122" i="12"/>
  <c r="AT126" i="12"/>
  <c r="AT43" i="10"/>
  <c r="AT45" i="10"/>
  <c r="AT47" i="10"/>
  <c r="AT49" i="10"/>
  <c r="AT51" i="10"/>
  <c r="AT130" i="10"/>
  <c r="AT157" i="10"/>
  <c r="AT161" i="10"/>
  <c r="AT130" i="9"/>
  <c r="AT130" i="8"/>
  <c r="AT40" i="7"/>
  <c r="AT45" i="7"/>
  <c r="AT56" i="7"/>
  <c r="AT122" i="7"/>
  <c r="AT126" i="7"/>
  <c r="AT167" i="6"/>
  <c r="AT93" i="6"/>
  <c r="AT77" i="10"/>
  <c r="AT79" i="10"/>
  <c r="AT81" i="10"/>
  <c r="AT83" i="10"/>
  <c r="AT87" i="10"/>
  <c r="AT40" i="9"/>
  <c r="AT78" i="9"/>
  <c r="AT80" i="9"/>
  <c r="AT159" i="9"/>
  <c r="AU159" i="9" s="1"/>
  <c r="AT163" i="9"/>
  <c r="AT78" i="8"/>
  <c r="AT80" i="8"/>
  <c r="T2" i="22" s="1" a="1"/>
  <c r="T2" i="22" s="1"/>
  <c r="AT82" i="8"/>
  <c r="AT84" i="8"/>
  <c r="AT86" i="8"/>
  <c r="AT159" i="8"/>
  <c r="AT163" i="8"/>
  <c r="AT167" i="8"/>
  <c r="AT47" i="7"/>
  <c r="AT85" i="7"/>
  <c r="AT89" i="7"/>
  <c r="AT93" i="7"/>
  <c r="AT130" i="7"/>
  <c r="AT48" i="9"/>
  <c r="AT52" i="9"/>
  <c r="AT48" i="8"/>
  <c r="S2" i="22" s="1" a="1"/>
  <c r="S2" i="22" s="1"/>
  <c r="AT52" i="8"/>
  <c r="AT48" i="7"/>
  <c r="AT40" i="5"/>
  <c r="AT48" i="5"/>
  <c r="AT167" i="4"/>
  <c r="AT93" i="4"/>
  <c r="AT78" i="4"/>
  <c r="AT80" i="4"/>
  <c r="AT122" i="4"/>
  <c r="AT126" i="4"/>
  <c r="AT152" i="4"/>
  <c r="AT156" i="4"/>
  <c r="AT154" i="11"/>
  <c r="AT117" i="11"/>
  <c r="AT84" i="11"/>
  <c r="AT121" i="11"/>
  <c r="AT88" i="11"/>
  <c r="AT125" i="11"/>
  <c r="AT162" i="11"/>
  <c r="AT40" i="11"/>
  <c r="AT77" i="6"/>
  <c r="AT79" i="6"/>
  <c r="AT81" i="6"/>
  <c r="AT85" i="6"/>
  <c r="AT89" i="6"/>
  <c r="AT77" i="5"/>
  <c r="AT79" i="5"/>
  <c r="AT81" i="5"/>
  <c r="AT40" i="4"/>
  <c r="AT42" i="4"/>
  <c r="AT48" i="4"/>
  <c r="AT52" i="4"/>
  <c r="AT43" i="3"/>
  <c r="AT47" i="3"/>
  <c r="AT51" i="3"/>
  <c r="AT130" i="6"/>
  <c r="AT130" i="5"/>
  <c r="AT77" i="4"/>
  <c r="AT79" i="4"/>
  <c r="AT81" i="4"/>
  <c r="AT154" i="4"/>
  <c r="AT158" i="4"/>
  <c r="AT40" i="3"/>
  <c r="AT78" i="3"/>
  <c r="AT80" i="3"/>
  <c r="AT82" i="3"/>
  <c r="AT159" i="3"/>
  <c r="AT163" i="3"/>
  <c r="AT167" i="3"/>
  <c r="AT48" i="2"/>
  <c r="AT51" i="2"/>
  <c r="AT159" i="2"/>
  <c r="AT163" i="2"/>
  <c r="AT167" i="2"/>
  <c r="AT159" i="1"/>
  <c r="AU159" i="1" s="1"/>
  <c r="AT163" i="1"/>
  <c r="AT167" i="1"/>
  <c r="AT56" i="11"/>
  <c r="AT157" i="11"/>
  <c r="AT77" i="3"/>
  <c r="AT79" i="3"/>
  <c r="AT81" i="3"/>
  <c r="AT83" i="3"/>
  <c r="AT85" i="3"/>
  <c r="AU85" i="3" s="1"/>
  <c r="AT89" i="3"/>
  <c r="AT93" i="3"/>
  <c r="AT43" i="2"/>
  <c r="AT85" i="2"/>
  <c r="AT89" i="2"/>
  <c r="AT85" i="1"/>
  <c r="AT89" i="1"/>
  <c r="AT153" i="11"/>
  <c r="AT116" i="11"/>
  <c r="AT87" i="11"/>
  <c r="AT124" i="11"/>
  <c r="AT122" i="19"/>
  <c r="AT159" i="19"/>
  <c r="AT126" i="19"/>
  <c r="AT163" i="19"/>
  <c r="AT119" i="11"/>
  <c r="AT161" i="11"/>
  <c r="AT40" i="19"/>
  <c r="AT43" i="19"/>
  <c r="AT48" i="19"/>
  <c r="AT49" i="19"/>
  <c r="AT41" i="11"/>
  <c r="AA2" i="22" s="1" a="1"/>
  <c r="AA2" i="22" s="1"/>
  <c r="AT43" i="11"/>
  <c r="AT45" i="11"/>
  <c r="AT47" i="11"/>
  <c r="AT49" i="11"/>
  <c r="AT51" i="11"/>
  <c r="AT156" i="11"/>
  <c r="AT42" i="19"/>
  <c r="AT45" i="19"/>
  <c r="AT85" i="19"/>
  <c r="AT126" i="11"/>
  <c r="AT130" i="11"/>
  <c r="AT160" i="11"/>
  <c r="AT51" i="19"/>
  <c r="AT124" i="18"/>
  <c r="AT87" i="18"/>
  <c r="AT79" i="18"/>
  <c r="AT122" i="18"/>
  <c r="AT155" i="18"/>
  <c r="AT158" i="18"/>
  <c r="AT163" i="18"/>
  <c r="AT116" i="17"/>
  <c r="AT117" i="19"/>
  <c r="AT119" i="19"/>
  <c r="AT121" i="19"/>
  <c r="AT123" i="19"/>
  <c r="AT125" i="19"/>
  <c r="AT81" i="18"/>
  <c r="AT85" i="18"/>
  <c r="AT88" i="18"/>
  <c r="AT153" i="18"/>
  <c r="AT161" i="18"/>
  <c r="AT160" i="17"/>
  <c r="AT123" i="17"/>
  <c r="AT45" i="17"/>
  <c r="AT49" i="17"/>
  <c r="AT115" i="18"/>
  <c r="AT78" i="18"/>
  <c r="AT83" i="18"/>
  <c r="AT126" i="18"/>
  <c r="AT151" i="18"/>
  <c r="AT154" i="18"/>
  <c r="AT159" i="18"/>
  <c r="AT162" i="18"/>
  <c r="AT157" i="17"/>
  <c r="AT120" i="17"/>
  <c r="AT119" i="17"/>
  <c r="AT124" i="17"/>
  <c r="AT89" i="18"/>
  <c r="AT40" i="17"/>
  <c r="AT42" i="17"/>
  <c r="AT46" i="17"/>
  <c r="AT50" i="17"/>
  <c r="AT56" i="17"/>
  <c r="AT114" i="17"/>
  <c r="AT117" i="17"/>
  <c r="AT93" i="19"/>
  <c r="AT56" i="19"/>
  <c r="AU122" i="11"/>
  <c r="AU85" i="11"/>
  <c r="AU48" i="11"/>
  <c r="AT152" i="17"/>
  <c r="AT78" i="17"/>
  <c r="AT155" i="17"/>
  <c r="AT81" i="17"/>
  <c r="AT48" i="17"/>
  <c r="AT77" i="11"/>
  <c r="AT78" i="11"/>
  <c r="AT79" i="11"/>
  <c r="AT80" i="11"/>
  <c r="AT81" i="11"/>
  <c r="AT159" i="11"/>
  <c r="AT163" i="11"/>
  <c r="AT41" i="19"/>
  <c r="AT90" i="19"/>
  <c r="AT116" i="19"/>
  <c r="AT118" i="19"/>
  <c r="AT120" i="19"/>
  <c r="AT124" i="19"/>
  <c r="AT119" i="18"/>
  <c r="AT45" i="18"/>
  <c r="AT123" i="18"/>
  <c r="AT49" i="18"/>
  <c r="AT82" i="18"/>
  <c r="AT86" i="18"/>
  <c r="AT52" i="17"/>
  <c r="AT118" i="17"/>
  <c r="AT115" i="11"/>
  <c r="AC2" i="22" s="1" a="1"/>
  <c r="AC2" i="22" s="1"/>
  <c r="AT118" i="11"/>
  <c r="AT78" i="19"/>
  <c r="AT115" i="17"/>
  <c r="AT167" i="11"/>
  <c r="AT83" i="19"/>
  <c r="AT157" i="19"/>
  <c r="AT87" i="19"/>
  <c r="AT161" i="19"/>
  <c r="AU48" i="19"/>
  <c r="AT53" i="19"/>
  <c r="AT41" i="17"/>
  <c r="AT163" i="17"/>
  <c r="AT81" i="19"/>
  <c r="AT155" i="19"/>
  <c r="AU85" i="19"/>
  <c r="AT44" i="17"/>
  <c r="AT79" i="19"/>
  <c r="AT115" i="19"/>
  <c r="AT156" i="18"/>
  <c r="AT160" i="18"/>
  <c r="AT122" i="17"/>
  <c r="AT126" i="17"/>
  <c r="AT159" i="17"/>
  <c r="AT154" i="19"/>
  <c r="AT156" i="19"/>
  <c r="AT158" i="19"/>
  <c r="AT160" i="19"/>
  <c r="AT162" i="19"/>
  <c r="AT40" i="18"/>
  <c r="AT41" i="18"/>
  <c r="AT42" i="18"/>
  <c r="AT43" i="18"/>
  <c r="AT44" i="18"/>
  <c r="AT46" i="18"/>
  <c r="AT47" i="18"/>
  <c r="AT50" i="18"/>
  <c r="AT51" i="18"/>
  <c r="AT77" i="17"/>
  <c r="AT79" i="17"/>
  <c r="AT80" i="17"/>
  <c r="AT82" i="17"/>
  <c r="AT83" i="17"/>
  <c r="AT84" i="17"/>
  <c r="AT86" i="17"/>
  <c r="AT87" i="17"/>
  <c r="AT88" i="17"/>
  <c r="AU85" i="15"/>
  <c r="AT114" i="15"/>
  <c r="AT115" i="15"/>
  <c r="AT116" i="15"/>
  <c r="AT117" i="15"/>
  <c r="AT118" i="15"/>
  <c r="AT119" i="15"/>
  <c r="AT120" i="15"/>
  <c r="AT121" i="15"/>
  <c r="AT123" i="15"/>
  <c r="AT124" i="15"/>
  <c r="AT125" i="15"/>
  <c r="AT158" i="14"/>
  <c r="AT121" i="14"/>
  <c r="AT162" i="14"/>
  <c r="AT125" i="14"/>
  <c r="AT87" i="14"/>
  <c r="AT89" i="14"/>
  <c r="AT115" i="14"/>
  <c r="AT117" i="14"/>
  <c r="AT122" i="14"/>
  <c r="AT130" i="14"/>
  <c r="AU122" i="13"/>
  <c r="AT155" i="14"/>
  <c r="AT118" i="14"/>
  <c r="AT126" i="14"/>
  <c r="AT163" i="14"/>
  <c r="AU85" i="12"/>
  <c r="AT40" i="15"/>
  <c r="AT42" i="15"/>
  <c r="AT43" i="15"/>
  <c r="AT45" i="15"/>
  <c r="AT46" i="15"/>
  <c r="AT47" i="15"/>
  <c r="AT49" i="15"/>
  <c r="AT50" i="15"/>
  <c r="AT51" i="15"/>
  <c r="AT156" i="14"/>
  <c r="AT119" i="14"/>
  <c r="AT160" i="14"/>
  <c r="AT123" i="14"/>
  <c r="AT86" i="14"/>
  <c r="AT88" i="14"/>
  <c r="AT114" i="14"/>
  <c r="AT116" i="14"/>
  <c r="AT127" i="14"/>
  <c r="AU85" i="10"/>
  <c r="AT157" i="14"/>
  <c r="AT120" i="14"/>
  <c r="AT161" i="14"/>
  <c r="AT124" i="14"/>
  <c r="AT41" i="14"/>
  <c r="AT42" i="14"/>
  <c r="AT44" i="14"/>
  <c r="AT46" i="14"/>
  <c r="AT50" i="14"/>
  <c r="AU48" i="14" s="1"/>
  <c r="AT53" i="14"/>
  <c r="AT79" i="14"/>
  <c r="AT81" i="14"/>
  <c r="AT83" i="14"/>
  <c r="AT85" i="14"/>
  <c r="AT164" i="14"/>
  <c r="AU159" i="12"/>
  <c r="AT151" i="13"/>
  <c r="AT153" i="13"/>
  <c r="AT154" i="13"/>
  <c r="AT155" i="13"/>
  <c r="AT156" i="13"/>
  <c r="AT157" i="13"/>
  <c r="AT158" i="13"/>
  <c r="AT160" i="13"/>
  <c r="AT161" i="13"/>
  <c r="AT162" i="13"/>
  <c r="AT51" i="12"/>
  <c r="AT42" i="9"/>
  <c r="AT79" i="9"/>
  <c r="AT159" i="10"/>
  <c r="AT163" i="10"/>
  <c r="AT48" i="13"/>
  <c r="AT52" i="13"/>
  <c r="AT79" i="13"/>
  <c r="AT83" i="13"/>
  <c r="AT87" i="13"/>
  <c r="AT115" i="12"/>
  <c r="AT118" i="12"/>
  <c r="AT119" i="12"/>
  <c r="AT120" i="12"/>
  <c r="AT123" i="12"/>
  <c r="AT124" i="12"/>
  <c r="AT167" i="12"/>
  <c r="AT122" i="10"/>
  <c r="AT126" i="10"/>
  <c r="AT151" i="10"/>
  <c r="AT152" i="10"/>
  <c r="AT153" i="10"/>
  <c r="AT154" i="10"/>
  <c r="AT155" i="10"/>
  <c r="AT167" i="10"/>
  <c r="AT153" i="9"/>
  <c r="AT116" i="9"/>
  <c r="AT157" i="9"/>
  <c r="AT46" i="9"/>
  <c r="AT83" i="9"/>
  <c r="AT120" i="9"/>
  <c r="AT85" i="9"/>
  <c r="AT89" i="9"/>
  <c r="AT114" i="9"/>
  <c r="AT115" i="9"/>
  <c r="AT117" i="9"/>
  <c r="AT118" i="9"/>
  <c r="AT119" i="9"/>
  <c r="AT121" i="9"/>
  <c r="AT123" i="9"/>
  <c r="AT124" i="9"/>
  <c r="AT125" i="9"/>
  <c r="AT167" i="9"/>
  <c r="AT151" i="8"/>
  <c r="AT152" i="8"/>
  <c r="V2" i="22" s="1" a="1"/>
  <c r="V2" i="22" s="1"/>
  <c r="AT153" i="8"/>
  <c r="AT154" i="8"/>
  <c r="AT155" i="8"/>
  <c r="AT156" i="8"/>
  <c r="AT157" i="8"/>
  <c r="AT158" i="8"/>
  <c r="AT160" i="8"/>
  <c r="AT161" i="8"/>
  <c r="AT162" i="8"/>
  <c r="AT41" i="7"/>
  <c r="AT42" i="7"/>
  <c r="AT44" i="7"/>
  <c r="AT46" i="7"/>
  <c r="AT50" i="7"/>
  <c r="AT151" i="7"/>
  <c r="AT155" i="7"/>
  <c r="AT160" i="7"/>
  <c r="AU85" i="5"/>
  <c r="AT81" i="9"/>
  <c r="AT82" i="9"/>
  <c r="AT84" i="9"/>
  <c r="AT86" i="9"/>
  <c r="AT87" i="9"/>
  <c r="AT88" i="9"/>
  <c r="AT114" i="8"/>
  <c r="AT115" i="8"/>
  <c r="AT116" i="8"/>
  <c r="AT117" i="8"/>
  <c r="AT118" i="8"/>
  <c r="AT119" i="8"/>
  <c r="AT120" i="8"/>
  <c r="AT121" i="8"/>
  <c r="AT123" i="8"/>
  <c r="AT124" i="8"/>
  <c r="AT125" i="8"/>
  <c r="AT154" i="7"/>
  <c r="AT158" i="7"/>
  <c r="AT164" i="7"/>
  <c r="AU48" i="6"/>
  <c r="AT44" i="9"/>
  <c r="AT47" i="9"/>
  <c r="AT49" i="9"/>
  <c r="AT50" i="9"/>
  <c r="AT51" i="9"/>
  <c r="AT88" i="8"/>
  <c r="AT114" i="7"/>
  <c r="AT115" i="7"/>
  <c r="AT116" i="7"/>
  <c r="AT117" i="7"/>
  <c r="AT118" i="7"/>
  <c r="AT119" i="7"/>
  <c r="AT120" i="7"/>
  <c r="AT121" i="7"/>
  <c r="AT123" i="7"/>
  <c r="AT124" i="7"/>
  <c r="AT125" i="7"/>
  <c r="AT127" i="7"/>
  <c r="AT153" i="7"/>
  <c r="AT157" i="7"/>
  <c r="AT159" i="7"/>
  <c r="AT162" i="7"/>
  <c r="AU122" i="4"/>
  <c r="AT78" i="7"/>
  <c r="AT82" i="7"/>
  <c r="AT87" i="7"/>
  <c r="AT163" i="7"/>
  <c r="AT56" i="6"/>
  <c r="AT151" i="6"/>
  <c r="AT152" i="6"/>
  <c r="AT153" i="6"/>
  <c r="AT154" i="6"/>
  <c r="AT155" i="6"/>
  <c r="AT156" i="6"/>
  <c r="AT157" i="6"/>
  <c r="AT158" i="6"/>
  <c r="AT160" i="6"/>
  <c r="AT161" i="6"/>
  <c r="AT162" i="6"/>
  <c r="AT41" i="5"/>
  <c r="AT42" i="5"/>
  <c r="AT43" i="5"/>
  <c r="AT44" i="5"/>
  <c r="AT45" i="5"/>
  <c r="AT46" i="5"/>
  <c r="AT47" i="5"/>
  <c r="AT49" i="5"/>
  <c r="AT50" i="5"/>
  <c r="AT51" i="5"/>
  <c r="AT82" i="4"/>
  <c r="AT83" i="4"/>
  <c r="AT84" i="4"/>
  <c r="AT86" i="4"/>
  <c r="AT87" i="4"/>
  <c r="AT88" i="4"/>
  <c r="AT114" i="6"/>
  <c r="AT115" i="6"/>
  <c r="AT116" i="6"/>
  <c r="AT117" i="6"/>
  <c r="AT118" i="6"/>
  <c r="AT119" i="6"/>
  <c r="AT120" i="6"/>
  <c r="AT121" i="6"/>
  <c r="AT123" i="6"/>
  <c r="AT124" i="6"/>
  <c r="AT125" i="6"/>
  <c r="AT56" i="5"/>
  <c r="AT122" i="5"/>
  <c r="AT126" i="5"/>
  <c r="AT151" i="5"/>
  <c r="AT152" i="5"/>
  <c r="AT153" i="5"/>
  <c r="AT154" i="5"/>
  <c r="AT155" i="5"/>
  <c r="AT156" i="5"/>
  <c r="AT157" i="5"/>
  <c r="AT158" i="5"/>
  <c r="AT160" i="5"/>
  <c r="AT161" i="5"/>
  <c r="AT162" i="5"/>
  <c r="AT43" i="4"/>
  <c r="AT44" i="4"/>
  <c r="AT45" i="4"/>
  <c r="AT46" i="4"/>
  <c r="AT47" i="4"/>
  <c r="AT49" i="4"/>
  <c r="AT50" i="4"/>
  <c r="AT51" i="4"/>
  <c r="AT160" i="4"/>
  <c r="AT162" i="4"/>
  <c r="AU122" i="2"/>
  <c r="AT83" i="6"/>
  <c r="AT84" i="6"/>
  <c r="AT86" i="6"/>
  <c r="AT87" i="6"/>
  <c r="AT88" i="6"/>
  <c r="AT119" i="5"/>
  <c r="AT120" i="5"/>
  <c r="AT121" i="5"/>
  <c r="AT123" i="5"/>
  <c r="AT124" i="5"/>
  <c r="AT125" i="5"/>
  <c r="AT56" i="4"/>
  <c r="AT127" i="4"/>
  <c r="AT130" i="4"/>
  <c r="AT153" i="4"/>
  <c r="AT157" i="4"/>
  <c r="AT159" i="4"/>
  <c r="AU48" i="3"/>
  <c r="AT161" i="4"/>
  <c r="AT163" i="4"/>
  <c r="AT77" i="2"/>
  <c r="AT78" i="2"/>
  <c r="H2" i="22" s="1" a="1"/>
  <c r="H2" i="22" s="1"/>
  <c r="AT79" i="2"/>
  <c r="AT80" i="2"/>
  <c r="AT81" i="2"/>
  <c r="AT82" i="2"/>
  <c r="AT83" i="2"/>
  <c r="AT84" i="2"/>
  <c r="AT86" i="2"/>
  <c r="AU85" i="2" s="1"/>
  <c r="AT87" i="2"/>
  <c r="AT88" i="2"/>
  <c r="AT114" i="1"/>
  <c r="AT115" i="1"/>
  <c r="E2" i="22" s="1" a="1"/>
  <c r="E2" i="22" s="1"/>
  <c r="AT116" i="1"/>
  <c r="AT117" i="1"/>
  <c r="AT118" i="1"/>
  <c r="AT119" i="1"/>
  <c r="AT120" i="1"/>
  <c r="AT121" i="1"/>
  <c r="AT123" i="1"/>
  <c r="AT124" i="1"/>
  <c r="AT125" i="1"/>
  <c r="AT151" i="3"/>
  <c r="AT152" i="3"/>
  <c r="AT153" i="3"/>
  <c r="AT154" i="3"/>
  <c r="AT155" i="3"/>
  <c r="AT156" i="3"/>
  <c r="AT157" i="3"/>
  <c r="AT158" i="3"/>
  <c r="AT160" i="3"/>
  <c r="AT161" i="3"/>
  <c r="AT162" i="3"/>
  <c r="AT41" i="2"/>
  <c r="G2" i="22" s="1" a="1"/>
  <c r="G2" i="22" s="1"/>
  <c r="AT42" i="2"/>
  <c r="AT44" i="2"/>
  <c r="AT45" i="2"/>
  <c r="AT46" i="2"/>
  <c r="AT49" i="2"/>
  <c r="AT50" i="2"/>
  <c r="AT77" i="1"/>
  <c r="AT78" i="1"/>
  <c r="D2" i="22" s="1" a="1"/>
  <c r="D2" i="22" s="1"/>
  <c r="AT79" i="1"/>
  <c r="AT80" i="1"/>
  <c r="AT81" i="1"/>
  <c r="AT82" i="1"/>
  <c r="AT83" i="1"/>
  <c r="AT84" i="1"/>
  <c r="AT86" i="1"/>
  <c r="AU85" i="1" s="1"/>
  <c r="AT87" i="1"/>
  <c r="AT88" i="1"/>
  <c r="AT121" i="3"/>
  <c r="AT123" i="3"/>
  <c r="AT124" i="3"/>
  <c r="AT125" i="3"/>
  <c r="AT151" i="2"/>
  <c r="AT152" i="2"/>
  <c r="J2" i="22" s="1" a="1"/>
  <c r="J2" i="22" s="1"/>
  <c r="AT153" i="2"/>
  <c r="AT154" i="2"/>
  <c r="AT155" i="2"/>
  <c r="AT156" i="2"/>
  <c r="AT157" i="2"/>
  <c r="AT158" i="2"/>
  <c r="AT160" i="2"/>
  <c r="AT161" i="2"/>
  <c r="AT162" i="2"/>
  <c r="AT40" i="1"/>
  <c r="AT41" i="1"/>
  <c r="AT42" i="1"/>
  <c r="AT43" i="1"/>
  <c r="AT44" i="1"/>
  <c r="AT45" i="1"/>
  <c r="AT46" i="1"/>
  <c r="AT47" i="1"/>
  <c r="AT49" i="1"/>
  <c r="AT50" i="1"/>
  <c r="AT51" i="1"/>
  <c r="AT53" i="16"/>
  <c r="AT127" i="16"/>
  <c r="AT164" i="16"/>
  <c r="AW56" i="16"/>
  <c r="AT166" i="16"/>
  <c r="AO15" i="16"/>
  <c r="AT15" i="16"/>
  <c r="AT4" i="16"/>
  <c r="AO4" i="16"/>
  <c r="AW41" i="16" s="1"/>
  <c r="AW77" i="16"/>
  <c r="AT91" i="16"/>
  <c r="AK38" i="16"/>
  <c r="AO14" i="16"/>
  <c r="AO13" i="16"/>
  <c r="AW50" i="16" s="1"/>
  <c r="AO12" i="16"/>
  <c r="AW49" i="16" s="1"/>
  <c r="AO11" i="16"/>
  <c r="AW48" i="16" s="1"/>
  <c r="AO9" i="16"/>
  <c r="AW83" i="16" s="1"/>
  <c r="AT151" i="16"/>
  <c r="AT92" i="16"/>
  <c r="AO10" i="16"/>
  <c r="AO8" i="16"/>
  <c r="AW45" i="16" s="1"/>
  <c r="AO7" i="16"/>
  <c r="AW44" i="16" s="1"/>
  <c r="AO6" i="16"/>
  <c r="AO5" i="16"/>
  <c r="AW79" i="16" s="1"/>
  <c r="AZ18" i="16"/>
  <c r="BA18" i="16" s="1"/>
  <c r="BB18" i="16" s="1"/>
  <c r="BC18" i="16" s="1"/>
  <c r="AZ17" i="16"/>
  <c r="BA17" i="16" s="1"/>
  <c r="BB17" i="16" s="1"/>
  <c r="BC17" i="16" s="1"/>
  <c r="AK88" i="1"/>
  <c r="AK88" i="2"/>
  <c r="AK88" i="3"/>
  <c r="AK88" i="4"/>
  <c r="AK88" i="5"/>
  <c r="AK88" i="6"/>
  <c r="AK88" i="7"/>
  <c r="AK88" i="8"/>
  <c r="AK88" i="9"/>
  <c r="AK88" i="10"/>
  <c r="AK88" i="11"/>
  <c r="AK88" i="12"/>
  <c r="AK88" i="13"/>
  <c r="AK88" i="14"/>
  <c r="AK88" i="15"/>
  <c r="AK88" i="16"/>
  <c r="AK88" i="17"/>
  <c r="AK88" i="18"/>
  <c r="AK88" i="19"/>
  <c r="AK125" i="1"/>
  <c r="AK125" i="2"/>
  <c r="AK125" i="3"/>
  <c r="AK125" i="4"/>
  <c r="AK125" i="5"/>
  <c r="AK125" i="6"/>
  <c r="AK125" i="7"/>
  <c r="AK125" i="8"/>
  <c r="AK125" i="9"/>
  <c r="AK125" i="10"/>
  <c r="AK125" i="11"/>
  <c r="AK125" i="12"/>
  <c r="AK125" i="13"/>
  <c r="AK125" i="14"/>
  <c r="AK125" i="15"/>
  <c r="AK125" i="16"/>
  <c r="AK125" i="17"/>
  <c r="AK125" i="18"/>
  <c r="AK125" i="19"/>
  <c r="AK162" i="1"/>
  <c r="AK162" i="2"/>
  <c r="AK162" i="3"/>
  <c r="AK162" i="4"/>
  <c r="AK162" i="5"/>
  <c r="AK162" i="6"/>
  <c r="AK162" i="7"/>
  <c r="AK162" i="8"/>
  <c r="AK162" i="9"/>
  <c r="AK162" i="10"/>
  <c r="AK162" i="11"/>
  <c r="AK162" i="12"/>
  <c r="AK162" i="13"/>
  <c r="AK162" i="14"/>
  <c r="AK162" i="15"/>
  <c r="AK162" i="16"/>
  <c r="AK162" i="17"/>
  <c r="AK162" i="18"/>
  <c r="AK162" i="19"/>
  <c r="AK51" i="1"/>
  <c r="AK51" i="2"/>
  <c r="AK51" i="3"/>
  <c r="AK51" i="4"/>
  <c r="AK51" i="5"/>
  <c r="AK51" i="6"/>
  <c r="AK51" i="7"/>
  <c r="AK51" i="8"/>
  <c r="AK51" i="9"/>
  <c r="AK51" i="10"/>
  <c r="AK51" i="11"/>
  <c r="AK51" i="12"/>
  <c r="AK51" i="13"/>
  <c r="AK51" i="14"/>
  <c r="AK51" i="15"/>
  <c r="AK51" i="16"/>
  <c r="AK51" i="17"/>
  <c r="AK51" i="18"/>
  <c r="AK51" i="19"/>
  <c r="BH44" i="16" l="1"/>
  <c r="BH49" i="16"/>
  <c r="BH41" i="16"/>
  <c r="BG41" i="16"/>
  <c r="BI78" i="16"/>
  <c r="BG78" i="16"/>
  <c r="BH56" i="16"/>
  <c r="BJ56" i="16" s="1"/>
  <c r="BI77" i="16"/>
  <c r="BJ77" i="16" s="1"/>
  <c r="BG50" i="16"/>
  <c r="BG51" i="16"/>
  <c r="BH52" i="16"/>
  <c r="AT93" i="16"/>
  <c r="BG80" i="16"/>
  <c r="BH51" i="16"/>
  <c r="BH48" i="16"/>
  <c r="BJ48" i="16" s="1"/>
  <c r="BJ84" i="16"/>
  <c r="BG49" i="16"/>
  <c r="BJ49" i="16" s="1"/>
  <c r="BI81" i="16"/>
  <c r="BH82" i="16"/>
  <c r="BK53" i="16"/>
  <c r="BI48" i="16"/>
  <c r="AT114" i="16"/>
  <c r="BH83" i="16"/>
  <c r="BJ83" i="16" s="1"/>
  <c r="BI46" i="16"/>
  <c r="BG56" i="16"/>
  <c r="BH89" i="16"/>
  <c r="BH46" i="16"/>
  <c r="BH80" i="16"/>
  <c r="BJ44" i="16"/>
  <c r="AW158" i="16"/>
  <c r="AW121" i="16"/>
  <c r="AW162" i="16"/>
  <c r="AW125" i="16"/>
  <c r="BI86" i="16"/>
  <c r="AW78" i="16"/>
  <c r="AW167" i="16"/>
  <c r="AW130" i="16"/>
  <c r="AW93" i="16"/>
  <c r="BG86" i="16"/>
  <c r="BG82" i="16"/>
  <c r="BJ82" i="16" s="1"/>
  <c r="AW81" i="16"/>
  <c r="AW82" i="16"/>
  <c r="AW46" i="16"/>
  <c r="AZ15" i="16"/>
  <c r="BA15" i="16" s="1"/>
  <c r="BB15" i="16" s="1"/>
  <c r="BC15" i="16" s="1"/>
  <c r="AW163" i="16"/>
  <c r="AW126" i="16"/>
  <c r="BJ41" i="16"/>
  <c r="BJ81" i="16"/>
  <c r="AW47" i="16"/>
  <c r="AW89" i="16"/>
  <c r="BH22" i="16"/>
  <c r="BI22" i="16" s="1"/>
  <c r="BJ22" i="16" s="1"/>
  <c r="BK22" i="16" s="1"/>
  <c r="BL22" i="16" s="1"/>
  <c r="BM22" i="16" s="1"/>
  <c r="BN22" i="16" s="1"/>
  <c r="BO22" i="16" s="1"/>
  <c r="BQ22" i="16" s="1"/>
  <c r="BM42" i="16" s="1"/>
  <c r="AW116" i="16"/>
  <c r="AW153" i="16"/>
  <c r="AP16" i="16"/>
  <c r="AW151" i="16"/>
  <c r="AW114" i="16"/>
  <c r="BI89" i="16"/>
  <c r="AW88" i="16"/>
  <c r="AW40" i="16"/>
  <c r="AW51" i="16"/>
  <c r="AW124" i="16"/>
  <c r="AW161" i="16"/>
  <c r="BJ40" i="16"/>
  <c r="AW157" i="16"/>
  <c r="AW120" i="16"/>
  <c r="BJ78" i="16"/>
  <c r="BH23" i="16"/>
  <c r="BI23" i="16" s="1"/>
  <c r="BJ23" i="16" s="1"/>
  <c r="BK23" i="16" s="1"/>
  <c r="BL23" i="16" s="1"/>
  <c r="BM23" i="16" s="1"/>
  <c r="BN23" i="16" s="1"/>
  <c r="BO23" i="16" s="1"/>
  <c r="BR23" i="16" s="1"/>
  <c r="BN43" i="16" s="1"/>
  <c r="AW117" i="16"/>
  <c r="AW154" i="16"/>
  <c r="AW152" i="16"/>
  <c r="AW115" i="16"/>
  <c r="AZ7" i="16"/>
  <c r="BA7" i="16" s="1"/>
  <c r="BB7" i="16" s="1"/>
  <c r="BC7" i="16" s="1"/>
  <c r="AW155" i="16"/>
  <c r="AW118" i="16"/>
  <c r="AW159" i="16"/>
  <c r="AW122" i="16"/>
  <c r="BI50" i="16"/>
  <c r="BJ50" i="16" s="1"/>
  <c r="AW42" i="16"/>
  <c r="AW80" i="16"/>
  <c r="AW87" i="16"/>
  <c r="AW85" i="16"/>
  <c r="AW84" i="16"/>
  <c r="AW43" i="16"/>
  <c r="AW52" i="16"/>
  <c r="AW156" i="16"/>
  <c r="AW119" i="16"/>
  <c r="AW160" i="16"/>
  <c r="AW123" i="16"/>
  <c r="BJ45" i="16"/>
  <c r="BJ42" i="16"/>
  <c r="AW86" i="16"/>
  <c r="BJ80" i="16"/>
  <c r="BJ87" i="16"/>
  <c r="BJ85" i="16"/>
  <c r="AU85" i="18"/>
  <c r="BJ79" i="16"/>
  <c r="BJ47" i="16"/>
  <c r="BJ43" i="16"/>
  <c r="BJ52" i="16"/>
  <c r="BJ88" i="16"/>
  <c r="AT52" i="16"/>
  <c r="BP23" i="16"/>
  <c r="BL43" i="16" s="1"/>
  <c r="BQ23" i="16"/>
  <c r="BM43" i="16" s="1"/>
  <c r="AT40" i="16"/>
  <c r="BH20" i="16"/>
  <c r="BI20" i="16" s="1"/>
  <c r="BJ20" i="16" s="1"/>
  <c r="BK20" i="16" s="1"/>
  <c r="BL20" i="16" s="1"/>
  <c r="BM20" i="16" s="1"/>
  <c r="BN20" i="16" s="1"/>
  <c r="BO20" i="16" s="1"/>
  <c r="AT83" i="16"/>
  <c r="BH26" i="16"/>
  <c r="BI26" i="16" s="1"/>
  <c r="BJ26" i="16" s="1"/>
  <c r="BK26" i="16" s="1"/>
  <c r="BL26" i="16" s="1"/>
  <c r="BM26" i="16" s="1"/>
  <c r="BN26" i="16" s="1"/>
  <c r="BO26" i="16" s="1"/>
  <c r="AZ4" i="16"/>
  <c r="BH21" i="16"/>
  <c r="BI21" i="16" s="1"/>
  <c r="BJ21" i="16" s="1"/>
  <c r="BK21" i="16" s="1"/>
  <c r="BL21" i="16" s="1"/>
  <c r="BM21" i="16" s="1"/>
  <c r="BN21" i="16" s="1"/>
  <c r="BO21" i="16" s="1"/>
  <c r="BP22" i="16"/>
  <c r="BL42" i="16" s="1"/>
  <c r="AT44" i="16"/>
  <c r="BH24" i="16"/>
  <c r="BI24" i="16" s="1"/>
  <c r="BJ24" i="16" s="1"/>
  <c r="BK24" i="16" s="1"/>
  <c r="BL24" i="16" s="1"/>
  <c r="BM24" i="16" s="1"/>
  <c r="BN24" i="16" s="1"/>
  <c r="BO24" i="16" s="1"/>
  <c r="AZ9" i="16"/>
  <c r="BA9" i="16" s="1"/>
  <c r="BB9" i="16" s="1"/>
  <c r="BC9" i="16" s="1"/>
  <c r="AZ8" i="16"/>
  <c r="BA8" i="16" s="1"/>
  <c r="BB8" i="16" s="1"/>
  <c r="BC8" i="16" s="1"/>
  <c r="BH25" i="16"/>
  <c r="BI25" i="16" s="1"/>
  <c r="BJ25" i="16" s="1"/>
  <c r="BK25" i="16" s="1"/>
  <c r="BL25" i="16" s="1"/>
  <c r="BM25" i="16" s="1"/>
  <c r="BN25" i="16" s="1"/>
  <c r="BO25" i="16" s="1"/>
  <c r="AT48" i="16"/>
  <c r="BH28" i="16"/>
  <c r="BI28" i="16" s="1"/>
  <c r="BJ28" i="16" s="1"/>
  <c r="BK28" i="16" s="1"/>
  <c r="BL28" i="16" s="1"/>
  <c r="BM28" i="16" s="1"/>
  <c r="BN28" i="16" s="1"/>
  <c r="BO28" i="16" s="1"/>
  <c r="AT161" i="16"/>
  <c r="BH30" i="16"/>
  <c r="BI30" i="16" s="1"/>
  <c r="BJ30" i="16" s="1"/>
  <c r="BK30" i="16" s="1"/>
  <c r="BL30" i="16" s="1"/>
  <c r="BM30" i="16" s="1"/>
  <c r="BN30" i="16" s="1"/>
  <c r="BO30" i="16" s="1"/>
  <c r="AT51" i="16"/>
  <c r="BH31" i="16"/>
  <c r="BI31" i="16" s="1"/>
  <c r="BJ31" i="16" s="1"/>
  <c r="BK31" i="16" s="1"/>
  <c r="BL31" i="16" s="1"/>
  <c r="BM31" i="16" s="1"/>
  <c r="BN31" i="16" s="1"/>
  <c r="BO31" i="16" s="1"/>
  <c r="AZ14" i="16"/>
  <c r="BA14" i="16" s="1"/>
  <c r="BB14" i="16" s="1"/>
  <c r="BC14" i="16" s="1"/>
  <c r="AT158" i="16"/>
  <c r="BH27" i="16"/>
  <c r="BI27" i="16" s="1"/>
  <c r="BJ27" i="16" s="1"/>
  <c r="BK27" i="16" s="1"/>
  <c r="BL27" i="16" s="1"/>
  <c r="BM27" i="16" s="1"/>
  <c r="BN27" i="16" s="1"/>
  <c r="BO27" i="16" s="1"/>
  <c r="AT123" i="16"/>
  <c r="BH29" i="16"/>
  <c r="BI29" i="16" s="1"/>
  <c r="BJ29" i="16" s="1"/>
  <c r="BK29" i="16" s="1"/>
  <c r="BL29" i="16" s="1"/>
  <c r="BM29" i="16" s="1"/>
  <c r="BN29" i="16" s="1"/>
  <c r="BO29" i="16" s="1"/>
  <c r="AT163" i="16"/>
  <c r="BH32" i="16"/>
  <c r="BI32" i="16" s="1"/>
  <c r="BJ32" i="16" s="1"/>
  <c r="BK32" i="16" s="1"/>
  <c r="BL32" i="16" s="1"/>
  <c r="BM32" i="16" s="1"/>
  <c r="BN32" i="16" s="1"/>
  <c r="BO32" i="16" s="1"/>
  <c r="BI36" i="16"/>
  <c r="BJ36" i="16" s="1"/>
  <c r="BK36" i="16" s="1"/>
  <c r="BL36" i="16" s="1"/>
  <c r="BM36" i="16" s="1"/>
  <c r="AU122" i="18"/>
  <c r="BA2" i="22" a="1"/>
  <c r="BA2" i="22" s="1"/>
  <c r="AU159" i="18"/>
  <c r="AZ10" i="16"/>
  <c r="BA10" i="16" s="1"/>
  <c r="BB10" i="16" s="1"/>
  <c r="BC10" i="16" s="1"/>
  <c r="AT81" i="16"/>
  <c r="AZ19" i="16"/>
  <c r="BA19" i="16" s="1"/>
  <c r="BB19" i="16" s="1"/>
  <c r="BC19" i="16" s="1"/>
  <c r="AP2" i="22" a="1"/>
  <c r="AP2" i="22" s="1"/>
  <c r="AH2" i="22" a="1"/>
  <c r="AH2" i="22" s="1"/>
  <c r="AU159" i="15"/>
  <c r="N2" i="22" a="1"/>
  <c r="N2" i="22" s="1"/>
  <c r="AD2" i="22" a="1"/>
  <c r="AD2" i="22" s="1"/>
  <c r="Z2" i="22" a="1"/>
  <c r="Z2" i="22" s="1"/>
  <c r="BB2" i="22" a="1"/>
  <c r="BB2" i="22" s="1"/>
  <c r="AT2" i="22" a="1"/>
  <c r="AT2" i="22" s="1"/>
  <c r="AG2" i="22" a="1"/>
  <c r="AG2" i="22" s="1"/>
  <c r="U2" i="22" a="1"/>
  <c r="U2" i="22" s="1"/>
  <c r="Y2" i="22" a="1"/>
  <c r="Y2" i="22" s="1"/>
  <c r="AU122" i="12"/>
  <c r="AS2" i="22" a="1"/>
  <c r="AS2" i="22" s="1"/>
  <c r="AO2" i="22" a="1"/>
  <c r="AO2" i="22" s="1"/>
  <c r="X2" i="22" a="1"/>
  <c r="X2" i="22" s="1"/>
  <c r="P2" i="22" a="1"/>
  <c r="P2" i="22" s="1"/>
  <c r="AF2" i="22" a="1"/>
  <c r="AF2" i="22" s="1"/>
  <c r="AJ2" i="22" a="1"/>
  <c r="AJ2" i="22" s="1"/>
  <c r="AB2" i="22" a="1"/>
  <c r="AB2" i="22" s="1"/>
  <c r="AR2" i="22" a="1"/>
  <c r="AR2" i="22" s="1"/>
  <c r="AZ2" i="22" a="1"/>
  <c r="AZ2" i="22" s="1"/>
  <c r="AN2" i="22" a="1"/>
  <c r="AN2" i="22" s="1"/>
  <c r="AE2" i="22" a="1"/>
  <c r="AE2" i="22" s="1"/>
  <c r="AU48" i="8"/>
  <c r="O2" i="22" a="1"/>
  <c r="O2" i="22" s="1"/>
  <c r="W2" i="22" a="1"/>
  <c r="W2" i="22" s="1"/>
  <c r="AM2" i="22" a="1"/>
  <c r="AM2" i="22" s="1"/>
  <c r="AY2" i="22" a="1"/>
  <c r="AY2" i="22" s="1"/>
  <c r="AQ2" i="22" a="1"/>
  <c r="AQ2" i="22" s="1"/>
  <c r="L2" i="22" a="1"/>
  <c r="L2" i="22" s="1"/>
  <c r="AZ11" i="16"/>
  <c r="BA11" i="16" s="1"/>
  <c r="BB11" i="16" s="1"/>
  <c r="BC11" i="16" s="1"/>
  <c r="AT154" i="16"/>
  <c r="AZ6" i="16"/>
  <c r="BA6" i="16" s="1"/>
  <c r="BB6" i="16" s="1"/>
  <c r="BC6" i="16" s="1"/>
  <c r="AZ12" i="16"/>
  <c r="BA12" i="16" s="1"/>
  <c r="BB12" i="16" s="1"/>
  <c r="BC12" i="16" s="1"/>
  <c r="R2" i="22" a="1"/>
  <c r="R2" i="22" s="1"/>
  <c r="AL2" i="22" a="1"/>
  <c r="AL2" i="22" s="1"/>
  <c r="M2" i="22" a="1"/>
  <c r="M2" i="22" s="1"/>
  <c r="AT42" i="16"/>
  <c r="AZ5" i="16"/>
  <c r="BA5" i="16" s="1"/>
  <c r="BB5" i="16" s="1"/>
  <c r="BC5" i="16" s="1"/>
  <c r="AZ13" i="16"/>
  <c r="BA13" i="16" s="1"/>
  <c r="BB13" i="16" s="1"/>
  <c r="BC13" i="16" s="1"/>
  <c r="Q2" i="22" a="1"/>
  <c r="Q2" i="22" s="1"/>
  <c r="AI2" i="22" a="1"/>
  <c r="AI2" i="22" s="1"/>
  <c r="AK2" i="22" a="1"/>
  <c r="AK2" i="22" s="1"/>
  <c r="K2" i="22" a="1"/>
  <c r="K2" i="22" s="1"/>
  <c r="AU48" i="18"/>
  <c r="AU48" i="17"/>
  <c r="AU159" i="17"/>
  <c r="AU122" i="17"/>
  <c r="AU159" i="11"/>
  <c r="AU122" i="19"/>
  <c r="AU159" i="19"/>
  <c r="AU85" i="17"/>
  <c r="AU122" i="3"/>
  <c r="AU122" i="5"/>
  <c r="AU122" i="10"/>
  <c r="AU48" i="13"/>
  <c r="AU159" i="8"/>
  <c r="AU159" i="14"/>
  <c r="AU159" i="3"/>
  <c r="AU48" i="1"/>
  <c r="AU159" i="6"/>
  <c r="AU48" i="4"/>
  <c r="AU159" i="5"/>
  <c r="AU85" i="8"/>
  <c r="AU122" i="8"/>
  <c r="AU122" i="7"/>
  <c r="AU48" i="15"/>
  <c r="AU122" i="1"/>
  <c r="AU159" i="4"/>
  <c r="AU159" i="7"/>
  <c r="AU85" i="9"/>
  <c r="AU85" i="7"/>
  <c r="AU85" i="14"/>
  <c r="AU48" i="2"/>
  <c r="AU159" i="2"/>
  <c r="AU85" i="6"/>
  <c r="AU122" i="6"/>
  <c r="AU85" i="4"/>
  <c r="AU48" i="5"/>
  <c r="AU48" i="7"/>
  <c r="AU48" i="9"/>
  <c r="AU159" i="10"/>
  <c r="AU122" i="9"/>
  <c r="AU48" i="12"/>
  <c r="AU159" i="13"/>
  <c r="AU85" i="13"/>
  <c r="AU122" i="14"/>
  <c r="AU122" i="15"/>
  <c r="AT82" i="16"/>
  <c r="AT118" i="16"/>
  <c r="AT155" i="16"/>
  <c r="AT47" i="16"/>
  <c r="AT119" i="16"/>
  <c r="AT156" i="16"/>
  <c r="AT124" i="16"/>
  <c r="AT115" i="16"/>
  <c r="AT43" i="16"/>
  <c r="AT152" i="16"/>
  <c r="AT41" i="16"/>
  <c r="AT45" i="16"/>
  <c r="AT79" i="16"/>
  <c r="AT84" i="16"/>
  <c r="AT116" i="16"/>
  <c r="AT121" i="16"/>
  <c r="AT153" i="16"/>
  <c r="AT157" i="16"/>
  <c r="AT46" i="16"/>
  <c r="AT80" i="16"/>
  <c r="AT117" i="16"/>
  <c r="AT130" i="16"/>
  <c r="AT56" i="16"/>
  <c r="AT55" i="16"/>
  <c r="AT129" i="16"/>
  <c r="AT89" i="16"/>
  <c r="BA4" i="16"/>
  <c r="BB4" i="16" s="1"/>
  <c r="BC4" i="16" s="1"/>
  <c r="AT78" i="16"/>
  <c r="AT77" i="16"/>
  <c r="AT128" i="16"/>
  <c r="AT125" i="16"/>
  <c r="AT162" i="16"/>
  <c r="AT88" i="16"/>
  <c r="AT50" i="16"/>
  <c r="AT87" i="16"/>
  <c r="AT160" i="16"/>
  <c r="AT49" i="16"/>
  <c r="AT86" i="16"/>
  <c r="AT85" i="16"/>
  <c r="AT159" i="16"/>
  <c r="AT122" i="16"/>
  <c r="AT120" i="16"/>
  <c r="AT126" i="16"/>
  <c r="BA16" i="16"/>
  <c r="BB16" i="16" s="1"/>
  <c r="BC16" i="16" s="1"/>
  <c r="AT54" i="16"/>
  <c r="AT165" i="16"/>
  <c r="BJ51" i="16" l="1"/>
  <c r="BJ46" i="16"/>
  <c r="BN36" i="16"/>
  <c r="BO36" i="16" s="1"/>
  <c r="BR22" i="16"/>
  <c r="BN42" i="16" s="1"/>
  <c r="BJ89" i="16"/>
  <c r="BJ86" i="16"/>
  <c r="BS23" i="16"/>
  <c r="BO43" i="16" s="1"/>
  <c r="BR31" i="16"/>
  <c r="BN51" i="16" s="1"/>
  <c r="BP31" i="16"/>
  <c r="BQ31" i="16"/>
  <c r="BM51" i="16" s="1"/>
  <c r="BQ26" i="16"/>
  <c r="BM46" i="16" s="1"/>
  <c r="BP26" i="16"/>
  <c r="BR26" i="16"/>
  <c r="BN46" i="16" s="1"/>
  <c r="BQ32" i="16"/>
  <c r="BM52" i="16" s="1"/>
  <c r="BP32" i="16"/>
  <c r="BL52" i="16" s="1"/>
  <c r="BR32" i="16"/>
  <c r="BN52" i="16" s="1"/>
  <c r="BQ24" i="16"/>
  <c r="BM44" i="16" s="1"/>
  <c r="BP24" i="16"/>
  <c r="BL44" i="16" s="1"/>
  <c r="BR24" i="16"/>
  <c r="BN44" i="16" s="1"/>
  <c r="BQ30" i="16"/>
  <c r="BM50" i="16" s="1"/>
  <c r="BP30" i="16"/>
  <c r="BL50" i="16" s="1"/>
  <c r="BR30" i="16"/>
  <c r="BN50" i="16" s="1"/>
  <c r="BR20" i="16"/>
  <c r="BN40" i="16" s="1"/>
  <c r="BQ20" i="16"/>
  <c r="BM40" i="16" s="1"/>
  <c r="BP20" i="16"/>
  <c r="BR29" i="16"/>
  <c r="BN49" i="16" s="1"/>
  <c r="BQ29" i="16"/>
  <c r="BM49" i="16" s="1"/>
  <c r="BP29" i="16"/>
  <c r="BL49" i="16" s="1"/>
  <c r="BQ28" i="16"/>
  <c r="BM48" i="16" s="1"/>
  <c r="BP28" i="16"/>
  <c r="BR28" i="16"/>
  <c r="BN48" i="16" s="1"/>
  <c r="BR27" i="16"/>
  <c r="BN47" i="16" s="1"/>
  <c r="BP27" i="16"/>
  <c r="BL47" i="16" s="1"/>
  <c r="BQ27" i="16"/>
  <c r="BM47" i="16" s="1"/>
  <c r="BR25" i="16"/>
  <c r="BN45" i="16" s="1"/>
  <c r="BP25" i="16"/>
  <c r="BL45" i="16" s="1"/>
  <c r="BQ25" i="16"/>
  <c r="BM45" i="16" s="1"/>
  <c r="BR21" i="16"/>
  <c r="BN41" i="16" s="1"/>
  <c r="BP21" i="16"/>
  <c r="BL41" i="16" s="1"/>
  <c r="BQ21" i="16"/>
  <c r="BM41" i="16" s="1"/>
  <c r="AV2" i="22" a="1"/>
  <c r="AV2" i="22" s="1"/>
  <c r="AX2" i="22" a="1"/>
  <c r="AX2" i="22" s="1"/>
  <c r="AW2" i="22" a="1"/>
  <c r="AW2" i="22" s="1"/>
  <c r="AU2" i="22" a="1"/>
  <c r="AU2" i="22" s="1"/>
  <c r="AK186" i="16"/>
  <c r="AP186" i="16" s="1"/>
  <c r="BS20" i="16" l="1"/>
  <c r="BQ36" i="16"/>
  <c r="BM56" i="16" s="1"/>
  <c r="BP36" i="16"/>
  <c r="BR36" i="16"/>
  <c r="BN56" i="16" s="1"/>
  <c r="BL56" i="16"/>
  <c r="BS22" i="16"/>
  <c r="BK42" i="16" s="1"/>
  <c r="BS28" i="16"/>
  <c r="BL48" i="16"/>
  <c r="BL40" i="16"/>
  <c r="BS26" i="16"/>
  <c r="BL46" i="16"/>
  <c r="BK80" i="16"/>
  <c r="BK43" i="16"/>
  <c r="BO42" i="16"/>
  <c r="BS31" i="16"/>
  <c r="BL51" i="16"/>
  <c r="BK117" i="16"/>
  <c r="BK154" i="16"/>
  <c r="BS30" i="16"/>
  <c r="BS27" i="16"/>
  <c r="BS21" i="16"/>
  <c r="BS24" i="16"/>
  <c r="BS25" i="16"/>
  <c r="BS29" i="16"/>
  <c r="BS32" i="16"/>
  <c r="AK149" i="2"/>
  <c r="AK149" i="3"/>
  <c r="AK149" i="4"/>
  <c r="AK149" i="5"/>
  <c r="AK149" i="6"/>
  <c r="AK149" i="7"/>
  <c r="AK149" i="8"/>
  <c r="AK149" i="9"/>
  <c r="AK149" i="10"/>
  <c r="AK149" i="11"/>
  <c r="AK149" i="12"/>
  <c r="AK149" i="13"/>
  <c r="AK149" i="14"/>
  <c r="AK149" i="15"/>
  <c r="AK149" i="16"/>
  <c r="AP149" i="16" s="1"/>
  <c r="AK149" i="17"/>
  <c r="AK149" i="18"/>
  <c r="AK149" i="19"/>
  <c r="AK149" i="1"/>
  <c r="AK186" i="2"/>
  <c r="AK186" i="3"/>
  <c r="AK186" i="4"/>
  <c r="AK186" i="5"/>
  <c r="AK186" i="6"/>
  <c r="AK186" i="7"/>
  <c r="AK186" i="8"/>
  <c r="AK186" i="9"/>
  <c r="AK186" i="10"/>
  <c r="AK186" i="11"/>
  <c r="AK186" i="12"/>
  <c r="AK186" i="13"/>
  <c r="AK186" i="14"/>
  <c r="AK186" i="15"/>
  <c r="AK186" i="17"/>
  <c r="AK186" i="18"/>
  <c r="AK186" i="19"/>
  <c r="AK186" i="1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1" i="2"/>
  <c r="AK160" i="2"/>
  <c r="AK159" i="2"/>
  <c r="AK158" i="2"/>
  <c r="AK157" i="2"/>
  <c r="AK156" i="2"/>
  <c r="AK155" i="2"/>
  <c r="AK154" i="2"/>
  <c r="AK153" i="2"/>
  <c r="AK152" i="2"/>
  <c r="AK151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4" i="2"/>
  <c r="AK123" i="2"/>
  <c r="AK122" i="2"/>
  <c r="AK121" i="2"/>
  <c r="AK120" i="2"/>
  <c r="AK119" i="2"/>
  <c r="AK118" i="2"/>
  <c r="AK117" i="2"/>
  <c r="AK116" i="2"/>
  <c r="AK115" i="2"/>
  <c r="AK114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7" i="2"/>
  <c r="AK86" i="2"/>
  <c r="AK85" i="2"/>
  <c r="AK84" i="2"/>
  <c r="AK83" i="2"/>
  <c r="AK82" i="2"/>
  <c r="AK81" i="2"/>
  <c r="AK80" i="2"/>
  <c r="AK79" i="2"/>
  <c r="AK78" i="2"/>
  <c r="AK77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0" i="2"/>
  <c r="AK49" i="2"/>
  <c r="AK48" i="2"/>
  <c r="AK47" i="2"/>
  <c r="AK46" i="2"/>
  <c r="AK45" i="2"/>
  <c r="AK44" i="2"/>
  <c r="AK43" i="2"/>
  <c r="AK42" i="2"/>
  <c r="AK41" i="2"/>
  <c r="AK40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K185" i="3"/>
  <c r="AK184" i="3"/>
  <c r="AK183" i="3"/>
  <c r="AK182" i="3"/>
  <c r="AK181" i="3"/>
  <c r="AK180" i="3"/>
  <c r="AK179" i="3"/>
  <c r="AK178" i="3"/>
  <c r="AK177" i="3"/>
  <c r="AK176" i="3"/>
  <c r="AK175" i="3"/>
  <c r="AK174" i="3"/>
  <c r="AK173" i="3"/>
  <c r="AK172" i="3"/>
  <c r="AK171" i="3"/>
  <c r="AK170" i="3"/>
  <c r="AK169" i="3"/>
  <c r="AK168" i="3"/>
  <c r="AK167" i="3"/>
  <c r="AK166" i="3"/>
  <c r="AK165" i="3"/>
  <c r="AK164" i="3"/>
  <c r="AK163" i="3"/>
  <c r="AK161" i="3"/>
  <c r="AK160" i="3"/>
  <c r="AK159" i="3"/>
  <c r="AK158" i="3"/>
  <c r="AK157" i="3"/>
  <c r="AK156" i="3"/>
  <c r="AK155" i="3"/>
  <c r="AK154" i="3"/>
  <c r="AK153" i="3"/>
  <c r="AK152" i="3"/>
  <c r="AK151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8" i="3"/>
  <c r="AK127" i="3"/>
  <c r="AK126" i="3"/>
  <c r="AK124" i="3"/>
  <c r="AK123" i="3"/>
  <c r="AK122" i="3"/>
  <c r="AK121" i="3"/>
  <c r="AK120" i="3"/>
  <c r="AK119" i="3"/>
  <c r="AK118" i="3"/>
  <c r="AK117" i="3"/>
  <c r="AK116" i="3"/>
  <c r="AK115" i="3"/>
  <c r="AK114" i="3"/>
  <c r="AK112" i="3"/>
  <c r="AK111" i="3"/>
  <c r="AK110" i="3"/>
  <c r="AK109" i="3"/>
  <c r="AK108" i="3"/>
  <c r="AK107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7" i="3"/>
  <c r="AK86" i="3"/>
  <c r="AK85" i="3"/>
  <c r="AK84" i="3"/>
  <c r="AK83" i="3"/>
  <c r="AK82" i="3"/>
  <c r="AK81" i="3"/>
  <c r="AK80" i="3"/>
  <c r="AK79" i="3"/>
  <c r="AK78" i="3"/>
  <c r="AK77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0" i="3"/>
  <c r="AK49" i="3"/>
  <c r="AK48" i="3"/>
  <c r="AK47" i="3"/>
  <c r="AK46" i="3"/>
  <c r="AK45" i="3"/>
  <c r="AK44" i="3"/>
  <c r="AK43" i="3"/>
  <c r="AK42" i="3"/>
  <c r="AK41" i="3"/>
  <c r="AK40" i="3"/>
  <c r="AK38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4" i="3"/>
  <c r="AK3" i="3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1" i="4"/>
  <c r="AK160" i="4"/>
  <c r="AK159" i="4"/>
  <c r="AK158" i="4"/>
  <c r="AK157" i="4"/>
  <c r="AK156" i="4"/>
  <c r="AK155" i="4"/>
  <c r="AK154" i="4"/>
  <c r="AK153" i="4"/>
  <c r="AK152" i="4"/>
  <c r="AK151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4" i="4"/>
  <c r="AK123" i="4"/>
  <c r="AK122" i="4"/>
  <c r="AK121" i="4"/>
  <c r="AK120" i="4"/>
  <c r="AK119" i="4"/>
  <c r="AK118" i="4"/>
  <c r="AK117" i="4"/>
  <c r="AK116" i="4"/>
  <c r="AK115" i="4"/>
  <c r="AK114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7" i="4"/>
  <c r="AK86" i="4"/>
  <c r="AK85" i="4"/>
  <c r="AK84" i="4"/>
  <c r="AK83" i="4"/>
  <c r="AK82" i="4"/>
  <c r="AK81" i="4"/>
  <c r="AK80" i="4"/>
  <c r="AK79" i="4"/>
  <c r="AK78" i="4"/>
  <c r="AK77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0" i="4"/>
  <c r="AK49" i="4"/>
  <c r="AK48" i="4"/>
  <c r="AK47" i="4"/>
  <c r="AK46" i="4"/>
  <c r="AK45" i="4"/>
  <c r="AK44" i="4"/>
  <c r="AK43" i="4"/>
  <c r="AK42" i="4"/>
  <c r="AK41" i="4"/>
  <c r="AK40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K185" i="5"/>
  <c r="AK184" i="5"/>
  <c r="AK183" i="5"/>
  <c r="AK182" i="5"/>
  <c r="AK181" i="5"/>
  <c r="AK180" i="5"/>
  <c r="AK179" i="5"/>
  <c r="AK178" i="5"/>
  <c r="AK177" i="5"/>
  <c r="AK176" i="5"/>
  <c r="AK175" i="5"/>
  <c r="AK174" i="5"/>
  <c r="AK173" i="5"/>
  <c r="AK172" i="5"/>
  <c r="AK171" i="5"/>
  <c r="AK170" i="5"/>
  <c r="AK169" i="5"/>
  <c r="AK168" i="5"/>
  <c r="AK167" i="5"/>
  <c r="AK166" i="5"/>
  <c r="AK165" i="5"/>
  <c r="AK164" i="5"/>
  <c r="AK163" i="5"/>
  <c r="AK161" i="5"/>
  <c r="AK160" i="5"/>
  <c r="AK159" i="5"/>
  <c r="AK158" i="5"/>
  <c r="AK157" i="5"/>
  <c r="AK156" i="5"/>
  <c r="AK155" i="5"/>
  <c r="AK154" i="5"/>
  <c r="AK153" i="5"/>
  <c r="AK152" i="5"/>
  <c r="AK151" i="5"/>
  <c r="AK148" i="5"/>
  <c r="AK147" i="5"/>
  <c r="AK146" i="5"/>
  <c r="AK145" i="5"/>
  <c r="AK144" i="5"/>
  <c r="AK143" i="5"/>
  <c r="AK142" i="5"/>
  <c r="AK141" i="5"/>
  <c r="AK140" i="5"/>
  <c r="AK139" i="5"/>
  <c r="AK138" i="5"/>
  <c r="AK137" i="5"/>
  <c r="AK136" i="5"/>
  <c r="AK135" i="5"/>
  <c r="AK134" i="5"/>
  <c r="AK133" i="5"/>
  <c r="AK132" i="5"/>
  <c r="AK131" i="5"/>
  <c r="AK130" i="5"/>
  <c r="AK129" i="5"/>
  <c r="AK128" i="5"/>
  <c r="AK127" i="5"/>
  <c r="AK126" i="5"/>
  <c r="AK124" i="5"/>
  <c r="AK123" i="5"/>
  <c r="AK122" i="5"/>
  <c r="AK121" i="5"/>
  <c r="AK120" i="5"/>
  <c r="AK119" i="5"/>
  <c r="AK118" i="5"/>
  <c r="AK117" i="5"/>
  <c r="AK116" i="5"/>
  <c r="AK115" i="5"/>
  <c r="AK114" i="5"/>
  <c r="AK112" i="5"/>
  <c r="AK111" i="5"/>
  <c r="AK110" i="5"/>
  <c r="AK109" i="5"/>
  <c r="AK108" i="5"/>
  <c r="AK107" i="5"/>
  <c r="AK106" i="5"/>
  <c r="AK105" i="5"/>
  <c r="AK104" i="5"/>
  <c r="AK103" i="5"/>
  <c r="AK102" i="5"/>
  <c r="AK101" i="5"/>
  <c r="AK100" i="5"/>
  <c r="AK99" i="5"/>
  <c r="AK98" i="5"/>
  <c r="AK97" i="5"/>
  <c r="AK96" i="5"/>
  <c r="AK95" i="5"/>
  <c r="AK94" i="5"/>
  <c r="AK93" i="5"/>
  <c r="AK92" i="5"/>
  <c r="AK91" i="5"/>
  <c r="AK90" i="5"/>
  <c r="AK89" i="5"/>
  <c r="AK87" i="5"/>
  <c r="AK86" i="5"/>
  <c r="AK85" i="5"/>
  <c r="AK84" i="5"/>
  <c r="AK83" i="5"/>
  <c r="AK82" i="5"/>
  <c r="AK81" i="5"/>
  <c r="AK80" i="5"/>
  <c r="AK79" i="5"/>
  <c r="AK78" i="5"/>
  <c r="AK77" i="5"/>
  <c r="AK75" i="5"/>
  <c r="AK74" i="5"/>
  <c r="AK73" i="5"/>
  <c r="AK72" i="5"/>
  <c r="AK71" i="5"/>
  <c r="AK70" i="5"/>
  <c r="AK69" i="5"/>
  <c r="AK68" i="5"/>
  <c r="AK67" i="5"/>
  <c r="AK66" i="5"/>
  <c r="AK65" i="5"/>
  <c r="AK64" i="5"/>
  <c r="AK63" i="5"/>
  <c r="AK62" i="5"/>
  <c r="AK61" i="5"/>
  <c r="AK60" i="5"/>
  <c r="AK59" i="5"/>
  <c r="AK58" i="5"/>
  <c r="AK57" i="5"/>
  <c r="AK56" i="5"/>
  <c r="AK55" i="5"/>
  <c r="AK54" i="5"/>
  <c r="AK53" i="5"/>
  <c r="AK52" i="5"/>
  <c r="AK50" i="5"/>
  <c r="AK49" i="5"/>
  <c r="AK48" i="5"/>
  <c r="AK47" i="5"/>
  <c r="AK46" i="5"/>
  <c r="AK45" i="5"/>
  <c r="AK44" i="5"/>
  <c r="AK43" i="5"/>
  <c r="AK42" i="5"/>
  <c r="AK41" i="5"/>
  <c r="AK40" i="5"/>
  <c r="AK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K3" i="5"/>
  <c r="AK185" i="6"/>
  <c r="AK184" i="6"/>
  <c r="AK183" i="6"/>
  <c r="AK182" i="6"/>
  <c r="AK181" i="6"/>
  <c r="AK180" i="6"/>
  <c r="AK179" i="6"/>
  <c r="AK178" i="6"/>
  <c r="AK177" i="6"/>
  <c r="AK176" i="6"/>
  <c r="AK175" i="6"/>
  <c r="AK174" i="6"/>
  <c r="AK173" i="6"/>
  <c r="AK172" i="6"/>
  <c r="AK171" i="6"/>
  <c r="AK170" i="6"/>
  <c r="AK169" i="6"/>
  <c r="AK168" i="6"/>
  <c r="AK167" i="6"/>
  <c r="AK166" i="6"/>
  <c r="AK165" i="6"/>
  <c r="AK164" i="6"/>
  <c r="AK163" i="6"/>
  <c r="AK161" i="6"/>
  <c r="AK160" i="6"/>
  <c r="AK159" i="6"/>
  <c r="AK158" i="6"/>
  <c r="AK157" i="6"/>
  <c r="AK156" i="6"/>
  <c r="AK155" i="6"/>
  <c r="AK154" i="6"/>
  <c r="AK153" i="6"/>
  <c r="AK152" i="6"/>
  <c r="AK151" i="6"/>
  <c r="AK148" i="6"/>
  <c r="AK147" i="6"/>
  <c r="AK146" i="6"/>
  <c r="AK145" i="6"/>
  <c r="AK144" i="6"/>
  <c r="AK143" i="6"/>
  <c r="AK142" i="6"/>
  <c r="AK141" i="6"/>
  <c r="AK140" i="6"/>
  <c r="AK139" i="6"/>
  <c r="AK138" i="6"/>
  <c r="AK137" i="6"/>
  <c r="AK136" i="6"/>
  <c r="AK135" i="6"/>
  <c r="AK134" i="6"/>
  <c r="AK133" i="6"/>
  <c r="AK132" i="6"/>
  <c r="AK131" i="6"/>
  <c r="AK130" i="6"/>
  <c r="AK129" i="6"/>
  <c r="AK128" i="6"/>
  <c r="AK127" i="6"/>
  <c r="AK126" i="6"/>
  <c r="AK124" i="6"/>
  <c r="AK123" i="6"/>
  <c r="AK122" i="6"/>
  <c r="AK121" i="6"/>
  <c r="AK120" i="6"/>
  <c r="AK119" i="6"/>
  <c r="AK118" i="6"/>
  <c r="AK117" i="6"/>
  <c r="AK116" i="6"/>
  <c r="AK115" i="6"/>
  <c r="AK114" i="6"/>
  <c r="AK112" i="6"/>
  <c r="AK111" i="6"/>
  <c r="AK110" i="6"/>
  <c r="AK109" i="6"/>
  <c r="AK108" i="6"/>
  <c r="AK107" i="6"/>
  <c r="AK106" i="6"/>
  <c r="AK105" i="6"/>
  <c r="AK104" i="6"/>
  <c r="AK103" i="6"/>
  <c r="AK102" i="6"/>
  <c r="AK101" i="6"/>
  <c r="AK100" i="6"/>
  <c r="AK99" i="6"/>
  <c r="AK98" i="6"/>
  <c r="AK97" i="6"/>
  <c r="AK96" i="6"/>
  <c r="AK95" i="6"/>
  <c r="AK94" i="6"/>
  <c r="AK93" i="6"/>
  <c r="AK92" i="6"/>
  <c r="AK91" i="6"/>
  <c r="AK90" i="6"/>
  <c r="AK89" i="6"/>
  <c r="AK87" i="6"/>
  <c r="AK86" i="6"/>
  <c r="AK85" i="6"/>
  <c r="AK84" i="6"/>
  <c r="AK83" i="6"/>
  <c r="AK82" i="6"/>
  <c r="AK81" i="6"/>
  <c r="AK80" i="6"/>
  <c r="AK79" i="6"/>
  <c r="AK78" i="6"/>
  <c r="AK77" i="6"/>
  <c r="AK75" i="6"/>
  <c r="AK74" i="6"/>
  <c r="AK73" i="6"/>
  <c r="AK72" i="6"/>
  <c r="AK71" i="6"/>
  <c r="AK70" i="6"/>
  <c r="AK69" i="6"/>
  <c r="AK68" i="6"/>
  <c r="AK67" i="6"/>
  <c r="AK66" i="6"/>
  <c r="AK65" i="6"/>
  <c r="AK64" i="6"/>
  <c r="AK63" i="6"/>
  <c r="AK62" i="6"/>
  <c r="AK61" i="6"/>
  <c r="AK60" i="6"/>
  <c r="AK59" i="6"/>
  <c r="AK58" i="6"/>
  <c r="AK57" i="6"/>
  <c r="AK56" i="6"/>
  <c r="AK55" i="6"/>
  <c r="AK54" i="6"/>
  <c r="AK53" i="6"/>
  <c r="AK52" i="6"/>
  <c r="AK50" i="6"/>
  <c r="AK49" i="6"/>
  <c r="AK48" i="6"/>
  <c r="AK47" i="6"/>
  <c r="AK46" i="6"/>
  <c r="AK45" i="6"/>
  <c r="AK44" i="6"/>
  <c r="AK43" i="6"/>
  <c r="AK42" i="6"/>
  <c r="AK41" i="6"/>
  <c r="AK40" i="6"/>
  <c r="AK38" i="6"/>
  <c r="AK37" i="6"/>
  <c r="AK36" i="6"/>
  <c r="AK35" i="6"/>
  <c r="AK34" i="6"/>
  <c r="AK33" i="6"/>
  <c r="AK32" i="6"/>
  <c r="AK31" i="6"/>
  <c r="AK30" i="6"/>
  <c r="AK29" i="6"/>
  <c r="AK28" i="6"/>
  <c r="AK27" i="6"/>
  <c r="AK26" i="6"/>
  <c r="AK25" i="6"/>
  <c r="AK24" i="6"/>
  <c r="AK23" i="6"/>
  <c r="AK22" i="6"/>
  <c r="AK21" i="6"/>
  <c r="AK20" i="6"/>
  <c r="AK19" i="6"/>
  <c r="AK18" i="6"/>
  <c r="AK17" i="6"/>
  <c r="AK16" i="6"/>
  <c r="AK15" i="6"/>
  <c r="AK14" i="6"/>
  <c r="AK13" i="6"/>
  <c r="AK12" i="6"/>
  <c r="AK11" i="6"/>
  <c r="AK10" i="6"/>
  <c r="AK9" i="6"/>
  <c r="AK8" i="6"/>
  <c r="AK7" i="6"/>
  <c r="AK6" i="6"/>
  <c r="AK5" i="6"/>
  <c r="AK4" i="6"/>
  <c r="AK3" i="6"/>
  <c r="AK185" i="7"/>
  <c r="AK184" i="7"/>
  <c r="AK183" i="7"/>
  <c r="AK182" i="7"/>
  <c r="AK181" i="7"/>
  <c r="AK180" i="7"/>
  <c r="AK179" i="7"/>
  <c r="AK178" i="7"/>
  <c r="AK177" i="7"/>
  <c r="AK176" i="7"/>
  <c r="AK175" i="7"/>
  <c r="AK174" i="7"/>
  <c r="AK173" i="7"/>
  <c r="AK172" i="7"/>
  <c r="AK171" i="7"/>
  <c r="AK170" i="7"/>
  <c r="AK169" i="7"/>
  <c r="AK168" i="7"/>
  <c r="AK167" i="7"/>
  <c r="AK166" i="7"/>
  <c r="AK165" i="7"/>
  <c r="AK164" i="7"/>
  <c r="AK163" i="7"/>
  <c r="AK161" i="7"/>
  <c r="AK160" i="7"/>
  <c r="AK159" i="7"/>
  <c r="AK158" i="7"/>
  <c r="AK157" i="7"/>
  <c r="AK156" i="7"/>
  <c r="AK155" i="7"/>
  <c r="AK154" i="7"/>
  <c r="AK153" i="7"/>
  <c r="AK152" i="7"/>
  <c r="AK151" i="7"/>
  <c r="AK148" i="7"/>
  <c r="AK147" i="7"/>
  <c r="AK146" i="7"/>
  <c r="AK145" i="7"/>
  <c r="AK144" i="7"/>
  <c r="AK143" i="7"/>
  <c r="AK142" i="7"/>
  <c r="AK141" i="7"/>
  <c r="AK140" i="7"/>
  <c r="AK139" i="7"/>
  <c r="AK138" i="7"/>
  <c r="AK137" i="7"/>
  <c r="AK136" i="7"/>
  <c r="AK135" i="7"/>
  <c r="AK134" i="7"/>
  <c r="AK133" i="7"/>
  <c r="AK132" i="7"/>
  <c r="AK131" i="7"/>
  <c r="AK130" i="7"/>
  <c r="AK129" i="7"/>
  <c r="AK128" i="7"/>
  <c r="AK127" i="7"/>
  <c r="AK126" i="7"/>
  <c r="AK124" i="7"/>
  <c r="AK123" i="7"/>
  <c r="AK122" i="7"/>
  <c r="AK121" i="7"/>
  <c r="AK120" i="7"/>
  <c r="AK119" i="7"/>
  <c r="AK118" i="7"/>
  <c r="AK117" i="7"/>
  <c r="AK116" i="7"/>
  <c r="AK115" i="7"/>
  <c r="AK114" i="7"/>
  <c r="AK112" i="7"/>
  <c r="AK111" i="7"/>
  <c r="AK110" i="7"/>
  <c r="AK109" i="7"/>
  <c r="AK108" i="7"/>
  <c r="AK107" i="7"/>
  <c r="AK106" i="7"/>
  <c r="AK105" i="7"/>
  <c r="AK104" i="7"/>
  <c r="AK103" i="7"/>
  <c r="AK102" i="7"/>
  <c r="AK101" i="7"/>
  <c r="AK100" i="7"/>
  <c r="AK99" i="7"/>
  <c r="AK98" i="7"/>
  <c r="AK97" i="7"/>
  <c r="AK96" i="7"/>
  <c r="AK95" i="7"/>
  <c r="AK94" i="7"/>
  <c r="AK93" i="7"/>
  <c r="AK92" i="7"/>
  <c r="AK91" i="7"/>
  <c r="AK90" i="7"/>
  <c r="AK89" i="7"/>
  <c r="AK87" i="7"/>
  <c r="AK86" i="7"/>
  <c r="AK85" i="7"/>
  <c r="AK84" i="7"/>
  <c r="AK83" i="7"/>
  <c r="AK82" i="7"/>
  <c r="AK81" i="7"/>
  <c r="AK80" i="7"/>
  <c r="AK79" i="7"/>
  <c r="AK78" i="7"/>
  <c r="AK77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0" i="7"/>
  <c r="AK49" i="7"/>
  <c r="AK48" i="7"/>
  <c r="AK47" i="7"/>
  <c r="AK46" i="7"/>
  <c r="AK45" i="7"/>
  <c r="AK44" i="7"/>
  <c r="AK43" i="7"/>
  <c r="AK42" i="7"/>
  <c r="AK41" i="7"/>
  <c r="AK40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K3" i="7"/>
  <c r="AK185" i="8"/>
  <c r="AK184" i="8"/>
  <c r="AK183" i="8"/>
  <c r="AK182" i="8"/>
  <c r="AK181" i="8"/>
  <c r="AK180" i="8"/>
  <c r="AK179" i="8"/>
  <c r="AK178" i="8"/>
  <c r="AK177" i="8"/>
  <c r="AK176" i="8"/>
  <c r="AK175" i="8"/>
  <c r="AK174" i="8"/>
  <c r="AK173" i="8"/>
  <c r="AK172" i="8"/>
  <c r="AK171" i="8"/>
  <c r="AK170" i="8"/>
  <c r="AK169" i="8"/>
  <c r="AK168" i="8"/>
  <c r="AK167" i="8"/>
  <c r="AK166" i="8"/>
  <c r="AK165" i="8"/>
  <c r="AK164" i="8"/>
  <c r="AK163" i="8"/>
  <c r="AK161" i="8"/>
  <c r="AK160" i="8"/>
  <c r="AK159" i="8"/>
  <c r="AK158" i="8"/>
  <c r="AK157" i="8"/>
  <c r="AK156" i="8"/>
  <c r="AK155" i="8"/>
  <c r="AK154" i="8"/>
  <c r="AK153" i="8"/>
  <c r="AK152" i="8"/>
  <c r="AK151" i="8"/>
  <c r="AK148" i="8"/>
  <c r="AK147" i="8"/>
  <c r="AK146" i="8"/>
  <c r="AK145" i="8"/>
  <c r="AK144" i="8"/>
  <c r="AK143" i="8"/>
  <c r="AK142" i="8"/>
  <c r="AK141" i="8"/>
  <c r="AK140" i="8"/>
  <c r="AK139" i="8"/>
  <c r="AK138" i="8"/>
  <c r="AK137" i="8"/>
  <c r="AK136" i="8"/>
  <c r="AK135" i="8"/>
  <c r="AK134" i="8"/>
  <c r="AK133" i="8"/>
  <c r="AK132" i="8"/>
  <c r="AK131" i="8"/>
  <c r="AK130" i="8"/>
  <c r="AK129" i="8"/>
  <c r="AK128" i="8"/>
  <c r="AK127" i="8"/>
  <c r="AK126" i="8"/>
  <c r="AK124" i="8"/>
  <c r="AK123" i="8"/>
  <c r="AK122" i="8"/>
  <c r="AK121" i="8"/>
  <c r="AK120" i="8"/>
  <c r="AK119" i="8"/>
  <c r="AK118" i="8"/>
  <c r="AK117" i="8"/>
  <c r="AK116" i="8"/>
  <c r="AK115" i="8"/>
  <c r="AK114" i="8"/>
  <c r="AK112" i="8"/>
  <c r="AK111" i="8"/>
  <c r="AK110" i="8"/>
  <c r="AK109" i="8"/>
  <c r="AK108" i="8"/>
  <c r="AK107" i="8"/>
  <c r="AK106" i="8"/>
  <c r="AK105" i="8"/>
  <c r="AK104" i="8"/>
  <c r="AK103" i="8"/>
  <c r="AK102" i="8"/>
  <c r="AK101" i="8"/>
  <c r="AK100" i="8"/>
  <c r="AK99" i="8"/>
  <c r="AK98" i="8"/>
  <c r="AK97" i="8"/>
  <c r="AK96" i="8"/>
  <c r="AK95" i="8"/>
  <c r="AK94" i="8"/>
  <c r="AK93" i="8"/>
  <c r="AK92" i="8"/>
  <c r="AK91" i="8"/>
  <c r="AK90" i="8"/>
  <c r="AK89" i="8"/>
  <c r="AK87" i="8"/>
  <c r="AK86" i="8"/>
  <c r="AK85" i="8"/>
  <c r="AK84" i="8"/>
  <c r="AK83" i="8"/>
  <c r="AK82" i="8"/>
  <c r="AK81" i="8"/>
  <c r="AK80" i="8"/>
  <c r="AK79" i="8"/>
  <c r="AK78" i="8"/>
  <c r="AK77" i="8"/>
  <c r="AK75" i="8"/>
  <c r="AK74" i="8"/>
  <c r="AK73" i="8"/>
  <c r="AK72" i="8"/>
  <c r="AK71" i="8"/>
  <c r="AK70" i="8"/>
  <c r="AK69" i="8"/>
  <c r="AK68" i="8"/>
  <c r="AK67" i="8"/>
  <c r="AK66" i="8"/>
  <c r="AK65" i="8"/>
  <c r="AK64" i="8"/>
  <c r="AK63" i="8"/>
  <c r="AK62" i="8"/>
  <c r="AK61" i="8"/>
  <c r="AK60" i="8"/>
  <c r="AK59" i="8"/>
  <c r="AK58" i="8"/>
  <c r="AK57" i="8"/>
  <c r="AK56" i="8"/>
  <c r="AK55" i="8"/>
  <c r="AK54" i="8"/>
  <c r="AK53" i="8"/>
  <c r="AK52" i="8"/>
  <c r="AK50" i="8"/>
  <c r="AK49" i="8"/>
  <c r="AK48" i="8"/>
  <c r="AK47" i="8"/>
  <c r="AK46" i="8"/>
  <c r="AK45" i="8"/>
  <c r="AK44" i="8"/>
  <c r="AK43" i="8"/>
  <c r="AK42" i="8"/>
  <c r="AK41" i="8"/>
  <c r="AK40" i="8"/>
  <c r="AK38" i="8"/>
  <c r="AK37" i="8"/>
  <c r="AK36" i="8"/>
  <c r="AK35" i="8"/>
  <c r="AK34" i="8"/>
  <c r="AK33" i="8"/>
  <c r="AK32" i="8"/>
  <c r="AK31" i="8"/>
  <c r="AK30" i="8"/>
  <c r="AK29" i="8"/>
  <c r="AK28" i="8"/>
  <c r="AK27" i="8"/>
  <c r="AK26" i="8"/>
  <c r="AK25" i="8"/>
  <c r="AK24" i="8"/>
  <c r="AK23" i="8"/>
  <c r="AK22" i="8"/>
  <c r="AK21" i="8"/>
  <c r="AK20" i="8"/>
  <c r="AK19" i="8"/>
  <c r="AK18" i="8"/>
  <c r="AK17" i="8"/>
  <c r="AK16" i="8"/>
  <c r="AK15" i="8"/>
  <c r="AK14" i="8"/>
  <c r="AK13" i="8"/>
  <c r="AK12" i="8"/>
  <c r="AK11" i="8"/>
  <c r="AK10" i="8"/>
  <c r="AK9" i="8"/>
  <c r="AK8" i="8"/>
  <c r="AK7" i="8"/>
  <c r="AK6" i="8"/>
  <c r="AK5" i="8"/>
  <c r="AK4" i="8"/>
  <c r="AK3" i="8"/>
  <c r="AK185" i="9"/>
  <c r="AK184" i="9"/>
  <c r="AK183" i="9"/>
  <c r="AK182" i="9"/>
  <c r="AK181" i="9"/>
  <c r="AK180" i="9"/>
  <c r="AK179" i="9"/>
  <c r="AK178" i="9"/>
  <c r="AK177" i="9"/>
  <c r="AK176" i="9"/>
  <c r="AK175" i="9"/>
  <c r="AK174" i="9"/>
  <c r="AK173" i="9"/>
  <c r="AK172" i="9"/>
  <c r="AK171" i="9"/>
  <c r="AK170" i="9"/>
  <c r="AK169" i="9"/>
  <c r="AK168" i="9"/>
  <c r="AK167" i="9"/>
  <c r="AK166" i="9"/>
  <c r="AK165" i="9"/>
  <c r="AK164" i="9"/>
  <c r="AK163" i="9"/>
  <c r="AK161" i="9"/>
  <c r="AK160" i="9"/>
  <c r="AK159" i="9"/>
  <c r="AK158" i="9"/>
  <c r="AK157" i="9"/>
  <c r="AK156" i="9"/>
  <c r="AK155" i="9"/>
  <c r="AK154" i="9"/>
  <c r="AK153" i="9"/>
  <c r="AK152" i="9"/>
  <c r="AK151" i="9"/>
  <c r="AK148" i="9"/>
  <c r="AK147" i="9"/>
  <c r="AK146" i="9"/>
  <c r="AK145" i="9"/>
  <c r="AK144" i="9"/>
  <c r="AK143" i="9"/>
  <c r="AK142" i="9"/>
  <c r="AK141" i="9"/>
  <c r="AK140" i="9"/>
  <c r="AK139" i="9"/>
  <c r="AK138" i="9"/>
  <c r="AK137" i="9"/>
  <c r="AK136" i="9"/>
  <c r="AK135" i="9"/>
  <c r="AK134" i="9"/>
  <c r="AK133" i="9"/>
  <c r="AK132" i="9"/>
  <c r="AK131" i="9"/>
  <c r="AK130" i="9"/>
  <c r="AK129" i="9"/>
  <c r="AK128" i="9"/>
  <c r="AK127" i="9"/>
  <c r="AK126" i="9"/>
  <c r="AK124" i="9"/>
  <c r="AK123" i="9"/>
  <c r="AK122" i="9"/>
  <c r="AK121" i="9"/>
  <c r="AK120" i="9"/>
  <c r="AK119" i="9"/>
  <c r="AK118" i="9"/>
  <c r="AK117" i="9"/>
  <c r="AK116" i="9"/>
  <c r="AK115" i="9"/>
  <c r="AK114" i="9"/>
  <c r="AK112" i="9"/>
  <c r="AK111" i="9"/>
  <c r="AK110" i="9"/>
  <c r="AK109" i="9"/>
  <c r="AK108" i="9"/>
  <c r="AK107" i="9"/>
  <c r="AK106" i="9"/>
  <c r="AK105" i="9"/>
  <c r="AK104" i="9"/>
  <c r="AK103" i="9"/>
  <c r="AK102" i="9"/>
  <c r="AK101" i="9"/>
  <c r="AK100" i="9"/>
  <c r="AK99" i="9"/>
  <c r="AK98" i="9"/>
  <c r="AK97" i="9"/>
  <c r="AK96" i="9"/>
  <c r="AK95" i="9"/>
  <c r="AK94" i="9"/>
  <c r="AK93" i="9"/>
  <c r="AK92" i="9"/>
  <c r="AK91" i="9"/>
  <c r="AK90" i="9"/>
  <c r="AK89" i="9"/>
  <c r="AK87" i="9"/>
  <c r="AK86" i="9"/>
  <c r="AK85" i="9"/>
  <c r="AK84" i="9"/>
  <c r="AK83" i="9"/>
  <c r="AK82" i="9"/>
  <c r="AK81" i="9"/>
  <c r="AK80" i="9"/>
  <c r="AK79" i="9"/>
  <c r="AK78" i="9"/>
  <c r="AK77" i="9"/>
  <c r="AK75" i="9"/>
  <c r="AK74" i="9"/>
  <c r="AK73" i="9"/>
  <c r="AK72" i="9"/>
  <c r="AK71" i="9"/>
  <c r="AK70" i="9"/>
  <c r="AK69" i="9"/>
  <c r="AK68" i="9"/>
  <c r="AK67" i="9"/>
  <c r="AK66" i="9"/>
  <c r="AK65" i="9"/>
  <c r="AK64" i="9"/>
  <c r="AK63" i="9"/>
  <c r="AK62" i="9"/>
  <c r="AK61" i="9"/>
  <c r="AK60" i="9"/>
  <c r="AK59" i="9"/>
  <c r="AK58" i="9"/>
  <c r="AK57" i="9"/>
  <c r="AK56" i="9"/>
  <c r="AK55" i="9"/>
  <c r="AK54" i="9"/>
  <c r="AK53" i="9"/>
  <c r="AK52" i="9"/>
  <c r="AK50" i="9"/>
  <c r="AK49" i="9"/>
  <c r="AK48" i="9"/>
  <c r="AK47" i="9"/>
  <c r="AK46" i="9"/>
  <c r="AK45" i="9"/>
  <c r="AK44" i="9"/>
  <c r="AK43" i="9"/>
  <c r="AK42" i="9"/>
  <c r="AK41" i="9"/>
  <c r="AK40" i="9"/>
  <c r="AK38" i="9"/>
  <c r="AK37" i="9"/>
  <c r="AK36" i="9"/>
  <c r="AK35" i="9"/>
  <c r="AK34" i="9"/>
  <c r="AK33" i="9"/>
  <c r="AK32" i="9"/>
  <c r="AK31" i="9"/>
  <c r="AK30" i="9"/>
  <c r="AK29" i="9"/>
  <c r="AK28" i="9"/>
  <c r="AK27" i="9"/>
  <c r="AK26" i="9"/>
  <c r="AK25" i="9"/>
  <c r="AK24" i="9"/>
  <c r="AK23" i="9"/>
  <c r="AK22" i="9"/>
  <c r="AK21" i="9"/>
  <c r="AK20" i="9"/>
  <c r="AK19" i="9"/>
  <c r="AK18" i="9"/>
  <c r="AK17" i="9"/>
  <c r="AK16" i="9"/>
  <c r="AK15" i="9"/>
  <c r="AK14" i="9"/>
  <c r="AK13" i="9"/>
  <c r="AK12" i="9"/>
  <c r="AK11" i="9"/>
  <c r="AK10" i="9"/>
  <c r="AK9" i="9"/>
  <c r="AK8" i="9"/>
  <c r="AK7" i="9"/>
  <c r="AK6" i="9"/>
  <c r="AK5" i="9"/>
  <c r="AK4" i="9"/>
  <c r="AK3" i="9"/>
  <c r="AK185" i="10"/>
  <c r="AK184" i="10"/>
  <c r="AK183" i="10"/>
  <c r="AK182" i="10"/>
  <c r="AK181" i="10"/>
  <c r="AK180" i="10"/>
  <c r="AK179" i="10"/>
  <c r="AK178" i="10"/>
  <c r="AK177" i="10"/>
  <c r="AK176" i="10"/>
  <c r="AK175" i="10"/>
  <c r="AK174" i="10"/>
  <c r="AK173" i="10"/>
  <c r="AK172" i="10"/>
  <c r="AK171" i="10"/>
  <c r="AK170" i="10"/>
  <c r="AK169" i="10"/>
  <c r="AK168" i="10"/>
  <c r="AK167" i="10"/>
  <c r="AK166" i="10"/>
  <c r="AK165" i="10"/>
  <c r="AK164" i="10"/>
  <c r="AK163" i="10"/>
  <c r="AK161" i="10"/>
  <c r="AK160" i="10"/>
  <c r="AK159" i="10"/>
  <c r="AK158" i="10"/>
  <c r="AK157" i="10"/>
  <c r="AK156" i="10"/>
  <c r="AK155" i="10"/>
  <c r="AK154" i="10"/>
  <c r="AK153" i="10"/>
  <c r="AK152" i="10"/>
  <c r="AK151" i="10"/>
  <c r="AK148" i="10"/>
  <c r="AK147" i="10"/>
  <c r="AK146" i="10"/>
  <c r="AK145" i="10"/>
  <c r="AK144" i="10"/>
  <c r="AK143" i="10"/>
  <c r="AK142" i="10"/>
  <c r="AK141" i="10"/>
  <c r="AK140" i="10"/>
  <c r="AK139" i="10"/>
  <c r="AK138" i="10"/>
  <c r="AK137" i="10"/>
  <c r="AK136" i="10"/>
  <c r="AK135" i="10"/>
  <c r="AK134" i="10"/>
  <c r="AK133" i="10"/>
  <c r="AK132" i="10"/>
  <c r="AK131" i="10"/>
  <c r="AK130" i="10"/>
  <c r="AK129" i="10"/>
  <c r="AK128" i="10"/>
  <c r="AK127" i="10"/>
  <c r="AK126" i="10"/>
  <c r="AK124" i="10"/>
  <c r="AK123" i="10"/>
  <c r="AK122" i="10"/>
  <c r="AK121" i="10"/>
  <c r="AK120" i="10"/>
  <c r="AK119" i="10"/>
  <c r="AK118" i="10"/>
  <c r="AK117" i="10"/>
  <c r="AK116" i="10"/>
  <c r="AK115" i="10"/>
  <c r="AK114" i="10"/>
  <c r="AK112" i="10"/>
  <c r="AK111" i="10"/>
  <c r="AK110" i="10"/>
  <c r="AK109" i="10"/>
  <c r="AK108" i="10"/>
  <c r="AK107" i="10"/>
  <c r="AK106" i="10"/>
  <c r="AK105" i="10"/>
  <c r="AK104" i="10"/>
  <c r="AK103" i="10"/>
  <c r="AK102" i="10"/>
  <c r="AK101" i="10"/>
  <c r="AK100" i="10"/>
  <c r="AK99" i="10"/>
  <c r="AK98" i="10"/>
  <c r="AK97" i="10"/>
  <c r="AK96" i="10"/>
  <c r="AK95" i="10"/>
  <c r="AK94" i="10"/>
  <c r="AK93" i="10"/>
  <c r="AK92" i="10"/>
  <c r="AK91" i="10"/>
  <c r="AK90" i="10"/>
  <c r="AK89" i="10"/>
  <c r="AK87" i="10"/>
  <c r="AK86" i="10"/>
  <c r="AK85" i="10"/>
  <c r="AK84" i="10"/>
  <c r="AK83" i="10"/>
  <c r="AK82" i="10"/>
  <c r="AK81" i="10"/>
  <c r="AK80" i="10"/>
  <c r="AK79" i="10"/>
  <c r="AK78" i="10"/>
  <c r="AK77" i="10"/>
  <c r="AK75" i="10"/>
  <c r="AK74" i="10"/>
  <c r="AK73" i="10"/>
  <c r="AK72" i="10"/>
  <c r="AK71" i="10"/>
  <c r="AK70" i="10"/>
  <c r="AK69" i="10"/>
  <c r="AK68" i="10"/>
  <c r="AK67" i="10"/>
  <c r="AK66" i="10"/>
  <c r="AK65" i="10"/>
  <c r="AK64" i="10"/>
  <c r="AK63" i="10"/>
  <c r="AK62" i="10"/>
  <c r="AK61" i="10"/>
  <c r="AK60" i="10"/>
  <c r="AK59" i="10"/>
  <c r="AK58" i="10"/>
  <c r="AK57" i="10"/>
  <c r="AK56" i="10"/>
  <c r="AK55" i="10"/>
  <c r="AK54" i="10"/>
  <c r="AK53" i="10"/>
  <c r="AK52" i="10"/>
  <c r="AK50" i="10"/>
  <c r="AK49" i="10"/>
  <c r="AK48" i="10"/>
  <c r="AK47" i="10"/>
  <c r="AK46" i="10"/>
  <c r="AK45" i="10"/>
  <c r="AK44" i="10"/>
  <c r="AK43" i="10"/>
  <c r="AK42" i="10"/>
  <c r="AK41" i="10"/>
  <c r="AK40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AK5" i="10"/>
  <c r="AK4" i="10"/>
  <c r="AK3" i="10"/>
  <c r="AK185" i="11"/>
  <c r="AK184" i="11"/>
  <c r="AK183" i="11"/>
  <c r="AK182" i="11"/>
  <c r="AK181" i="11"/>
  <c r="AK180" i="11"/>
  <c r="AK179" i="11"/>
  <c r="AK178" i="11"/>
  <c r="AK177" i="11"/>
  <c r="AK176" i="11"/>
  <c r="AK175" i="11"/>
  <c r="AK174" i="11"/>
  <c r="AK173" i="11"/>
  <c r="AK172" i="11"/>
  <c r="AK171" i="11"/>
  <c r="AK170" i="11"/>
  <c r="AK169" i="11"/>
  <c r="AK168" i="11"/>
  <c r="AK167" i="11"/>
  <c r="AK166" i="11"/>
  <c r="AK165" i="11"/>
  <c r="AK164" i="11"/>
  <c r="AK163" i="11"/>
  <c r="AK161" i="11"/>
  <c r="AK160" i="11"/>
  <c r="AK159" i="11"/>
  <c r="AK158" i="11"/>
  <c r="AK157" i="11"/>
  <c r="AK156" i="11"/>
  <c r="AK155" i="11"/>
  <c r="AK154" i="11"/>
  <c r="AK153" i="11"/>
  <c r="AK152" i="11"/>
  <c r="AK151" i="11"/>
  <c r="AK148" i="11"/>
  <c r="AK147" i="11"/>
  <c r="AK146" i="11"/>
  <c r="AK145" i="11"/>
  <c r="AK144" i="11"/>
  <c r="AK143" i="11"/>
  <c r="AK142" i="11"/>
  <c r="AK141" i="11"/>
  <c r="AK140" i="11"/>
  <c r="AK139" i="11"/>
  <c r="AK138" i="11"/>
  <c r="AK137" i="11"/>
  <c r="AK136" i="11"/>
  <c r="AK135" i="11"/>
  <c r="AK134" i="11"/>
  <c r="AK133" i="11"/>
  <c r="AK132" i="11"/>
  <c r="AK131" i="11"/>
  <c r="AK130" i="11"/>
  <c r="AK129" i="11"/>
  <c r="AK128" i="11"/>
  <c r="AK127" i="11"/>
  <c r="AK126" i="11"/>
  <c r="AK124" i="11"/>
  <c r="AK123" i="11"/>
  <c r="AK122" i="11"/>
  <c r="AK121" i="11"/>
  <c r="AK120" i="11"/>
  <c r="AK119" i="11"/>
  <c r="AK118" i="11"/>
  <c r="AK117" i="11"/>
  <c r="AK116" i="11"/>
  <c r="AK115" i="11"/>
  <c r="AK114" i="11"/>
  <c r="AK112" i="11"/>
  <c r="AK111" i="11"/>
  <c r="AK110" i="11"/>
  <c r="AK109" i="11"/>
  <c r="AK108" i="11"/>
  <c r="AK107" i="11"/>
  <c r="AK106" i="11"/>
  <c r="AK105" i="11"/>
  <c r="AK104" i="11"/>
  <c r="AK103" i="11"/>
  <c r="AK102" i="11"/>
  <c r="AK101" i="11"/>
  <c r="AK100" i="11"/>
  <c r="AK99" i="11"/>
  <c r="AK98" i="11"/>
  <c r="AK97" i="11"/>
  <c r="AK96" i="11"/>
  <c r="AK95" i="11"/>
  <c r="AK94" i="11"/>
  <c r="AK93" i="11"/>
  <c r="AK92" i="11"/>
  <c r="AK91" i="11"/>
  <c r="AK90" i="11"/>
  <c r="AK89" i="11"/>
  <c r="AK87" i="11"/>
  <c r="AK86" i="11"/>
  <c r="AK85" i="11"/>
  <c r="AK84" i="11"/>
  <c r="AK83" i="11"/>
  <c r="AK82" i="11"/>
  <c r="AK81" i="11"/>
  <c r="AK80" i="11"/>
  <c r="AK79" i="11"/>
  <c r="AK78" i="11"/>
  <c r="AK77" i="11"/>
  <c r="AK75" i="11"/>
  <c r="AK74" i="11"/>
  <c r="AK73" i="11"/>
  <c r="AK72" i="11"/>
  <c r="AK71" i="11"/>
  <c r="AK70" i="11"/>
  <c r="AK69" i="11"/>
  <c r="AK68" i="11"/>
  <c r="AK67" i="11"/>
  <c r="AK66" i="11"/>
  <c r="AK65" i="11"/>
  <c r="AK64" i="11"/>
  <c r="AK63" i="11"/>
  <c r="AK62" i="11"/>
  <c r="AK61" i="11"/>
  <c r="AK60" i="11"/>
  <c r="AK59" i="11"/>
  <c r="AK58" i="11"/>
  <c r="AK57" i="11"/>
  <c r="AK56" i="11"/>
  <c r="AK55" i="11"/>
  <c r="AK54" i="11"/>
  <c r="AK53" i="11"/>
  <c r="AK52" i="11"/>
  <c r="AK50" i="11"/>
  <c r="AK49" i="11"/>
  <c r="AK48" i="11"/>
  <c r="AK47" i="11"/>
  <c r="AK46" i="11"/>
  <c r="AK45" i="11"/>
  <c r="AK44" i="11"/>
  <c r="AK43" i="11"/>
  <c r="AK42" i="11"/>
  <c r="AK41" i="11"/>
  <c r="AK40" i="11"/>
  <c r="AK38" i="11"/>
  <c r="AK37" i="11"/>
  <c r="AK36" i="11"/>
  <c r="AK35" i="11"/>
  <c r="AK34" i="11"/>
  <c r="AK33" i="11"/>
  <c r="AK32" i="11"/>
  <c r="AK31" i="11"/>
  <c r="AK30" i="11"/>
  <c r="AK29" i="11"/>
  <c r="AK28" i="11"/>
  <c r="AK27" i="11"/>
  <c r="AK26" i="11"/>
  <c r="AK25" i="11"/>
  <c r="AK24" i="11"/>
  <c r="AK23" i="11"/>
  <c r="AK22" i="11"/>
  <c r="AK21" i="11"/>
  <c r="AK20" i="11"/>
  <c r="AK19" i="11"/>
  <c r="AK18" i="11"/>
  <c r="AK17" i="11"/>
  <c r="AK16" i="11"/>
  <c r="AK15" i="11"/>
  <c r="AK14" i="11"/>
  <c r="AK13" i="11"/>
  <c r="AK12" i="11"/>
  <c r="AK11" i="11"/>
  <c r="AK10" i="11"/>
  <c r="AK9" i="11"/>
  <c r="AK8" i="11"/>
  <c r="AK7" i="11"/>
  <c r="AK6" i="11"/>
  <c r="AK5" i="11"/>
  <c r="AK4" i="11"/>
  <c r="AK3" i="11"/>
  <c r="AK185" i="12"/>
  <c r="AK184" i="12"/>
  <c r="AK183" i="12"/>
  <c r="AK182" i="12"/>
  <c r="AK181" i="12"/>
  <c r="AK180" i="12"/>
  <c r="AK179" i="12"/>
  <c r="AK178" i="12"/>
  <c r="AK177" i="12"/>
  <c r="AK176" i="12"/>
  <c r="AK175" i="12"/>
  <c r="AK174" i="12"/>
  <c r="AK173" i="12"/>
  <c r="AK172" i="12"/>
  <c r="AK171" i="12"/>
  <c r="AK170" i="12"/>
  <c r="AK169" i="12"/>
  <c r="AK168" i="12"/>
  <c r="AK167" i="12"/>
  <c r="AK166" i="12"/>
  <c r="AK165" i="12"/>
  <c r="AK164" i="12"/>
  <c r="AK163" i="12"/>
  <c r="AK161" i="12"/>
  <c r="AK160" i="12"/>
  <c r="AK159" i="12"/>
  <c r="AK158" i="12"/>
  <c r="AK157" i="12"/>
  <c r="AK156" i="12"/>
  <c r="AK155" i="12"/>
  <c r="AK154" i="12"/>
  <c r="AK153" i="12"/>
  <c r="AK152" i="12"/>
  <c r="AK151" i="12"/>
  <c r="AK148" i="12"/>
  <c r="AK147" i="12"/>
  <c r="AK146" i="12"/>
  <c r="AK145" i="12"/>
  <c r="AK144" i="12"/>
  <c r="AK143" i="12"/>
  <c r="AK142" i="12"/>
  <c r="AK141" i="12"/>
  <c r="AK140" i="12"/>
  <c r="AK139" i="12"/>
  <c r="AK138" i="12"/>
  <c r="AK137" i="12"/>
  <c r="AK136" i="12"/>
  <c r="AK135" i="12"/>
  <c r="AK134" i="12"/>
  <c r="AK133" i="12"/>
  <c r="AK132" i="12"/>
  <c r="AK131" i="12"/>
  <c r="AK130" i="12"/>
  <c r="AK129" i="12"/>
  <c r="AK128" i="12"/>
  <c r="AK127" i="12"/>
  <c r="AK126" i="12"/>
  <c r="AK124" i="12"/>
  <c r="AK123" i="12"/>
  <c r="AK122" i="12"/>
  <c r="AK121" i="12"/>
  <c r="AK120" i="12"/>
  <c r="AK119" i="12"/>
  <c r="AK118" i="12"/>
  <c r="AK117" i="12"/>
  <c r="AK116" i="12"/>
  <c r="AK115" i="12"/>
  <c r="AK114" i="12"/>
  <c r="AK112" i="12"/>
  <c r="AK111" i="12"/>
  <c r="AK110" i="12"/>
  <c r="AK109" i="12"/>
  <c r="AK108" i="12"/>
  <c r="AK107" i="12"/>
  <c r="AK106" i="12"/>
  <c r="AK105" i="12"/>
  <c r="AK104" i="12"/>
  <c r="AK103" i="12"/>
  <c r="AK102" i="12"/>
  <c r="AK101" i="12"/>
  <c r="AK100" i="12"/>
  <c r="AK99" i="12"/>
  <c r="AK98" i="12"/>
  <c r="AK97" i="12"/>
  <c r="AK96" i="12"/>
  <c r="AK95" i="12"/>
  <c r="AK94" i="12"/>
  <c r="AK93" i="12"/>
  <c r="AK92" i="12"/>
  <c r="AK91" i="12"/>
  <c r="AK90" i="12"/>
  <c r="AK89" i="12"/>
  <c r="AK87" i="12"/>
  <c r="AK86" i="12"/>
  <c r="AK85" i="12"/>
  <c r="AK84" i="12"/>
  <c r="AK83" i="12"/>
  <c r="AK82" i="12"/>
  <c r="AK81" i="12"/>
  <c r="AK80" i="12"/>
  <c r="AK79" i="12"/>
  <c r="AK78" i="12"/>
  <c r="AK77" i="12"/>
  <c r="AK75" i="12"/>
  <c r="AK74" i="12"/>
  <c r="AK73" i="12"/>
  <c r="AK72" i="12"/>
  <c r="AK71" i="12"/>
  <c r="AK70" i="12"/>
  <c r="AK69" i="12"/>
  <c r="AK68" i="12"/>
  <c r="AK67" i="12"/>
  <c r="AK66" i="12"/>
  <c r="AK65" i="12"/>
  <c r="AK64" i="12"/>
  <c r="AK63" i="12"/>
  <c r="AK62" i="12"/>
  <c r="AK61" i="12"/>
  <c r="AK60" i="12"/>
  <c r="AK59" i="12"/>
  <c r="AK58" i="12"/>
  <c r="AK57" i="12"/>
  <c r="AK56" i="12"/>
  <c r="AK55" i="12"/>
  <c r="AK54" i="12"/>
  <c r="AK53" i="12"/>
  <c r="AK52" i="12"/>
  <c r="AK50" i="12"/>
  <c r="AK49" i="12"/>
  <c r="AK48" i="12"/>
  <c r="AK47" i="12"/>
  <c r="AK46" i="12"/>
  <c r="AK45" i="12"/>
  <c r="AK44" i="12"/>
  <c r="AK43" i="12"/>
  <c r="AK42" i="12"/>
  <c r="AK41" i="12"/>
  <c r="AK40" i="12"/>
  <c r="AK38" i="12"/>
  <c r="AK37" i="12"/>
  <c r="AK36" i="12"/>
  <c r="AK35" i="12"/>
  <c r="AK34" i="12"/>
  <c r="AK33" i="12"/>
  <c r="AK32" i="12"/>
  <c r="AK31" i="12"/>
  <c r="AK30" i="12"/>
  <c r="AK29" i="12"/>
  <c r="AK28" i="12"/>
  <c r="AK27" i="12"/>
  <c r="AK26" i="12"/>
  <c r="AK25" i="12"/>
  <c r="AK24" i="12"/>
  <c r="AK23" i="12"/>
  <c r="AK22" i="12"/>
  <c r="AK21" i="12"/>
  <c r="AK20" i="12"/>
  <c r="AK19" i="12"/>
  <c r="AK18" i="12"/>
  <c r="AK17" i="12"/>
  <c r="AK16" i="12"/>
  <c r="AK15" i="12"/>
  <c r="AK14" i="12"/>
  <c r="AK13" i="12"/>
  <c r="AK12" i="12"/>
  <c r="AK11" i="12"/>
  <c r="AK10" i="12"/>
  <c r="AK9" i="12"/>
  <c r="AK8" i="12"/>
  <c r="AK7" i="12"/>
  <c r="AK6" i="12"/>
  <c r="AK5" i="12"/>
  <c r="AK4" i="12"/>
  <c r="AK3" i="12"/>
  <c r="AK185" i="13"/>
  <c r="AK184" i="13"/>
  <c r="AK183" i="13"/>
  <c r="AK182" i="13"/>
  <c r="AK181" i="13"/>
  <c r="AK180" i="13"/>
  <c r="AK179" i="13"/>
  <c r="AK178" i="13"/>
  <c r="AK177" i="13"/>
  <c r="AK176" i="13"/>
  <c r="AK175" i="13"/>
  <c r="AK174" i="13"/>
  <c r="AK173" i="13"/>
  <c r="AK172" i="13"/>
  <c r="AK171" i="13"/>
  <c r="AK170" i="13"/>
  <c r="AK169" i="13"/>
  <c r="AK168" i="13"/>
  <c r="AK167" i="13"/>
  <c r="AK166" i="13"/>
  <c r="AK165" i="13"/>
  <c r="AK164" i="13"/>
  <c r="AK163" i="13"/>
  <c r="AK161" i="13"/>
  <c r="AK160" i="13"/>
  <c r="AK159" i="13"/>
  <c r="AK158" i="13"/>
  <c r="AK157" i="13"/>
  <c r="AK156" i="13"/>
  <c r="AK155" i="13"/>
  <c r="AK154" i="13"/>
  <c r="AK153" i="13"/>
  <c r="AK152" i="13"/>
  <c r="AK151" i="13"/>
  <c r="AK148" i="13"/>
  <c r="AK147" i="13"/>
  <c r="AK146" i="13"/>
  <c r="AK145" i="13"/>
  <c r="AK144" i="13"/>
  <c r="AK143" i="13"/>
  <c r="AK142" i="13"/>
  <c r="AK141" i="13"/>
  <c r="AK140" i="13"/>
  <c r="AK139" i="13"/>
  <c r="AK138" i="13"/>
  <c r="AK137" i="13"/>
  <c r="AK136" i="13"/>
  <c r="AK135" i="13"/>
  <c r="AK134" i="13"/>
  <c r="AK133" i="13"/>
  <c r="AK132" i="13"/>
  <c r="AK131" i="13"/>
  <c r="AK130" i="13"/>
  <c r="AK129" i="13"/>
  <c r="AK128" i="13"/>
  <c r="AK127" i="13"/>
  <c r="AK126" i="13"/>
  <c r="AK124" i="13"/>
  <c r="AK123" i="13"/>
  <c r="AK122" i="13"/>
  <c r="AK121" i="13"/>
  <c r="AK120" i="13"/>
  <c r="AK119" i="13"/>
  <c r="AK118" i="13"/>
  <c r="AK117" i="13"/>
  <c r="AK116" i="13"/>
  <c r="AK115" i="13"/>
  <c r="AK114" i="13"/>
  <c r="AK112" i="13"/>
  <c r="AK111" i="13"/>
  <c r="AK110" i="13"/>
  <c r="AK109" i="13"/>
  <c r="AK108" i="13"/>
  <c r="AK107" i="13"/>
  <c r="AK106" i="13"/>
  <c r="AK105" i="13"/>
  <c r="AK104" i="13"/>
  <c r="AK103" i="13"/>
  <c r="AK102" i="13"/>
  <c r="AK101" i="13"/>
  <c r="AK100" i="13"/>
  <c r="AK99" i="13"/>
  <c r="AK98" i="13"/>
  <c r="AK97" i="13"/>
  <c r="AK96" i="13"/>
  <c r="AK95" i="13"/>
  <c r="AK94" i="13"/>
  <c r="AK93" i="13"/>
  <c r="AK92" i="13"/>
  <c r="AK91" i="13"/>
  <c r="AK90" i="13"/>
  <c r="AK89" i="13"/>
  <c r="AK87" i="13"/>
  <c r="AK86" i="13"/>
  <c r="AK85" i="13"/>
  <c r="AK84" i="13"/>
  <c r="AK83" i="13"/>
  <c r="AK82" i="13"/>
  <c r="AK81" i="13"/>
  <c r="AK80" i="13"/>
  <c r="AK79" i="13"/>
  <c r="AK78" i="13"/>
  <c r="AK77" i="13"/>
  <c r="AK75" i="13"/>
  <c r="AK74" i="13"/>
  <c r="AK73" i="13"/>
  <c r="AK72" i="13"/>
  <c r="AK71" i="13"/>
  <c r="AK70" i="13"/>
  <c r="AK69" i="13"/>
  <c r="AK68" i="13"/>
  <c r="AK67" i="13"/>
  <c r="AK66" i="13"/>
  <c r="AK65" i="13"/>
  <c r="AK64" i="13"/>
  <c r="AK63" i="13"/>
  <c r="AK62" i="13"/>
  <c r="AK61" i="13"/>
  <c r="AK60" i="13"/>
  <c r="AK59" i="13"/>
  <c r="AK58" i="13"/>
  <c r="AK57" i="13"/>
  <c r="AK56" i="13"/>
  <c r="AK55" i="13"/>
  <c r="AK54" i="13"/>
  <c r="AK53" i="13"/>
  <c r="AK52" i="13"/>
  <c r="AK50" i="13"/>
  <c r="AK49" i="13"/>
  <c r="AK48" i="13"/>
  <c r="AK47" i="13"/>
  <c r="AK46" i="13"/>
  <c r="AK45" i="13"/>
  <c r="AK44" i="13"/>
  <c r="AK43" i="13"/>
  <c r="AK42" i="13"/>
  <c r="AK41" i="13"/>
  <c r="AK40" i="13"/>
  <c r="AK38" i="13"/>
  <c r="AK37" i="13"/>
  <c r="AK36" i="13"/>
  <c r="AK35" i="13"/>
  <c r="AK34" i="13"/>
  <c r="AK33" i="13"/>
  <c r="AK32" i="13"/>
  <c r="AK31" i="13"/>
  <c r="AK30" i="13"/>
  <c r="AK29" i="13"/>
  <c r="AK28" i="13"/>
  <c r="AK27" i="13"/>
  <c r="AK26" i="13"/>
  <c r="AK25" i="13"/>
  <c r="AK24" i="13"/>
  <c r="AK23" i="13"/>
  <c r="AK22" i="13"/>
  <c r="AK21" i="13"/>
  <c r="AK20" i="13"/>
  <c r="AK19" i="13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K185" i="14"/>
  <c r="AK184" i="14"/>
  <c r="AK183" i="14"/>
  <c r="AK182" i="14"/>
  <c r="AK181" i="14"/>
  <c r="AK180" i="14"/>
  <c r="AK179" i="14"/>
  <c r="AK178" i="14"/>
  <c r="AK177" i="14"/>
  <c r="AK176" i="14"/>
  <c r="AK175" i="14"/>
  <c r="AK174" i="14"/>
  <c r="AK173" i="14"/>
  <c r="AK172" i="14"/>
  <c r="AK171" i="14"/>
  <c r="AK170" i="14"/>
  <c r="AK169" i="14"/>
  <c r="AK168" i="14"/>
  <c r="AK167" i="14"/>
  <c r="AK166" i="14"/>
  <c r="AK165" i="14"/>
  <c r="AK164" i="14"/>
  <c r="AK163" i="14"/>
  <c r="AK161" i="14"/>
  <c r="AK160" i="14"/>
  <c r="AK159" i="14"/>
  <c r="AK158" i="14"/>
  <c r="AK157" i="14"/>
  <c r="AK156" i="14"/>
  <c r="AK155" i="14"/>
  <c r="AK154" i="14"/>
  <c r="AK153" i="14"/>
  <c r="AK152" i="14"/>
  <c r="AK151" i="14"/>
  <c r="AK148" i="14"/>
  <c r="AK147" i="14"/>
  <c r="AK146" i="14"/>
  <c r="AK145" i="14"/>
  <c r="AK144" i="14"/>
  <c r="AK143" i="14"/>
  <c r="AK142" i="14"/>
  <c r="AK141" i="14"/>
  <c r="AK140" i="14"/>
  <c r="AK139" i="14"/>
  <c r="AK138" i="14"/>
  <c r="AK137" i="14"/>
  <c r="AK136" i="14"/>
  <c r="AK135" i="14"/>
  <c r="AK134" i="14"/>
  <c r="AK133" i="14"/>
  <c r="AK132" i="14"/>
  <c r="AK131" i="14"/>
  <c r="AK130" i="14"/>
  <c r="AK129" i="14"/>
  <c r="AK128" i="14"/>
  <c r="AK127" i="14"/>
  <c r="AK126" i="14"/>
  <c r="AK124" i="14"/>
  <c r="AK123" i="14"/>
  <c r="AK122" i="14"/>
  <c r="AK121" i="14"/>
  <c r="AK120" i="14"/>
  <c r="AK119" i="14"/>
  <c r="AK118" i="14"/>
  <c r="AK117" i="14"/>
  <c r="AK116" i="14"/>
  <c r="AK115" i="14"/>
  <c r="AK114" i="14"/>
  <c r="AK112" i="14"/>
  <c r="AK111" i="14"/>
  <c r="AK110" i="14"/>
  <c r="AK109" i="14"/>
  <c r="AK108" i="14"/>
  <c r="AK107" i="14"/>
  <c r="AK106" i="14"/>
  <c r="AK105" i="14"/>
  <c r="AK104" i="14"/>
  <c r="AK103" i="14"/>
  <c r="AK102" i="14"/>
  <c r="AK101" i="14"/>
  <c r="AK100" i="14"/>
  <c r="AK99" i="14"/>
  <c r="AK98" i="14"/>
  <c r="AK97" i="14"/>
  <c r="AK96" i="14"/>
  <c r="AK95" i="14"/>
  <c r="AK94" i="14"/>
  <c r="AK93" i="14"/>
  <c r="AK92" i="14"/>
  <c r="AK91" i="14"/>
  <c r="AK90" i="14"/>
  <c r="AK89" i="14"/>
  <c r="AK87" i="14"/>
  <c r="AK86" i="14"/>
  <c r="AK85" i="14"/>
  <c r="AK84" i="14"/>
  <c r="AK83" i="14"/>
  <c r="AK82" i="14"/>
  <c r="AK81" i="14"/>
  <c r="AK80" i="14"/>
  <c r="AK79" i="14"/>
  <c r="AK78" i="14"/>
  <c r="AK77" i="14"/>
  <c r="AK75" i="14"/>
  <c r="AK74" i="14"/>
  <c r="AK73" i="14"/>
  <c r="AK72" i="14"/>
  <c r="AK71" i="14"/>
  <c r="AK70" i="14"/>
  <c r="AK69" i="14"/>
  <c r="AK68" i="14"/>
  <c r="AK67" i="14"/>
  <c r="AK66" i="14"/>
  <c r="AK65" i="14"/>
  <c r="AK64" i="14"/>
  <c r="AK63" i="14"/>
  <c r="AK62" i="14"/>
  <c r="AK61" i="14"/>
  <c r="AK60" i="14"/>
  <c r="AK59" i="14"/>
  <c r="AK58" i="14"/>
  <c r="AK57" i="14"/>
  <c r="AK56" i="14"/>
  <c r="AK55" i="14"/>
  <c r="AK54" i="14"/>
  <c r="AK53" i="14"/>
  <c r="AK52" i="14"/>
  <c r="AK50" i="14"/>
  <c r="AK49" i="14"/>
  <c r="AK48" i="14"/>
  <c r="AK47" i="14"/>
  <c r="AK46" i="14"/>
  <c r="AK45" i="14"/>
  <c r="AK44" i="14"/>
  <c r="AK43" i="14"/>
  <c r="AK42" i="14"/>
  <c r="AK41" i="14"/>
  <c r="AK40" i="14"/>
  <c r="AK38" i="14"/>
  <c r="AK37" i="14"/>
  <c r="AK36" i="14"/>
  <c r="AK35" i="14"/>
  <c r="AK34" i="14"/>
  <c r="AK33" i="14"/>
  <c r="AK32" i="14"/>
  <c r="AK31" i="14"/>
  <c r="AK30" i="14"/>
  <c r="AK29" i="14"/>
  <c r="AK28" i="14"/>
  <c r="AK27" i="14"/>
  <c r="AK26" i="14"/>
  <c r="AK25" i="14"/>
  <c r="AK24" i="14"/>
  <c r="AK23" i="14"/>
  <c r="AK22" i="14"/>
  <c r="AK21" i="14"/>
  <c r="AK20" i="14"/>
  <c r="AK19" i="14"/>
  <c r="AK18" i="14"/>
  <c r="AK17" i="14"/>
  <c r="AK16" i="14"/>
  <c r="AK15" i="14"/>
  <c r="AK14" i="14"/>
  <c r="AK13" i="14"/>
  <c r="AK12" i="14"/>
  <c r="AK11" i="14"/>
  <c r="AK10" i="14"/>
  <c r="AK9" i="14"/>
  <c r="AK8" i="14"/>
  <c r="AK7" i="14"/>
  <c r="AK6" i="14"/>
  <c r="AK5" i="14"/>
  <c r="AK4" i="14"/>
  <c r="AK3" i="14"/>
  <c r="AK185" i="15"/>
  <c r="AK184" i="15"/>
  <c r="AK183" i="15"/>
  <c r="AK182" i="15"/>
  <c r="AK181" i="15"/>
  <c r="AK180" i="15"/>
  <c r="AK179" i="15"/>
  <c r="AK178" i="15"/>
  <c r="AK177" i="15"/>
  <c r="AK176" i="15"/>
  <c r="AK175" i="15"/>
  <c r="AK174" i="15"/>
  <c r="AK173" i="15"/>
  <c r="AK172" i="15"/>
  <c r="AK171" i="15"/>
  <c r="AK170" i="15"/>
  <c r="AK169" i="15"/>
  <c r="AK168" i="15"/>
  <c r="AK167" i="15"/>
  <c r="AK166" i="15"/>
  <c r="AK165" i="15"/>
  <c r="AK164" i="15"/>
  <c r="AK163" i="15"/>
  <c r="AK161" i="15"/>
  <c r="AK160" i="15"/>
  <c r="AK159" i="15"/>
  <c r="AK158" i="15"/>
  <c r="AK157" i="15"/>
  <c r="AK156" i="15"/>
  <c r="AK155" i="15"/>
  <c r="AK154" i="15"/>
  <c r="AK153" i="15"/>
  <c r="AK152" i="15"/>
  <c r="AK151" i="15"/>
  <c r="AK148" i="15"/>
  <c r="AK147" i="15"/>
  <c r="AK146" i="15"/>
  <c r="AK145" i="15"/>
  <c r="AK144" i="15"/>
  <c r="AK143" i="15"/>
  <c r="AK142" i="15"/>
  <c r="AK141" i="15"/>
  <c r="AK140" i="15"/>
  <c r="AK139" i="15"/>
  <c r="AK138" i="15"/>
  <c r="AK137" i="15"/>
  <c r="AK136" i="15"/>
  <c r="AK135" i="15"/>
  <c r="AK134" i="15"/>
  <c r="AK133" i="15"/>
  <c r="AK132" i="15"/>
  <c r="AK131" i="15"/>
  <c r="AK130" i="15"/>
  <c r="AK129" i="15"/>
  <c r="AK128" i="15"/>
  <c r="AK127" i="15"/>
  <c r="AK126" i="15"/>
  <c r="AK124" i="15"/>
  <c r="AK123" i="15"/>
  <c r="AK122" i="15"/>
  <c r="AK121" i="15"/>
  <c r="AK120" i="15"/>
  <c r="AK119" i="15"/>
  <c r="AK118" i="15"/>
  <c r="AK117" i="15"/>
  <c r="AK116" i="15"/>
  <c r="AK115" i="15"/>
  <c r="AK114" i="15"/>
  <c r="AK112" i="15"/>
  <c r="AK111" i="15"/>
  <c r="AK110" i="15"/>
  <c r="AK109" i="15"/>
  <c r="AK108" i="15"/>
  <c r="AK107" i="15"/>
  <c r="AK106" i="15"/>
  <c r="AK105" i="15"/>
  <c r="AK104" i="15"/>
  <c r="AK103" i="15"/>
  <c r="AK102" i="15"/>
  <c r="AK101" i="15"/>
  <c r="AK100" i="15"/>
  <c r="AK99" i="15"/>
  <c r="AK98" i="15"/>
  <c r="AK97" i="15"/>
  <c r="AK96" i="15"/>
  <c r="AK95" i="15"/>
  <c r="AK94" i="15"/>
  <c r="AK93" i="15"/>
  <c r="AK92" i="15"/>
  <c r="AK91" i="15"/>
  <c r="AK90" i="15"/>
  <c r="AK89" i="15"/>
  <c r="AK87" i="15"/>
  <c r="AK86" i="15"/>
  <c r="AK85" i="15"/>
  <c r="AK84" i="15"/>
  <c r="AK83" i="15"/>
  <c r="AK82" i="15"/>
  <c r="AK81" i="15"/>
  <c r="AK80" i="15"/>
  <c r="AK79" i="15"/>
  <c r="AK78" i="15"/>
  <c r="AK77" i="15"/>
  <c r="AK75" i="15"/>
  <c r="AK74" i="15"/>
  <c r="AK73" i="15"/>
  <c r="AK72" i="15"/>
  <c r="AK71" i="15"/>
  <c r="AK70" i="15"/>
  <c r="AK69" i="15"/>
  <c r="AK68" i="15"/>
  <c r="AK67" i="15"/>
  <c r="AK66" i="15"/>
  <c r="AK65" i="15"/>
  <c r="AK64" i="15"/>
  <c r="AK63" i="15"/>
  <c r="AK62" i="15"/>
  <c r="AK61" i="15"/>
  <c r="AK60" i="15"/>
  <c r="AK59" i="15"/>
  <c r="AK58" i="15"/>
  <c r="AK57" i="15"/>
  <c r="AK56" i="15"/>
  <c r="AK55" i="15"/>
  <c r="AK54" i="15"/>
  <c r="AK53" i="15"/>
  <c r="AK52" i="15"/>
  <c r="AK50" i="15"/>
  <c r="AK49" i="15"/>
  <c r="AK48" i="15"/>
  <c r="AK47" i="15"/>
  <c r="AK46" i="15"/>
  <c r="AK45" i="15"/>
  <c r="AK44" i="15"/>
  <c r="AK43" i="15"/>
  <c r="AK42" i="15"/>
  <c r="AK41" i="15"/>
  <c r="AK40" i="15"/>
  <c r="AK38" i="15"/>
  <c r="AK37" i="15"/>
  <c r="AK36" i="15"/>
  <c r="AK35" i="15"/>
  <c r="AK34" i="15"/>
  <c r="AK33" i="15"/>
  <c r="AK32" i="15"/>
  <c r="AK31" i="15"/>
  <c r="AK30" i="15"/>
  <c r="AK29" i="15"/>
  <c r="AK28" i="15"/>
  <c r="AK27" i="15"/>
  <c r="AK26" i="15"/>
  <c r="AK25" i="15"/>
  <c r="AK24" i="15"/>
  <c r="AK23" i="15"/>
  <c r="AK22" i="15"/>
  <c r="AK21" i="15"/>
  <c r="AK20" i="15"/>
  <c r="AK19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185" i="16"/>
  <c r="AK184" i="16"/>
  <c r="AK183" i="16"/>
  <c r="AK182" i="16"/>
  <c r="AK181" i="16"/>
  <c r="AK180" i="16"/>
  <c r="AK179" i="16"/>
  <c r="AK178" i="16"/>
  <c r="AK177" i="16"/>
  <c r="AK176" i="16"/>
  <c r="AK175" i="16"/>
  <c r="AK174" i="16"/>
  <c r="AK173" i="16"/>
  <c r="AK172" i="16"/>
  <c r="AK171" i="16"/>
  <c r="AK170" i="16"/>
  <c r="AK169" i="16"/>
  <c r="AK168" i="16"/>
  <c r="AK167" i="16"/>
  <c r="AK166" i="16"/>
  <c r="AK165" i="16"/>
  <c r="AK164" i="16"/>
  <c r="AK163" i="16"/>
  <c r="AK161" i="16"/>
  <c r="AK160" i="16"/>
  <c r="AK159" i="16"/>
  <c r="AK158" i="16"/>
  <c r="AK157" i="16"/>
  <c r="AK156" i="16"/>
  <c r="AK155" i="16"/>
  <c r="AK154" i="16"/>
  <c r="AK153" i="16"/>
  <c r="AK152" i="16"/>
  <c r="AK151" i="16"/>
  <c r="AK148" i="16"/>
  <c r="AK147" i="16"/>
  <c r="AK146" i="16"/>
  <c r="AK145" i="16"/>
  <c r="AK144" i="16"/>
  <c r="AK143" i="16"/>
  <c r="AK142" i="16"/>
  <c r="AK141" i="16"/>
  <c r="AK140" i="16"/>
  <c r="AK139" i="16"/>
  <c r="AK138" i="16"/>
  <c r="AK137" i="16"/>
  <c r="AK136" i="16"/>
  <c r="AK135" i="16"/>
  <c r="AK134" i="16"/>
  <c r="AK133" i="16"/>
  <c r="AK132" i="16"/>
  <c r="AK131" i="16"/>
  <c r="AK130" i="16"/>
  <c r="AK129" i="16"/>
  <c r="AK128" i="16"/>
  <c r="AK127" i="16"/>
  <c r="AK126" i="16"/>
  <c r="AK124" i="16"/>
  <c r="AK123" i="16"/>
  <c r="AK122" i="16"/>
  <c r="AK121" i="16"/>
  <c r="AK120" i="16"/>
  <c r="AK119" i="16"/>
  <c r="AK118" i="16"/>
  <c r="AK117" i="16"/>
  <c r="AK116" i="16"/>
  <c r="AK115" i="16"/>
  <c r="AK114" i="16"/>
  <c r="AK112" i="16"/>
  <c r="AP112" i="16" s="1"/>
  <c r="AK111" i="16"/>
  <c r="AK110" i="16"/>
  <c r="AK109" i="16"/>
  <c r="AK108" i="16"/>
  <c r="AK107" i="16"/>
  <c r="AK106" i="16"/>
  <c r="AK105" i="16"/>
  <c r="AK104" i="16"/>
  <c r="AK103" i="16"/>
  <c r="AK102" i="16"/>
  <c r="AK101" i="16"/>
  <c r="AK100" i="16"/>
  <c r="AK99" i="16"/>
  <c r="AK98" i="16"/>
  <c r="AK97" i="16"/>
  <c r="AK96" i="16"/>
  <c r="AK95" i="16"/>
  <c r="AK94" i="16"/>
  <c r="AK93" i="16"/>
  <c r="AK92" i="16"/>
  <c r="AK91" i="16"/>
  <c r="AK90" i="16"/>
  <c r="AK89" i="16"/>
  <c r="AK87" i="16"/>
  <c r="AK86" i="16"/>
  <c r="AK85" i="16"/>
  <c r="AK84" i="16"/>
  <c r="AK83" i="16"/>
  <c r="AK82" i="16"/>
  <c r="AK81" i="16"/>
  <c r="AK80" i="16"/>
  <c r="AK79" i="16"/>
  <c r="AK78" i="16"/>
  <c r="AK77" i="16"/>
  <c r="AK75" i="16"/>
  <c r="AP75" i="16" s="1"/>
  <c r="AK74" i="16"/>
  <c r="AK73" i="16"/>
  <c r="AK72" i="16"/>
  <c r="AK71" i="16"/>
  <c r="AK70" i="16"/>
  <c r="AK69" i="16"/>
  <c r="AK68" i="16"/>
  <c r="AK67" i="16"/>
  <c r="AK66" i="16"/>
  <c r="AK65" i="16"/>
  <c r="AK64" i="16"/>
  <c r="AK63" i="16"/>
  <c r="AK62" i="16"/>
  <c r="AK61" i="16"/>
  <c r="AK60" i="16"/>
  <c r="AK59" i="16"/>
  <c r="AK58" i="16"/>
  <c r="AK57" i="16"/>
  <c r="AK56" i="16"/>
  <c r="AK55" i="16"/>
  <c r="AK54" i="16"/>
  <c r="AK53" i="16"/>
  <c r="AK52" i="16"/>
  <c r="AK50" i="16"/>
  <c r="AK49" i="16"/>
  <c r="AK48" i="16"/>
  <c r="AK47" i="16"/>
  <c r="AK46" i="16"/>
  <c r="AK45" i="16"/>
  <c r="AK44" i="16"/>
  <c r="AK43" i="16"/>
  <c r="AK42" i="16"/>
  <c r="AK41" i="16"/>
  <c r="AK40" i="16"/>
  <c r="AK37" i="16"/>
  <c r="AK36" i="16"/>
  <c r="AK35" i="16"/>
  <c r="AK34" i="16"/>
  <c r="AK33" i="16"/>
  <c r="AK32" i="16"/>
  <c r="AK31" i="16"/>
  <c r="AK30" i="16"/>
  <c r="AK29" i="16"/>
  <c r="AK28" i="16"/>
  <c r="AK27" i="16"/>
  <c r="AK26" i="16"/>
  <c r="AK25" i="16"/>
  <c r="AK24" i="16"/>
  <c r="AK23" i="16"/>
  <c r="AK22" i="16"/>
  <c r="AK21" i="16"/>
  <c r="AK20" i="16"/>
  <c r="AP131" i="16" s="1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AK5" i="16"/>
  <c r="AK4" i="16"/>
  <c r="AK3" i="16"/>
  <c r="AP151" i="16" s="1"/>
  <c r="AK185" i="17"/>
  <c r="AK184" i="17"/>
  <c r="AK183" i="17"/>
  <c r="AK182" i="17"/>
  <c r="AK181" i="17"/>
  <c r="AK180" i="17"/>
  <c r="AK179" i="17"/>
  <c r="AK178" i="17"/>
  <c r="AK177" i="17"/>
  <c r="AK176" i="17"/>
  <c r="AK175" i="17"/>
  <c r="AK174" i="17"/>
  <c r="AK173" i="17"/>
  <c r="AK172" i="17"/>
  <c r="AK171" i="17"/>
  <c r="AK170" i="17"/>
  <c r="AK169" i="17"/>
  <c r="AK168" i="17"/>
  <c r="AK167" i="17"/>
  <c r="AK166" i="17"/>
  <c r="AK165" i="17"/>
  <c r="AK164" i="17"/>
  <c r="AK163" i="17"/>
  <c r="AK161" i="17"/>
  <c r="AK160" i="17"/>
  <c r="AK159" i="17"/>
  <c r="AK158" i="17"/>
  <c r="AK157" i="17"/>
  <c r="AK156" i="17"/>
  <c r="AK155" i="17"/>
  <c r="AK154" i="17"/>
  <c r="AK153" i="17"/>
  <c r="AK152" i="17"/>
  <c r="AK151" i="17"/>
  <c r="AK148" i="17"/>
  <c r="AK147" i="17"/>
  <c r="AK146" i="17"/>
  <c r="AK145" i="17"/>
  <c r="AK144" i="17"/>
  <c r="AK143" i="17"/>
  <c r="AK142" i="17"/>
  <c r="AK141" i="17"/>
  <c r="AK140" i="17"/>
  <c r="AK139" i="17"/>
  <c r="AK138" i="17"/>
  <c r="AK137" i="17"/>
  <c r="AK136" i="17"/>
  <c r="AK135" i="17"/>
  <c r="AK134" i="17"/>
  <c r="AK133" i="17"/>
  <c r="AK132" i="17"/>
  <c r="AK131" i="17"/>
  <c r="AK130" i="17"/>
  <c r="AK129" i="17"/>
  <c r="AK128" i="17"/>
  <c r="AK127" i="17"/>
  <c r="AK126" i="17"/>
  <c r="AK124" i="17"/>
  <c r="AK123" i="17"/>
  <c r="AK122" i="17"/>
  <c r="AK121" i="17"/>
  <c r="AK120" i="17"/>
  <c r="AK119" i="17"/>
  <c r="AK118" i="17"/>
  <c r="AK117" i="17"/>
  <c r="AK116" i="17"/>
  <c r="AK115" i="17"/>
  <c r="AK114" i="17"/>
  <c r="AK112" i="17"/>
  <c r="AK111" i="17"/>
  <c r="AK110" i="17"/>
  <c r="AK109" i="17"/>
  <c r="AK108" i="17"/>
  <c r="AK107" i="17"/>
  <c r="AK106" i="17"/>
  <c r="AK105" i="17"/>
  <c r="AK104" i="17"/>
  <c r="AK103" i="17"/>
  <c r="AK102" i="17"/>
  <c r="AK101" i="17"/>
  <c r="AK100" i="17"/>
  <c r="AK99" i="17"/>
  <c r="AK98" i="17"/>
  <c r="AK97" i="17"/>
  <c r="AK96" i="17"/>
  <c r="AK95" i="17"/>
  <c r="AK94" i="17"/>
  <c r="AK93" i="17"/>
  <c r="AK92" i="17"/>
  <c r="AK91" i="17"/>
  <c r="AK90" i="17"/>
  <c r="AK89" i="17"/>
  <c r="AK87" i="17"/>
  <c r="AK86" i="17"/>
  <c r="AK85" i="17"/>
  <c r="AK84" i="17"/>
  <c r="AK83" i="17"/>
  <c r="AK82" i="17"/>
  <c r="AK81" i="17"/>
  <c r="AK80" i="17"/>
  <c r="AK79" i="17"/>
  <c r="AK78" i="17"/>
  <c r="AK77" i="17"/>
  <c r="AK75" i="17"/>
  <c r="AK74" i="17"/>
  <c r="AK73" i="17"/>
  <c r="AK72" i="17"/>
  <c r="AK71" i="17"/>
  <c r="AK70" i="17"/>
  <c r="AK69" i="17"/>
  <c r="AK68" i="17"/>
  <c r="AK67" i="17"/>
  <c r="AK66" i="17"/>
  <c r="AK65" i="17"/>
  <c r="AK64" i="17"/>
  <c r="AK63" i="17"/>
  <c r="AK62" i="17"/>
  <c r="AK61" i="17"/>
  <c r="AK60" i="17"/>
  <c r="AK59" i="17"/>
  <c r="AK58" i="17"/>
  <c r="AK57" i="17"/>
  <c r="AK56" i="17"/>
  <c r="AK55" i="17"/>
  <c r="AK54" i="17"/>
  <c r="AK53" i="17"/>
  <c r="AK52" i="17"/>
  <c r="AK50" i="17"/>
  <c r="AK49" i="17"/>
  <c r="AK48" i="17"/>
  <c r="AK47" i="17"/>
  <c r="AK46" i="17"/>
  <c r="AK45" i="17"/>
  <c r="AK44" i="17"/>
  <c r="AK43" i="17"/>
  <c r="AK42" i="17"/>
  <c r="AK41" i="17"/>
  <c r="AK40" i="17"/>
  <c r="AK38" i="17"/>
  <c r="AK37" i="17"/>
  <c r="AK36" i="17"/>
  <c r="AK35" i="17"/>
  <c r="AK34" i="17"/>
  <c r="AK33" i="17"/>
  <c r="AK32" i="17"/>
  <c r="AK31" i="17"/>
  <c r="AK30" i="17"/>
  <c r="AK29" i="17"/>
  <c r="AK28" i="17"/>
  <c r="AK27" i="17"/>
  <c r="AK26" i="17"/>
  <c r="AK25" i="17"/>
  <c r="AK24" i="17"/>
  <c r="AK23" i="17"/>
  <c r="AK22" i="17"/>
  <c r="AK21" i="17"/>
  <c r="AK20" i="17"/>
  <c r="AK19" i="17"/>
  <c r="AK18" i="17"/>
  <c r="AK17" i="17"/>
  <c r="AK16" i="17"/>
  <c r="AK15" i="17"/>
  <c r="AK14" i="17"/>
  <c r="AK13" i="17"/>
  <c r="AK12" i="17"/>
  <c r="AK11" i="17"/>
  <c r="AK10" i="17"/>
  <c r="AK9" i="17"/>
  <c r="AK8" i="17"/>
  <c r="AK7" i="17"/>
  <c r="AK6" i="17"/>
  <c r="AK5" i="17"/>
  <c r="AK4" i="17"/>
  <c r="AK3" i="17"/>
  <c r="AK185" i="18"/>
  <c r="AK184" i="18"/>
  <c r="AK183" i="18"/>
  <c r="AK182" i="18"/>
  <c r="AK181" i="18"/>
  <c r="AK180" i="18"/>
  <c r="AK179" i="18"/>
  <c r="AK178" i="18"/>
  <c r="AK177" i="18"/>
  <c r="AK176" i="18"/>
  <c r="AK175" i="18"/>
  <c r="AK174" i="18"/>
  <c r="AK173" i="18"/>
  <c r="AK172" i="18"/>
  <c r="AK171" i="18"/>
  <c r="AK170" i="18"/>
  <c r="AK169" i="18"/>
  <c r="AK168" i="18"/>
  <c r="AK167" i="18"/>
  <c r="AK166" i="18"/>
  <c r="AK165" i="18"/>
  <c r="AK164" i="18"/>
  <c r="AK163" i="18"/>
  <c r="AK161" i="18"/>
  <c r="AK160" i="18"/>
  <c r="AK159" i="18"/>
  <c r="AK158" i="18"/>
  <c r="AK157" i="18"/>
  <c r="AK156" i="18"/>
  <c r="AK155" i="18"/>
  <c r="AK154" i="18"/>
  <c r="AK153" i="18"/>
  <c r="AK152" i="18"/>
  <c r="AK151" i="18"/>
  <c r="AK148" i="18"/>
  <c r="AK147" i="18"/>
  <c r="AK146" i="18"/>
  <c r="AK145" i="18"/>
  <c r="AK144" i="18"/>
  <c r="AK143" i="18"/>
  <c r="AK142" i="18"/>
  <c r="AK141" i="18"/>
  <c r="AK140" i="18"/>
  <c r="AK139" i="18"/>
  <c r="AK138" i="18"/>
  <c r="AK137" i="18"/>
  <c r="AK136" i="18"/>
  <c r="AK135" i="18"/>
  <c r="AK134" i="18"/>
  <c r="AK133" i="18"/>
  <c r="AK132" i="18"/>
  <c r="AK131" i="18"/>
  <c r="AK130" i="18"/>
  <c r="AK129" i="18"/>
  <c r="AK128" i="18"/>
  <c r="AK127" i="18"/>
  <c r="AK126" i="18"/>
  <c r="AK124" i="18"/>
  <c r="AK123" i="18"/>
  <c r="AK122" i="18"/>
  <c r="AK121" i="18"/>
  <c r="AK120" i="18"/>
  <c r="AK119" i="18"/>
  <c r="AK118" i="18"/>
  <c r="AK117" i="18"/>
  <c r="AK116" i="18"/>
  <c r="AK115" i="18"/>
  <c r="AK114" i="18"/>
  <c r="AK112" i="18"/>
  <c r="AK111" i="18"/>
  <c r="AK110" i="18"/>
  <c r="AK109" i="18"/>
  <c r="AK108" i="18"/>
  <c r="AK107" i="18"/>
  <c r="AK106" i="18"/>
  <c r="AK105" i="18"/>
  <c r="AK104" i="18"/>
  <c r="AK103" i="18"/>
  <c r="AK102" i="18"/>
  <c r="AK101" i="18"/>
  <c r="AK100" i="18"/>
  <c r="AK99" i="18"/>
  <c r="AK98" i="18"/>
  <c r="AK97" i="18"/>
  <c r="AK96" i="18"/>
  <c r="AK95" i="18"/>
  <c r="AK94" i="18"/>
  <c r="AK93" i="18"/>
  <c r="AK92" i="18"/>
  <c r="AK91" i="18"/>
  <c r="AK90" i="18"/>
  <c r="AK89" i="18"/>
  <c r="AK87" i="18"/>
  <c r="AK86" i="18"/>
  <c r="AK85" i="18"/>
  <c r="AK84" i="18"/>
  <c r="AK83" i="18"/>
  <c r="AK82" i="18"/>
  <c r="AK81" i="18"/>
  <c r="AK80" i="18"/>
  <c r="AK79" i="18"/>
  <c r="AK78" i="18"/>
  <c r="AK77" i="18"/>
  <c r="AK75" i="18"/>
  <c r="AK74" i="18"/>
  <c r="AK73" i="18"/>
  <c r="AK72" i="18"/>
  <c r="AK71" i="18"/>
  <c r="AK70" i="18"/>
  <c r="AK69" i="18"/>
  <c r="AK68" i="18"/>
  <c r="AK67" i="18"/>
  <c r="AK66" i="18"/>
  <c r="AK65" i="18"/>
  <c r="AK64" i="18"/>
  <c r="AK63" i="18"/>
  <c r="AK62" i="18"/>
  <c r="AK61" i="18"/>
  <c r="AK60" i="18"/>
  <c r="AK59" i="18"/>
  <c r="AK58" i="18"/>
  <c r="AK57" i="18"/>
  <c r="AK56" i="18"/>
  <c r="AK55" i="18"/>
  <c r="AK54" i="18"/>
  <c r="AK53" i="18"/>
  <c r="AK52" i="18"/>
  <c r="AK50" i="18"/>
  <c r="AK49" i="18"/>
  <c r="AK48" i="18"/>
  <c r="AK47" i="18"/>
  <c r="AK46" i="18"/>
  <c r="AK45" i="18"/>
  <c r="AK44" i="18"/>
  <c r="AK43" i="18"/>
  <c r="AK42" i="18"/>
  <c r="AK41" i="18"/>
  <c r="AK40" i="18"/>
  <c r="AK38" i="18"/>
  <c r="AK37" i="18"/>
  <c r="AK36" i="18"/>
  <c r="AK35" i="18"/>
  <c r="AK34" i="18"/>
  <c r="AK33" i="18"/>
  <c r="AK32" i="18"/>
  <c r="AK31" i="18"/>
  <c r="AK30" i="18"/>
  <c r="AK29" i="18"/>
  <c r="AK28" i="18"/>
  <c r="AK27" i="18"/>
  <c r="AK26" i="18"/>
  <c r="AK25" i="18"/>
  <c r="AK24" i="18"/>
  <c r="AK23" i="18"/>
  <c r="AK22" i="18"/>
  <c r="AK21" i="18"/>
  <c r="AK20" i="18"/>
  <c r="AK19" i="18"/>
  <c r="AK18" i="18"/>
  <c r="AK17" i="18"/>
  <c r="AK16" i="18"/>
  <c r="AK15" i="18"/>
  <c r="AK14" i="18"/>
  <c r="AK13" i="18"/>
  <c r="AK12" i="18"/>
  <c r="AK11" i="18"/>
  <c r="AK10" i="18"/>
  <c r="AK9" i="18"/>
  <c r="AK8" i="18"/>
  <c r="AK7" i="18"/>
  <c r="AK6" i="18"/>
  <c r="AK5" i="18"/>
  <c r="AK4" i="18"/>
  <c r="AK3" i="18"/>
  <c r="AK185" i="19"/>
  <c r="AK184" i="19"/>
  <c r="AK183" i="19"/>
  <c r="AK182" i="19"/>
  <c r="AK181" i="19"/>
  <c r="AK180" i="19"/>
  <c r="AK179" i="19"/>
  <c r="AK178" i="19"/>
  <c r="AK177" i="19"/>
  <c r="AK176" i="19"/>
  <c r="AK175" i="19"/>
  <c r="AK174" i="19"/>
  <c r="AK173" i="19"/>
  <c r="AK172" i="19"/>
  <c r="AK171" i="19"/>
  <c r="AK170" i="19"/>
  <c r="AK169" i="19"/>
  <c r="AK168" i="19"/>
  <c r="AK167" i="19"/>
  <c r="AK166" i="19"/>
  <c r="AK165" i="19"/>
  <c r="AK164" i="19"/>
  <c r="AK163" i="19"/>
  <c r="AK161" i="19"/>
  <c r="AK160" i="19"/>
  <c r="AK159" i="19"/>
  <c r="AK158" i="19"/>
  <c r="AK157" i="19"/>
  <c r="AK156" i="19"/>
  <c r="AK155" i="19"/>
  <c r="AK154" i="19"/>
  <c r="AK153" i="19"/>
  <c r="AK152" i="19"/>
  <c r="AK151" i="19"/>
  <c r="AK148" i="19"/>
  <c r="AK147" i="19"/>
  <c r="AK146" i="19"/>
  <c r="AK145" i="19"/>
  <c r="AK144" i="19"/>
  <c r="AK143" i="19"/>
  <c r="AK142" i="19"/>
  <c r="AK141" i="19"/>
  <c r="AK140" i="19"/>
  <c r="AK139" i="19"/>
  <c r="AK138" i="19"/>
  <c r="AK137" i="19"/>
  <c r="AK136" i="19"/>
  <c r="AK135" i="19"/>
  <c r="AK134" i="19"/>
  <c r="AK133" i="19"/>
  <c r="AK132" i="19"/>
  <c r="AK131" i="19"/>
  <c r="AK130" i="19"/>
  <c r="AK129" i="19"/>
  <c r="AK128" i="19"/>
  <c r="AK127" i="19"/>
  <c r="AK126" i="19"/>
  <c r="AK124" i="19"/>
  <c r="AK123" i="19"/>
  <c r="AK122" i="19"/>
  <c r="AK121" i="19"/>
  <c r="AK120" i="19"/>
  <c r="AK119" i="19"/>
  <c r="AK118" i="19"/>
  <c r="AK117" i="19"/>
  <c r="AK116" i="19"/>
  <c r="AK115" i="19"/>
  <c r="AK114" i="19"/>
  <c r="AK112" i="19"/>
  <c r="AK111" i="19"/>
  <c r="AK110" i="19"/>
  <c r="AK109" i="19"/>
  <c r="AK108" i="19"/>
  <c r="AK107" i="19"/>
  <c r="AK106" i="19"/>
  <c r="AK105" i="19"/>
  <c r="AK104" i="19"/>
  <c r="AK103" i="19"/>
  <c r="AK102" i="19"/>
  <c r="AK101" i="19"/>
  <c r="AK100" i="19"/>
  <c r="AK99" i="19"/>
  <c r="AK98" i="19"/>
  <c r="AK97" i="19"/>
  <c r="AK96" i="19"/>
  <c r="AK95" i="19"/>
  <c r="AK94" i="19"/>
  <c r="AK93" i="19"/>
  <c r="AK92" i="19"/>
  <c r="AK91" i="19"/>
  <c r="AK90" i="19"/>
  <c r="AK89" i="19"/>
  <c r="AK87" i="19"/>
  <c r="AK86" i="19"/>
  <c r="AK85" i="19"/>
  <c r="AK84" i="19"/>
  <c r="AK83" i="19"/>
  <c r="AK82" i="19"/>
  <c r="AK81" i="19"/>
  <c r="AK80" i="19"/>
  <c r="AK79" i="19"/>
  <c r="AK78" i="19"/>
  <c r="AK77" i="19"/>
  <c r="AK75" i="19"/>
  <c r="AK74" i="19"/>
  <c r="AK73" i="19"/>
  <c r="AK72" i="19"/>
  <c r="AK71" i="19"/>
  <c r="AK70" i="19"/>
  <c r="AK69" i="19"/>
  <c r="AK68" i="19"/>
  <c r="AK67" i="19"/>
  <c r="AK66" i="19"/>
  <c r="AK65" i="19"/>
  <c r="AK64" i="19"/>
  <c r="AK63" i="19"/>
  <c r="AK62" i="19"/>
  <c r="AK61" i="19"/>
  <c r="AK60" i="19"/>
  <c r="AK59" i="19"/>
  <c r="AK58" i="19"/>
  <c r="AK57" i="19"/>
  <c r="AK56" i="19"/>
  <c r="AK55" i="19"/>
  <c r="AK54" i="19"/>
  <c r="AK53" i="19"/>
  <c r="AK52" i="19"/>
  <c r="AK50" i="19"/>
  <c r="AK49" i="19"/>
  <c r="AK48" i="19"/>
  <c r="AK47" i="19"/>
  <c r="AK46" i="19"/>
  <c r="AK45" i="19"/>
  <c r="AK44" i="19"/>
  <c r="AK43" i="19"/>
  <c r="AK42" i="19"/>
  <c r="AK41" i="19"/>
  <c r="AK40" i="19"/>
  <c r="AK38" i="19"/>
  <c r="AK37" i="19"/>
  <c r="AK36" i="19"/>
  <c r="AK35" i="19"/>
  <c r="AK34" i="19"/>
  <c r="AK33" i="19"/>
  <c r="AK32" i="19"/>
  <c r="AK31" i="19"/>
  <c r="AK30" i="19"/>
  <c r="AK29" i="19"/>
  <c r="AK28" i="19"/>
  <c r="AK27" i="19"/>
  <c r="AK26" i="19"/>
  <c r="AK25" i="19"/>
  <c r="AK24" i="19"/>
  <c r="AK23" i="19"/>
  <c r="AK22" i="19"/>
  <c r="AK21" i="19"/>
  <c r="AK20" i="19"/>
  <c r="AK19" i="19"/>
  <c r="AK18" i="19"/>
  <c r="AK17" i="19"/>
  <c r="AK16" i="19"/>
  <c r="AK15" i="19"/>
  <c r="AK14" i="19"/>
  <c r="AK13" i="19"/>
  <c r="AK12" i="19"/>
  <c r="AK11" i="19"/>
  <c r="AK10" i="19"/>
  <c r="AK9" i="19"/>
  <c r="AK8" i="19"/>
  <c r="AK7" i="19"/>
  <c r="AK6" i="19"/>
  <c r="AK5" i="19"/>
  <c r="AK4" i="19"/>
  <c r="AK3" i="19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1" i="1"/>
  <c r="AK160" i="1"/>
  <c r="AK159" i="1"/>
  <c r="AK158" i="1"/>
  <c r="AK157" i="1"/>
  <c r="AK156" i="1"/>
  <c r="AK155" i="1"/>
  <c r="AK154" i="1"/>
  <c r="AK153" i="1"/>
  <c r="AK152" i="1"/>
  <c r="AK151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4" i="1"/>
  <c r="AK123" i="1"/>
  <c r="AK122" i="1"/>
  <c r="AK121" i="1"/>
  <c r="AK120" i="1"/>
  <c r="AK119" i="1"/>
  <c r="AK118" i="1"/>
  <c r="AK117" i="1"/>
  <c r="AK116" i="1"/>
  <c r="AK115" i="1"/>
  <c r="AK114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7" i="1"/>
  <c r="AK86" i="1"/>
  <c r="AK85" i="1"/>
  <c r="AK84" i="1"/>
  <c r="AK83" i="1"/>
  <c r="AK82" i="1"/>
  <c r="AK81" i="1"/>
  <c r="AK80" i="1"/>
  <c r="AK79" i="1"/>
  <c r="AK78" i="1"/>
  <c r="AK77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0" i="1"/>
  <c r="AK49" i="1"/>
  <c r="AK48" i="1"/>
  <c r="AK47" i="1"/>
  <c r="AK46" i="1"/>
  <c r="AK45" i="1"/>
  <c r="AK44" i="1"/>
  <c r="AK43" i="1"/>
  <c r="AK42" i="1"/>
  <c r="AK41" i="1"/>
  <c r="AK40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BK116" i="16" l="1"/>
  <c r="BK79" i="16"/>
  <c r="BK151" i="16"/>
  <c r="BO40" i="16"/>
  <c r="BS36" i="16"/>
  <c r="BO56" i="16" s="1"/>
  <c r="BK153" i="16"/>
  <c r="BK123" i="16"/>
  <c r="BK160" i="16"/>
  <c r="BK86" i="16"/>
  <c r="BO49" i="16"/>
  <c r="BK49" i="16"/>
  <c r="BK119" i="16"/>
  <c r="BK156" i="16"/>
  <c r="BK82" i="16"/>
  <c r="BK45" i="16"/>
  <c r="BO45" i="16"/>
  <c r="BK118" i="16"/>
  <c r="BK155" i="16"/>
  <c r="BO44" i="16"/>
  <c r="BK81" i="16"/>
  <c r="BK44" i="16"/>
  <c r="BK125" i="16"/>
  <c r="BK162" i="16"/>
  <c r="BK51" i="16"/>
  <c r="BO51" i="16"/>
  <c r="BK88" i="16"/>
  <c r="BK157" i="16"/>
  <c r="BK120" i="16"/>
  <c r="BK83" i="16"/>
  <c r="BK46" i="16"/>
  <c r="BO46" i="16"/>
  <c r="BK115" i="16"/>
  <c r="BK152" i="16"/>
  <c r="BK41" i="16"/>
  <c r="BO41" i="16"/>
  <c r="BK78" i="16"/>
  <c r="BK126" i="16"/>
  <c r="BK163" i="16"/>
  <c r="BO52" i="16"/>
  <c r="BK89" i="16"/>
  <c r="BK52" i="16"/>
  <c r="BK114" i="16"/>
  <c r="BK77" i="16"/>
  <c r="BK40" i="16"/>
  <c r="BK158" i="16"/>
  <c r="BK121" i="16"/>
  <c r="BK84" i="16"/>
  <c r="BO47" i="16"/>
  <c r="BK47" i="16"/>
  <c r="BK124" i="16"/>
  <c r="BK161" i="16"/>
  <c r="BO50" i="16"/>
  <c r="BK87" i="16"/>
  <c r="BK50" i="16"/>
  <c r="BK122" i="16"/>
  <c r="BK159" i="16"/>
  <c r="BK48" i="16"/>
  <c r="BO48" i="16"/>
  <c r="BK85" i="16"/>
  <c r="AP46" i="1"/>
  <c r="AP157" i="1"/>
  <c r="AP120" i="1"/>
  <c r="AP83" i="1"/>
  <c r="AP132" i="1"/>
  <c r="AP95" i="1"/>
  <c r="AP58" i="1"/>
  <c r="AP169" i="1"/>
  <c r="AP181" i="1"/>
  <c r="AP144" i="1"/>
  <c r="AP107" i="1"/>
  <c r="AP70" i="1"/>
  <c r="AP81" i="19"/>
  <c r="AP118" i="19"/>
  <c r="AP44" i="19"/>
  <c r="AP155" i="19"/>
  <c r="AP167" i="19"/>
  <c r="AP130" i="19"/>
  <c r="AP93" i="19"/>
  <c r="AP56" i="19"/>
  <c r="AP175" i="19"/>
  <c r="AP138" i="19"/>
  <c r="AP101" i="19"/>
  <c r="AP64" i="19"/>
  <c r="AP161" i="18"/>
  <c r="AP87" i="18"/>
  <c r="AP124" i="18"/>
  <c r="AP50" i="18"/>
  <c r="AP99" i="18"/>
  <c r="AP173" i="18"/>
  <c r="AP136" i="18"/>
  <c r="AP62" i="18"/>
  <c r="AP181" i="18"/>
  <c r="AP144" i="18"/>
  <c r="AP70" i="18"/>
  <c r="AP107" i="18"/>
  <c r="AP159" i="17"/>
  <c r="AP122" i="17"/>
  <c r="AP48" i="17"/>
  <c r="AP85" i="17"/>
  <c r="AP171" i="17"/>
  <c r="AP134" i="17"/>
  <c r="AP60" i="17"/>
  <c r="AP97" i="17"/>
  <c r="AP183" i="17"/>
  <c r="AP146" i="17"/>
  <c r="AP109" i="17"/>
  <c r="AP72" i="17"/>
  <c r="AP156" i="15"/>
  <c r="AP119" i="15"/>
  <c r="AP82" i="15"/>
  <c r="AP45" i="15"/>
  <c r="AP57" i="15"/>
  <c r="AP94" i="15"/>
  <c r="AP131" i="15"/>
  <c r="AP168" i="15"/>
  <c r="AP65" i="15"/>
  <c r="AP139" i="15"/>
  <c r="AP176" i="15"/>
  <c r="AP102" i="15"/>
  <c r="AP69" i="15"/>
  <c r="AP143" i="15"/>
  <c r="AP106" i="15"/>
  <c r="AP180" i="15"/>
  <c r="AP80" i="14"/>
  <c r="AP154" i="14"/>
  <c r="AP117" i="14"/>
  <c r="AP43" i="14"/>
  <c r="AP88" i="14"/>
  <c r="AP162" i="14"/>
  <c r="AP125" i="14"/>
  <c r="AP51" i="14"/>
  <c r="AP63" i="14"/>
  <c r="AP174" i="14"/>
  <c r="AP137" i="14"/>
  <c r="AP100" i="14"/>
  <c r="AP67" i="14"/>
  <c r="AP178" i="14"/>
  <c r="AP141" i="14"/>
  <c r="AP104" i="14"/>
  <c r="AP156" i="13"/>
  <c r="AP119" i="13"/>
  <c r="AP82" i="13"/>
  <c r="AP45" i="13"/>
  <c r="AP176" i="13"/>
  <c r="AP139" i="13"/>
  <c r="AP102" i="13"/>
  <c r="AP65" i="13"/>
  <c r="AP186" i="12"/>
  <c r="AP149" i="12"/>
  <c r="AP112" i="12"/>
  <c r="AP75" i="12"/>
  <c r="AP156" i="11"/>
  <c r="AP45" i="11"/>
  <c r="AP82" i="11"/>
  <c r="AP119" i="11"/>
  <c r="AP102" i="11"/>
  <c r="AP65" i="11"/>
  <c r="AP139" i="11"/>
  <c r="AP176" i="11"/>
  <c r="AP186" i="10"/>
  <c r="AP112" i="10"/>
  <c r="AP75" i="10"/>
  <c r="AP149" i="10"/>
  <c r="AP78" i="9"/>
  <c r="AP152" i="9"/>
  <c r="AP41" i="9"/>
  <c r="AP115" i="9"/>
  <c r="AP131" i="9"/>
  <c r="AP94" i="9"/>
  <c r="AP57" i="9"/>
  <c r="AP168" i="9"/>
  <c r="AP139" i="9"/>
  <c r="AP102" i="9"/>
  <c r="AP65" i="9"/>
  <c r="AP176" i="9"/>
  <c r="AP147" i="9"/>
  <c r="AP110" i="9"/>
  <c r="AP73" i="9"/>
  <c r="AP184" i="9"/>
  <c r="AP80" i="8"/>
  <c r="AP43" i="8"/>
  <c r="AP154" i="8"/>
  <c r="AP117" i="8"/>
  <c r="AP88" i="8"/>
  <c r="AP51" i="8"/>
  <c r="AP162" i="8"/>
  <c r="AP125" i="8"/>
  <c r="AP59" i="8"/>
  <c r="AP170" i="8"/>
  <c r="AP133" i="8"/>
  <c r="AP96" i="8"/>
  <c r="AP67" i="8"/>
  <c r="AP178" i="8"/>
  <c r="AP141" i="8"/>
  <c r="AP104" i="8"/>
  <c r="AP152" i="7"/>
  <c r="AP41" i="7"/>
  <c r="AP78" i="7"/>
  <c r="AP115" i="7"/>
  <c r="AP176" i="7"/>
  <c r="AP139" i="7"/>
  <c r="AP65" i="7"/>
  <c r="AP102" i="7"/>
  <c r="AP149" i="6"/>
  <c r="AP112" i="6"/>
  <c r="AP75" i="6"/>
  <c r="AP186" i="6"/>
  <c r="AP156" i="5"/>
  <c r="AP119" i="5"/>
  <c r="AP82" i="5"/>
  <c r="AP45" i="5"/>
  <c r="AP65" i="5"/>
  <c r="AP176" i="5"/>
  <c r="AP139" i="5"/>
  <c r="AP102" i="5"/>
  <c r="AP186" i="4"/>
  <c r="AP149" i="4"/>
  <c r="AP112" i="4"/>
  <c r="AP75" i="4"/>
  <c r="AP115" i="3"/>
  <c r="AP41" i="3"/>
  <c r="AP78" i="3"/>
  <c r="AP152" i="3"/>
  <c r="AP119" i="3"/>
  <c r="AP82" i="3"/>
  <c r="AP45" i="3"/>
  <c r="AP156" i="3"/>
  <c r="AP127" i="3"/>
  <c r="AP90" i="3"/>
  <c r="AP164" i="3"/>
  <c r="AP53" i="3"/>
  <c r="AP172" i="3"/>
  <c r="AP135" i="3"/>
  <c r="AP98" i="3"/>
  <c r="AP61" i="3"/>
  <c r="AP176" i="3"/>
  <c r="AP139" i="3"/>
  <c r="AP102" i="3"/>
  <c r="AP65" i="3"/>
  <c r="AP180" i="3"/>
  <c r="AP143" i="3"/>
  <c r="AP106" i="3"/>
  <c r="AP69" i="3"/>
  <c r="AP184" i="3"/>
  <c r="AP147" i="3"/>
  <c r="AP110" i="3"/>
  <c r="AP73" i="3"/>
  <c r="AP117" i="2"/>
  <c r="AP80" i="2"/>
  <c r="AP43" i="2"/>
  <c r="AP154" i="2"/>
  <c r="AP121" i="2"/>
  <c r="AP47" i="2"/>
  <c r="AP84" i="2"/>
  <c r="AP158" i="2"/>
  <c r="AP125" i="2"/>
  <c r="AP88" i="2"/>
  <c r="AP162" i="2"/>
  <c r="AP51" i="2"/>
  <c r="AP166" i="2"/>
  <c r="AP129" i="2"/>
  <c r="AP92" i="2"/>
  <c r="AP55" i="2"/>
  <c r="AP96" i="2"/>
  <c r="AP59" i="2"/>
  <c r="AP170" i="2"/>
  <c r="AP133" i="2"/>
  <c r="AP100" i="2"/>
  <c r="AP63" i="2"/>
  <c r="AP174" i="2"/>
  <c r="AP137" i="2"/>
  <c r="AP104" i="2"/>
  <c r="AP67" i="2"/>
  <c r="AP178" i="2"/>
  <c r="AP141" i="2"/>
  <c r="AP108" i="2"/>
  <c r="AP71" i="2"/>
  <c r="AP182" i="2"/>
  <c r="AP145" i="2"/>
  <c r="AP112" i="2"/>
  <c r="AP75" i="2"/>
  <c r="AP186" i="2"/>
  <c r="AP149" i="2"/>
  <c r="AP117" i="1"/>
  <c r="AP80" i="1"/>
  <c r="AP43" i="1"/>
  <c r="AP154" i="1"/>
  <c r="AP121" i="1"/>
  <c r="AP84" i="1"/>
  <c r="AP47" i="1"/>
  <c r="AP158" i="1"/>
  <c r="AP125" i="1"/>
  <c r="AP88" i="1"/>
  <c r="AP51" i="1"/>
  <c r="AP162" i="1"/>
  <c r="AP166" i="1"/>
  <c r="AP129" i="1"/>
  <c r="AP92" i="1"/>
  <c r="AP55" i="1"/>
  <c r="AP96" i="1"/>
  <c r="AP59" i="1"/>
  <c r="AP170" i="1"/>
  <c r="AP133" i="1"/>
  <c r="AP100" i="1"/>
  <c r="AP63" i="1"/>
  <c r="AP174" i="1"/>
  <c r="AP137" i="1"/>
  <c r="AP104" i="1"/>
  <c r="AP67" i="1"/>
  <c r="AP178" i="1"/>
  <c r="AP141" i="1"/>
  <c r="AP108" i="1"/>
  <c r="AP71" i="1"/>
  <c r="AP145" i="1"/>
  <c r="AP182" i="1"/>
  <c r="AP186" i="1"/>
  <c r="AP112" i="1"/>
  <c r="AP75" i="1"/>
  <c r="AP149" i="1"/>
  <c r="AP152" i="19"/>
  <c r="AP115" i="19"/>
  <c r="AP78" i="19"/>
  <c r="AP41" i="19"/>
  <c r="AP156" i="19"/>
  <c r="AP82" i="19"/>
  <c r="AP119" i="19"/>
  <c r="AP45" i="19"/>
  <c r="AP123" i="19"/>
  <c r="AP160" i="19"/>
  <c r="AP86" i="19"/>
  <c r="AP49" i="19"/>
  <c r="AP127" i="19"/>
  <c r="AP164" i="19"/>
  <c r="AP53" i="19"/>
  <c r="AP90" i="19"/>
  <c r="AP168" i="19"/>
  <c r="AP94" i="19"/>
  <c r="AP57" i="19"/>
  <c r="AP131" i="19"/>
  <c r="AP135" i="19"/>
  <c r="AP172" i="19"/>
  <c r="AP98" i="19"/>
  <c r="AP61" i="19"/>
  <c r="AP176" i="19"/>
  <c r="AP65" i="19"/>
  <c r="AP139" i="19"/>
  <c r="AP102" i="19"/>
  <c r="AP180" i="19"/>
  <c r="AP106" i="19"/>
  <c r="AP143" i="19"/>
  <c r="AP69" i="19"/>
  <c r="AP184" i="19"/>
  <c r="AP110" i="19"/>
  <c r="AP73" i="19"/>
  <c r="AP147" i="19"/>
  <c r="AP117" i="18"/>
  <c r="AP80" i="18"/>
  <c r="AP43" i="18"/>
  <c r="AP154" i="18"/>
  <c r="AP121" i="18"/>
  <c r="AP84" i="18"/>
  <c r="AP158" i="18"/>
  <c r="AP47" i="18"/>
  <c r="AP125" i="18"/>
  <c r="AP51" i="18"/>
  <c r="AP88" i="18"/>
  <c r="AP162" i="18"/>
  <c r="AP55" i="18"/>
  <c r="AP166" i="18"/>
  <c r="AP129" i="18"/>
  <c r="AP92" i="18"/>
  <c r="AP96" i="18"/>
  <c r="AP170" i="18"/>
  <c r="AP133" i="18"/>
  <c r="AP59" i="18"/>
  <c r="AP100" i="18"/>
  <c r="AP174" i="18"/>
  <c r="AP137" i="18"/>
  <c r="AP63" i="18"/>
  <c r="AP104" i="18"/>
  <c r="AP178" i="18"/>
  <c r="AP67" i="18"/>
  <c r="AP141" i="18"/>
  <c r="AP108" i="18"/>
  <c r="AP145" i="18"/>
  <c r="AP71" i="18"/>
  <c r="AP182" i="18"/>
  <c r="AP112" i="18"/>
  <c r="AP186" i="18"/>
  <c r="AP149" i="18"/>
  <c r="AP75" i="18"/>
  <c r="AP78" i="17"/>
  <c r="AP115" i="17"/>
  <c r="AP41" i="17"/>
  <c r="AP152" i="17"/>
  <c r="AP119" i="17"/>
  <c r="AP82" i="17"/>
  <c r="AP156" i="17"/>
  <c r="AP45" i="17"/>
  <c r="AP86" i="17"/>
  <c r="AP49" i="17"/>
  <c r="AP160" i="17"/>
  <c r="AP123" i="17"/>
  <c r="AP90" i="17"/>
  <c r="AP164" i="17"/>
  <c r="AP53" i="17"/>
  <c r="AP127" i="17"/>
  <c r="AP131" i="17"/>
  <c r="AP168" i="17"/>
  <c r="AP94" i="17"/>
  <c r="AP57" i="17"/>
  <c r="AP135" i="17"/>
  <c r="AP98" i="17"/>
  <c r="AP172" i="17"/>
  <c r="AP61" i="17"/>
  <c r="AP139" i="17"/>
  <c r="AP65" i="17"/>
  <c r="AP176" i="17"/>
  <c r="AP102" i="17"/>
  <c r="AP143" i="17"/>
  <c r="AP106" i="17"/>
  <c r="AP180" i="17"/>
  <c r="AP69" i="17"/>
  <c r="AP147" i="17"/>
  <c r="AP184" i="17"/>
  <c r="AP110" i="17"/>
  <c r="AP73" i="17"/>
  <c r="AP153" i="15"/>
  <c r="AP79" i="15"/>
  <c r="AP42" i="15"/>
  <c r="AP116" i="15"/>
  <c r="AP83" i="15"/>
  <c r="AP157" i="15"/>
  <c r="AP46" i="15"/>
  <c r="AP120" i="15"/>
  <c r="AP87" i="15"/>
  <c r="AP124" i="15"/>
  <c r="AP50" i="15"/>
  <c r="AP161" i="15"/>
  <c r="AP165" i="15"/>
  <c r="AP91" i="15"/>
  <c r="AP54" i="15"/>
  <c r="AP128" i="15"/>
  <c r="AP132" i="15"/>
  <c r="AP58" i="15"/>
  <c r="AP169" i="15"/>
  <c r="AP95" i="15"/>
  <c r="AP136" i="15"/>
  <c r="AP173" i="15"/>
  <c r="AP62" i="15"/>
  <c r="AP99" i="15"/>
  <c r="AP140" i="15"/>
  <c r="AP177" i="15"/>
  <c r="AP103" i="15"/>
  <c r="AP66" i="15"/>
  <c r="AP144" i="15"/>
  <c r="AP70" i="15"/>
  <c r="AP181" i="15"/>
  <c r="AP107" i="15"/>
  <c r="AP148" i="15"/>
  <c r="AP185" i="15"/>
  <c r="AP111" i="15"/>
  <c r="AP74" i="15"/>
  <c r="AP40" i="14"/>
  <c r="AP77" i="14"/>
  <c r="AP151" i="14"/>
  <c r="AP114" i="14"/>
  <c r="AP155" i="14"/>
  <c r="AP81" i="14"/>
  <c r="AP118" i="14"/>
  <c r="AP44" i="14"/>
  <c r="AP48" i="14"/>
  <c r="AP159" i="14"/>
  <c r="AP122" i="14"/>
  <c r="AP85" i="14"/>
  <c r="AP52" i="14"/>
  <c r="AP126" i="14"/>
  <c r="AP89" i="14"/>
  <c r="AP163" i="14"/>
  <c r="AP167" i="14"/>
  <c r="AP130" i="14"/>
  <c r="AP93" i="14"/>
  <c r="AP56" i="14"/>
  <c r="AP171" i="14"/>
  <c r="AP134" i="14"/>
  <c r="AP97" i="14"/>
  <c r="AP60" i="14"/>
  <c r="AP175" i="14"/>
  <c r="AP138" i="14"/>
  <c r="AP101" i="14"/>
  <c r="AP64" i="14"/>
  <c r="AP179" i="14"/>
  <c r="AP142" i="14"/>
  <c r="AP105" i="14"/>
  <c r="AP68" i="14"/>
  <c r="AP183" i="14"/>
  <c r="AP146" i="14"/>
  <c r="AP109" i="14"/>
  <c r="AP72" i="14"/>
  <c r="AP42" i="13"/>
  <c r="AP153" i="13"/>
  <c r="AP116" i="13"/>
  <c r="AP79" i="13"/>
  <c r="AP157" i="13"/>
  <c r="AP120" i="13"/>
  <c r="AP83" i="13"/>
  <c r="AP46" i="13"/>
  <c r="AP50" i="13"/>
  <c r="AP161" i="13"/>
  <c r="AP124" i="13"/>
  <c r="AP87" i="13"/>
  <c r="AP128" i="13"/>
  <c r="AP54" i="13"/>
  <c r="AP91" i="13"/>
  <c r="AP165" i="13"/>
  <c r="AP169" i="13"/>
  <c r="AP132" i="13"/>
  <c r="AP95" i="13"/>
  <c r="AP58" i="13"/>
  <c r="AP173" i="13"/>
  <c r="AP136" i="13"/>
  <c r="AP99" i="13"/>
  <c r="AP62" i="13"/>
  <c r="AP177" i="13"/>
  <c r="AP140" i="13"/>
  <c r="AP103" i="13"/>
  <c r="AP66" i="13"/>
  <c r="AP181" i="13"/>
  <c r="AP144" i="13"/>
  <c r="AP107" i="13"/>
  <c r="AP70" i="13"/>
  <c r="AP185" i="13"/>
  <c r="AP148" i="13"/>
  <c r="AP111" i="13"/>
  <c r="AP74" i="13"/>
  <c r="AP40" i="12"/>
  <c r="AP114" i="12"/>
  <c r="AP77" i="12"/>
  <c r="AP151" i="12"/>
  <c r="AP44" i="12"/>
  <c r="AP118" i="12"/>
  <c r="AP155" i="12"/>
  <c r="AP81" i="12"/>
  <c r="AP48" i="12"/>
  <c r="AP122" i="12"/>
  <c r="AP85" i="12"/>
  <c r="AP159" i="12"/>
  <c r="AP89" i="12"/>
  <c r="AP163" i="12"/>
  <c r="AP126" i="12"/>
  <c r="AP52" i="12"/>
  <c r="AP93" i="12"/>
  <c r="AP130" i="12"/>
  <c r="AP56" i="12"/>
  <c r="AP167" i="12"/>
  <c r="AP97" i="12"/>
  <c r="AP171" i="12"/>
  <c r="AP60" i="12"/>
  <c r="AP134" i="12"/>
  <c r="AP101" i="12"/>
  <c r="AP175" i="12"/>
  <c r="AP138" i="12"/>
  <c r="AP64" i="12"/>
  <c r="AP105" i="12"/>
  <c r="AP179" i="12"/>
  <c r="AP68" i="12"/>
  <c r="AP142" i="12"/>
  <c r="AP109" i="12"/>
  <c r="AP183" i="12"/>
  <c r="AP146" i="12"/>
  <c r="AP72" i="12"/>
  <c r="AP79" i="11"/>
  <c r="AP153" i="11"/>
  <c r="AP42" i="11"/>
  <c r="AP116" i="11"/>
  <c r="AP120" i="11"/>
  <c r="AP83" i="11"/>
  <c r="AP157" i="11"/>
  <c r="AP46" i="11"/>
  <c r="AP161" i="11"/>
  <c r="AP124" i="11"/>
  <c r="AP87" i="11"/>
  <c r="AP50" i="11"/>
  <c r="AP128" i="11"/>
  <c r="AP165" i="11"/>
  <c r="AP91" i="11"/>
  <c r="AP54" i="11"/>
  <c r="AP58" i="11"/>
  <c r="AP132" i="11"/>
  <c r="AP169" i="11"/>
  <c r="AP95" i="11"/>
  <c r="AP62" i="11"/>
  <c r="AP136" i="11"/>
  <c r="AP173" i="11"/>
  <c r="AP99" i="11"/>
  <c r="AP66" i="11"/>
  <c r="AP140" i="11"/>
  <c r="AP177" i="11"/>
  <c r="AP103" i="11"/>
  <c r="AP70" i="11"/>
  <c r="AP144" i="11"/>
  <c r="AP181" i="11"/>
  <c r="AP107" i="11"/>
  <c r="AP74" i="11"/>
  <c r="AP148" i="11"/>
  <c r="AP185" i="11"/>
  <c r="AP111" i="11"/>
  <c r="AP151" i="10"/>
  <c r="AP114" i="10"/>
  <c r="AP40" i="10"/>
  <c r="AP77" i="10"/>
  <c r="AP155" i="10"/>
  <c r="AP44" i="10"/>
  <c r="AP118" i="10"/>
  <c r="AP81" i="10"/>
  <c r="AP159" i="10"/>
  <c r="AP122" i="10"/>
  <c r="AP48" i="10"/>
  <c r="AP85" i="10"/>
  <c r="AP163" i="10"/>
  <c r="AP126" i="10"/>
  <c r="AP89" i="10"/>
  <c r="AP52" i="10"/>
  <c r="AP167" i="10"/>
  <c r="AP93" i="10"/>
  <c r="AP130" i="10"/>
  <c r="AP56" i="10"/>
  <c r="AP171" i="10"/>
  <c r="AP97" i="10"/>
  <c r="AP134" i="10"/>
  <c r="AP60" i="10"/>
  <c r="AP175" i="10"/>
  <c r="AP101" i="10"/>
  <c r="AP138" i="10"/>
  <c r="AP64" i="10"/>
  <c r="AP179" i="10"/>
  <c r="AP105" i="10"/>
  <c r="AP68" i="10"/>
  <c r="AP142" i="10"/>
  <c r="AP183" i="10"/>
  <c r="AP109" i="10"/>
  <c r="AP72" i="10"/>
  <c r="AP146" i="10"/>
  <c r="AP153" i="9"/>
  <c r="AP42" i="9"/>
  <c r="AP116" i="9"/>
  <c r="AP79" i="9"/>
  <c r="AP157" i="9"/>
  <c r="AP120" i="9"/>
  <c r="AP83" i="9"/>
  <c r="AP46" i="9"/>
  <c r="AP161" i="9"/>
  <c r="AP124" i="9"/>
  <c r="AP87" i="9"/>
  <c r="AP50" i="9"/>
  <c r="AP54" i="9"/>
  <c r="AP165" i="9"/>
  <c r="AP128" i="9"/>
  <c r="AP91" i="9"/>
  <c r="AP95" i="9"/>
  <c r="AP58" i="9"/>
  <c r="AP169" i="9"/>
  <c r="AP132" i="9"/>
  <c r="AP99" i="9"/>
  <c r="AP62" i="9"/>
  <c r="AP173" i="9"/>
  <c r="AP136" i="9"/>
  <c r="AP103" i="9"/>
  <c r="AP66" i="9"/>
  <c r="AP177" i="9"/>
  <c r="AP140" i="9"/>
  <c r="AP107" i="9"/>
  <c r="AP70" i="9"/>
  <c r="AP181" i="9"/>
  <c r="AP144" i="9"/>
  <c r="AP111" i="9"/>
  <c r="AP74" i="9"/>
  <c r="AP185" i="9"/>
  <c r="AP148" i="9"/>
  <c r="AP151" i="8"/>
  <c r="AP114" i="8"/>
  <c r="AP77" i="8"/>
  <c r="AP40" i="8"/>
  <c r="AP155" i="8"/>
  <c r="AP118" i="8"/>
  <c r="AP81" i="8"/>
  <c r="AP44" i="8"/>
  <c r="AP159" i="8"/>
  <c r="AP122" i="8"/>
  <c r="AP85" i="8"/>
  <c r="AP48" i="8"/>
  <c r="AP163" i="8"/>
  <c r="AP126" i="8"/>
  <c r="AP89" i="8"/>
  <c r="AP52" i="8"/>
  <c r="AP167" i="8"/>
  <c r="AP130" i="8"/>
  <c r="AP93" i="8"/>
  <c r="AP56" i="8"/>
  <c r="AP171" i="8"/>
  <c r="AP134" i="8"/>
  <c r="AP97" i="8"/>
  <c r="AP60" i="8"/>
  <c r="AP175" i="8"/>
  <c r="AP138" i="8"/>
  <c r="AP101" i="8"/>
  <c r="AP64" i="8"/>
  <c r="AP179" i="8"/>
  <c r="AP142" i="8"/>
  <c r="AP105" i="8"/>
  <c r="AP68" i="8"/>
  <c r="AP183" i="8"/>
  <c r="AP146" i="8"/>
  <c r="AP109" i="8"/>
  <c r="AP72" i="8"/>
  <c r="AP153" i="7"/>
  <c r="AP79" i="7"/>
  <c r="AP116" i="7"/>
  <c r="AP42" i="7"/>
  <c r="AP157" i="7"/>
  <c r="AP83" i="7"/>
  <c r="AP46" i="7"/>
  <c r="AP120" i="7"/>
  <c r="AP161" i="7"/>
  <c r="AP87" i="7"/>
  <c r="AP124" i="7"/>
  <c r="AP50" i="7"/>
  <c r="AP128" i="7"/>
  <c r="AP91" i="7"/>
  <c r="AP54" i="7"/>
  <c r="AP165" i="7"/>
  <c r="AP169" i="7"/>
  <c r="AP132" i="7"/>
  <c r="AP95" i="7"/>
  <c r="AP58" i="7"/>
  <c r="AP173" i="7"/>
  <c r="AP136" i="7"/>
  <c r="AP99" i="7"/>
  <c r="AP62" i="7"/>
  <c r="AP177" i="7"/>
  <c r="AP140" i="7"/>
  <c r="AP103" i="7"/>
  <c r="AP66" i="7"/>
  <c r="AP181" i="7"/>
  <c r="AP144" i="7"/>
  <c r="AP107" i="7"/>
  <c r="AP70" i="7"/>
  <c r="AP185" i="7"/>
  <c r="AP148" i="7"/>
  <c r="AP111" i="7"/>
  <c r="AP74" i="7"/>
  <c r="AP77" i="6"/>
  <c r="AP40" i="6"/>
  <c r="AP151" i="6"/>
  <c r="AP114" i="6"/>
  <c r="AP81" i="6"/>
  <c r="AP44" i="6"/>
  <c r="AP155" i="6"/>
  <c r="AP118" i="6"/>
  <c r="AP85" i="6"/>
  <c r="AP48" i="6"/>
  <c r="AP159" i="6"/>
  <c r="AP122" i="6"/>
  <c r="AP89" i="6"/>
  <c r="AP52" i="6"/>
  <c r="AP163" i="6"/>
  <c r="AP126" i="6"/>
  <c r="AP93" i="6"/>
  <c r="AP56" i="6"/>
  <c r="AP167" i="6"/>
  <c r="AP130" i="6"/>
  <c r="AP97" i="6"/>
  <c r="AP60" i="6"/>
  <c r="AP171" i="6"/>
  <c r="AP134" i="6"/>
  <c r="AP101" i="6"/>
  <c r="AP64" i="6"/>
  <c r="AP175" i="6"/>
  <c r="AP138" i="6"/>
  <c r="AP105" i="6"/>
  <c r="AP68" i="6"/>
  <c r="AP179" i="6"/>
  <c r="AP142" i="6"/>
  <c r="AP109" i="6"/>
  <c r="AP72" i="6"/>
  <c r="AP183" i="6"/>
  <c r="AP146" i="6"/>
  <c r="AP79" i="5"/>
  <c r="AP42" i="5"/>
  <c r="AP153" i="5"/>
  <c r="AP116" i="5"/>
  <c r="AP83" i="5"/>
  <c r="AP46" i="5"/>
  <c r="AP157" i="5"/>
  <c r="AP120" i="5"/>
  <c r="AP87" i="5"/>
  <c r="AP50" i="5"/>
  <c r="AP161" i="5"/>
  <c r="AP124" i="5"/>
  <c r="AP128" i="5"/>
  <c r="AP91" i="5"/>
  <c r="AP54" i="5"/>
  <c r="AP165" i="5"/>
  <c r="AP169" i="5"/>
  <c r="AP132" i="5"/>
  <c r="AP95" i="5"/>
  <c r="AP58" i="5"/>
  <c r="AP173" i="5"/>
  <c r="AP136" i="5"/>
  <c r="AP99" i="5"/>
  <c r="AP62" i="5"/>
  <c r="AP177" i="5"/>
  <c r="AP140" i="5"/>
  <c r="AP103" i="5"/>
  <c r="AP66" i="5"/>
  <c r="AP181" i="5"/>
  <c r="AP144" i="5"/>
  <c r="AP107" i="5"/>
  <c r="AP70" i="5"/>
  <c r="AP185" i="5"/>
  <c r="AP148" i="5"/>
  <c r="AP111" i="5"/>
  <c r="AP74" i="5"/>
  <c r="AP151" i="4"/>
  <c r="AP114" i="4"/>
  <c r="AP40" i="4"/>
  <c r="AP77" i="4"/>
  <c r="AP155" i="4"/>
  <c r="AP118" i="4"/>
  <c r="AP44" i="4"/>
  <c r="AP81" i="4"/>
  <c r="AP159" i="4"/>
  <c r="AP122" i="4"/>
  <c r="AP48" i="4"/>
  <c r="AP85" i="4"/>
  <c r="AP163" i="4"/>
  <c r="AP126" i="4"/>
  <c r="AP52" i="4"/>
  <c r="AP89" i="4"/>
  <c r="AP93" i="4"/>
  <c r="AP56" i="4"/>
  <c r="AP130" i="4"/>
  <c r="AP167" i="4"/>
  <c r="AP171" i="4"/>
  <c r="AP60" i="4"/>
  <c r="AP97" i="4"/>
  <c r="AP134" i="4"/>
  <c r="AP101" i="4"/>
  <c r="AP64" i="4"/>
  <c r="AP138" i="4"/>
  <c r="AP175" i="4"/>
  <c r="AP179" i="4"/>
  <c r="AP68" i="4"/>
  <c r="AP105" i="4"/>
  <c r="AP142" i="4"/>
  <c r="AP109" i="4"/>
  <c r="AP72" i="4"/>
  <c r="AP146" i="4"/>
  <c r="AP183" i="4"/>
  <c r="AP42" i="3"/>
  <c r="AP153" i="3"/>
  <c r="AP116" i="3"/>
  <c r="AP79" i="3"/>
  <c r="AP46" i="3"/>
  <c r="AP157" i="3"/>
  <c r="AP120" i="3"/>
  <c r="AP83" i="3"/>
  <c r="AP50" i="3"/>
  <c r="AP161" i="3"/>
  <c r="AP124" i="3"/>
  <c r="AP87" i="3"/>
  <c r="AP91" i="3"/>
  <c r="AP165" i="3"/>
  <c r="AP54" i="3"/>
  <c r="AP128" i="3"/>
  <c r="AP132" i="3"/>
  <c r="AP95" i="3"/>
  <c r="AP58" i="3"/>
  <c r="AP169" i="3"/>
  <c r="AP136" i="3"/>
  <c r="AP99" i="3"/>
  <c r="AP62" i="3"/>
  <c r="AP173" i="3"/>
  <c r="AP140" i="3"/>
  <c r="AP103" i="3"/>
  <c r="AP66" i="3"/>
  <c r="AP177" i="3"/>
  <c r="AP144" i="3"/>
  <c r="AP107" i="3"/>
  <c r="AP70" i="3"/>
  <c r="AP181" i="3"/>
  <c r="AP148" i="3"/>
  <c r="AP111" i="3"/>
  <c r="AP74" i="3"/>
  <c r="AP185" i="3"/>
  <c r="AP40" i="2"/>
  <c r="AP151" i="2"/>
  <c r="AP114" i="2"/>
  <c r="AP77" i="2"/>
  <c r="AP155" i="2"/>
  <c r="AP118" i="2"/>
  <c r="AP44" i="2"/>
  <c r="AP81" i="2"/>
  <c r="AP159" i="2"/>
  <c r="AP48" i="2"/>
  <c r="AP122" i="2"/>
  <c r="AP85" i="2"/>
  <c r="AP52" i="2"/>
  <c r="AP163" i="2"/>
  <c r="AP126" i="2"/>
  <c r="AP89" i="2"/>
  <c r="AP56" i="2"/>
  <c r="AP167" i="2"/>
  <c r="AP130" i="2"/>
  <c r="AP93" i="2"/>
  <c r="AP60" i="2"/>
  <c r="AP171" i="2"/>
  <c r="AP134" i="2"/>
  <c r="AP97" i="2"/>
  <c r="AP64" i="2"/>
  <c r="AP175" i="2"/>
  <c r="AP138" i="2"/>
  <c r="AP101" i="2"/>
  <c r="AP68" i="2"/>
  <c r="AP179" i="2"/>
  <c r="AP142" i="2"/>
  <c r="AP105" i="2"/>
  <c r="AP72" i="2"/>
  <c r="AP183" i="2"/>
  <c r="AP146" i="2"/>
  <c r="AP109" i="2"/>
  <c r="AP91" i="1"/>
  <c r="AP54" i="1"/>
  <c r="AP165" i="1"/>
  <c r="AP128" i="1"/>
  <c r="AP140" i="1"/>
  <c r="AP103" i="1"/>
  <c r="AP66" i="1"/>
  <c r="AP177" i="1"/>
  <c r="AP151" i="19"/>
  <c r="AP114" i="19"/>
  <c r="AP77" i="19"/>
  <c r="AP40" i="19"/>
  <c r="AP89" i="19"/>
  <c r="AP163" i="19"/>
  <c r="AP126" i="19"/>
  <c r="AP52" i="19"/>
  <c r="AP179" i="19"/>
  <c r="AP105" i="19"/>
  <c r="AP142" i="19"/>
  <c r="AP68" i="19"/>
  <c r="AP153" i="18"/>
  <c r="AP42" i="18"/>
  <c r="AP116" i="18"/>
  <c r="AP79" i="18"/>
  <c r="AP91" i="18"/>
  <c r="AP128" i="18"/>
  <c r="AP54" i="18"/>
  <c r="AP165" i="18"/>
  <c r="AP140" i="18"/>
  <c r="AP66" i="18"/>
  <c r="AP103" i="18"/>
  <c r="AP177" i="18"/>
  <c r="AP163" i="17"/>
  <c r="AP126" i="17"/>
  <c r="AP89" i="17"/>
  <c r="AP52" i="17"/>
  <c r="AP175" i="17"/>
  <c r="AP138" i="17"/>
  <c r="AP101" i="17"/>
  <c r="AP64" i="17"/>
  <c r="AP160" i="15"/>
  <c r="AP123" i="15"/>
  <c r="AP49" i="15"/>
  <c r="AP86" i="15"/>
  <c r="AP75" i="14"/>
  <c r="AP186" i="14"/>
  <c r="AP149" i="14"/>
  <c r="AP112" i="14"/>
  <c r="AP160" i="13"/>
  <c r="AP123" i="13"/>
  <c r="AP86" i="13"/>
  <c r="AP49" i="13"/>
  <c r="AP168" i="13"/>
  <c r="AP131" i="13"/>
  <c r="AP94" i="13"/>
  <c r="AP57" i="13"/>
  <c r="AP180" i="13"/>
  <c r="AP143" i="13"/>
  <c r="AP106" i="13"/>
  <c r="AP69" i="13"/>
  <c r="AP154" i="12"/>
  <c r="AP117" i="12"/>
  <c r="AP80" i="12"/>
  <c r="AP43" i="12"/>
  <c r="AP162" i="12"/>
  <c r="AP125" i="12"/>
  <c r="AP51" i="12"/>
  <c r="AP88" i="12"/>
  <c r="AP170" i="12"/>
  <c r="AP133" i="12"/>
  <c r="AP96" i="12"/>
  <c r="AP59" i="12"/>
  <c r="AP178" i="12"/>
  <c r="AP141" i="12"/>
  <c r="AP104" i="12"/>
  <c r="AP67" i="12"/>
  <c r="AP123" i="11"/>
  <c r="AP49" i="11"/>
  <c r="AP160" i="11"/>
  <c r="AP86" i="11"/>
  <c r="AP94" i="11"/>
  <c r="AP57" i="11"/>
  <c r="AP131" i="11"/>
  <c r="AP168" i="11"/>
  <c r="AP106" i="11"/>
  <c r="AP69" i="11"/>
  <c r="AP143" i="11"/>
  <c r="AP180" i="11"/>
  <c r="AP117" i="10"/>
  <c r="AP154" i="10"/>
  <c r="AP80" i="10"/>
  <c r="AP43" i="10"/>
  <c r="AP88" i="10"/>
  <c r="AP162" i="10"/>
  <c r="AP125" i="10"/>
  <c r="AP51" i="10"/>
  <c r="AP178" i="10"/>
  <c r="AP104" i="10"/>
  <c r="AP141" i="10"/>
  <c r="AP67" i="10"/>
  <c r="AP86" i="9"/>
  <c r="AP49" i="9"/>
  <c r="AP160" i="9"/>
  <c r="AP123" i="9"/>
  <c r="AP75" i="8"/>
  <c r="AP186" i="8"/>
  <c r="AP149" i="8"/>
  <c r="AP112" i="8"/>
  <c r="AP160" i="7"/>
  <c r="AP49" i="7"/>
  <c r="AP86" i="7"/>
  <c r="AP123" i="7"/>
  <c r="AP168" i="7"/>
  <c r="AP131" i="7"/>
  <c r="AP57" i="7"/>
  <c r="AP94" i="7"/>
  <c r="AP180" i="7"/>
  <c r="AP143" i="7"/>
  <c r="AP69" i="7"/>
  <c r="AP106" i="7"/>
  <c r="AP154" i="6"/>
  <c r="AP117" i="6"/>
  <c r="AP80" i="6"/>
  <c r="AP43" i="6"/>
  <c r="AP162" i="6"/>
  <c r="AP125" i="6"/>
  <c r="AP88" i="6"/>
  <c r="AP51" i="6"/>
  <c r="AP133" i="6"/>
  <c r="AP96" i="6"/>
  <c r="AP59" i="6"/>
  <c r="AP170" i="6"/>
  <c r="AP145" i="6"/>
  <c r="AP108" i="6"/>
  <c r="AP71" i="6"/>
  <c r="AP182" i="6"/>
  <c r="AP160" i="5"/>
  <c r="AP123" i="5"/>
  <c r="AP86" i="5"/>
  <c r="AP49" i="5"/>
  <c r="AP57" i="5"/>
  <c r="AP168" i="5"/>
  <c r="AP131" i="5"/>
  <c r="AP94" i="5"/>
  <c r="AP69" i="5"/>
  <c r="AP180" i="5"/>
  <c r="AP143" i="5"/>
  <c r="AP106" i="5"/>
  <c r="AP158" i="4"/>
  <c r="AP121" i="4"/>
  <c r="AP84" i="4"/>
  <c r="AP47" i="4"/>
  <c r="AP170" i="4"/>
  <c r="AP133" i="4"/>
  <c r="AP96" i="4"/>
  <c r="AP59" i="4"/>
  <c r="AP178" i="4"/>
  <c r="AP141" i="4"/>
  <c r="AP104" i="4"/>
  <c r="AP67" i="4"/>
  <c r="AP168" i="3"/>
  <c r="AP131" i="3"/>
  <c r="AP94" i="3"/>
  <c r="AP57" i="3"/>
  <c r="AP44" i="1"/>
  <c r="AP155" i="1"/>
  <c r="AP118" i="1"/>
  <c r="AP81" i="1"/>
  <c r="AP52" i="1"/>
  <c r="AP163" i="1"/>
  <c r="AP126" i="1"/>
  <c r="AP89" i="1"/>
  <c r="AP60" i="1"/>
  <c r="AP171" i="1"/>
  <c r="AP134" i="1"/>
  <c r="AP97" i="1"/>
  <c r="AP68" i="1"/>
  <c r="AP179" i="1"/>
  <c r="AP142" i="1"/>
  <c r="AP105" i="1"/>
  <c r="AP83" i="19"/>
  <c r="AP120" i="19"/>
  <c r="AP157" i="19"/>
  <c r="AP46" i="19"/>
  <c r="AP165" i="19"/>
  <c r="AP54" i="19"/>
  <c r="AP91" i="19"/>
  <c r="AP128" i="19"/>
  <c r="AP99" i="19"/>
  <c r="AP136" i="19"/>
  <c r="AP173" i="19"/>
  <c r="AP62" i="19"/>
  <c r="AP107" i="19"/>
  <c r="AP144" i="19"/>
  <c r="AP70" i="19"/>
  <c r="AP181" i="19"/>
  <c r="AP151" i="18"/>
  <c r="AP77" i="18"/>
  <c r="AP40" i="18"/>
  <c r="AP114" i="18"/>
  <c r="AP159" i="18"/>
  <c r="AP85" i="18"/>
  <c r="AP48" i="18"/>
  <c r="AP122" i="18"/>
  <c r="AP167" i="18"/>
  <c r="AP130" i="18"/>
  <c r="AP93" i="18"/>
  <c r="AP56" i="18"/>
  <c r="AP175" i="18"/>
  <c r="AP138" i="18"/>
  <c r="AP64" i="18"/>
  <c r="AP101" i="18"/>
  <c r="AP183" i="18"/>
  <c r="AP109" i="18"/>
  <c r="AP72" i="18"/>
  <c r="AP146" i="18"/>
  <c r="AP153" i="17"/>
  <c r="AP116" i="17"/>
  <c r="AP79" i="17"/>
  <c r="AP42" i="17"/>
  <c r="AP157" i="17"/>
  <c r="AP120" i="17"/>
  <c r="AP83" i="17"/>
  <c r="AP46" i="17"/>
  <c r="AP161" i="17"/>
  <c r="AP87" i="17"/>
  <c r="AP124" i="17"/>
  <c r="AP50" i="17"/>
  <c r="AP169" i="17"/>
  <c r="AP95" i="17"/>
  <c r="AP58" i="17"/>
  <c r="AP132" i="17"/>
  <c r="AP173" i="17"/>
  <c r="AP99" i="17"/>
  <c r="AP136" i="17"/>
  <c r="AP62" i="17"/>
  <c r="AP177" i="17"/>
  <c r="AP103" i="17"/>
  <c r="AP140" i="17"/>
  <c r="AP66" i="17"/>
  <c r="AP181" i="17"/>
  <c r="AP107" i="17"/>
  <c r="AP144" i="17"/>
  <c r="AP70" i="17"/>
  <c r="AP185" i="17"/>
  <c r="AP111" i="17"/>
  <c r="AP74" i="17"/>
  <c r="AP148" i="17"/>
  <c r="AP54" i="16"/>
  <c r="AP58" i="16"/>
  <c r="AP62" i="16"/>
  <c r="AP66" i="16"/>
  <c r="AP117" i="15"/>
  <c r="AP43" i="15"/>
  <c r="AP154" i="15"/>
  <c r="AP80" i="15"/>
  <c r="AP158" i="15"/>
  <c r="AP121" i="15"/>
  <c r="AP84" i="15"/>
  <c r="AP47" i="15"/>
  <c r="AP51" i="15"/>
  <c r="AP162" i="15"/>
  <c r="AP125" i="15"/>
  <c r="AP88" i="15"/>
  <c r="AP55" i="15"/>
  <c r="AP129" i="15"/>
  <c r="AP166" i="15"/>
  <c r="AP92" i="15"/>
  <c r="AP170" i="15"/>
  <c r="AP133" i="15"/>
  <c r="AP96" i="15"/>
  <c r="AP59" i="15"/>
  <c r="AP174" i="15"/>
  <c r="AP100" i="15"/>
  <c r="AP63" i="15"/>
  <c r="AP137" i="15"/>
  <c r="AP178" i="15"/>
  <c r="AP104" i="15"/>
  <c r="AP141" i="15"/>
  <c r="AP67" i="15"/>
  <c r="AP182" i="15"/>
  <c r="AP145" i="15"/>
  <c r="AP108" i="15"/>
  <c r="AP71" i="15"/>
  <c r="AP186" i="15"/>
  <c r="AP112" i="15"/>
  <c r="AP149" i="15"/>
  <c r="AP75" i="15"/>
  <c r="AP78" i="14"/>
  <c r="AP152" i="14"/>
  <c r="AP115" i="14"/>
  <c r="AP41" i="14"/>
  <c r="AP82" i="14"/>
  <c r="AP156" i="14"/>
  <c r="AP119" i="14"/>
  <c r="AP45" i="14"/>
  <c r="AP86" i="14"/>
  <c r="AP160" i="14"/>
  <c r="AP123" i="14"/>
  <c r="AP49" i="14"/>
  <c r="AP90" i="14"/>
  <c r="AP164" i="14"/>
  <c r="AP127" i="14"/>
  <c r="AP53" i="14"/>
  <c r="AP94" i="14"/>
  <c r="AP57" i="14"/>
  <c r="AP168" i="14"/>
  <c r="AP131" i="14"/>
  <c r="AP172" i="14"/>
  <c r="AP135" i="14"/>
  <c r="AP98" i="14"/>
  <c r="AP61" i="14"/>
  <c r="AP176" i="14"/>
  <c r="AP65" i="14"/>
  <c r="AP139" i="14"/>
  <c r="AP102" i="14"/>
  <c r="AP143" i="14"/>
  <c r="AP106" i="14"/>
  <c r="AP69" i="14"/>
  <c r="AP180" i="14"/>
  <c r="AP184" i="14"/>
  <c r="AP110" i="14"/>
  <c r="AP147" i="14"/>
  <c r="AP73" i="14"/>
  <c r="AP154" i="13"/>
  <c r="AP117" i="13"/>
  <c r="AP80" i="13"/>
  <c r="AP43" i="13"/>
  <c r="AP158" i="13"/>
  <c r="AP121" i="13"/>
  <c r="AP84" i="13"/>
  <c r="AP47" i="13"/>
  <c r="AP162" i="13"/>
  <c r="AP125" i="13"/>
  <c r="AP88" i="13"/>
  <c r="AP51" i="13"/>
  <c r="AP166" i="13"/>
  <c r="AP92" i="13"/>
  <c r="AP129" i="13"/>
  <c r="AP55" i="13"/>
  <c r="AP133" i="13"/>
  <c r="AP96" i="13"/>
  <c r="AP59" i="13"/>
  <c r="AP170" i="13"/>
  <c r="AP137" i="13"/>
  <c r="AP100" i="13"/>
  <c r="AP63" i="13"/>
  <c r="AP174" i="13"/>
  <c r="AP141" i="13"/>
  <c r="AP104" i="13"/>
  <c r="AP67" i="13"/>
  <c r="AP178" i="13"/>
  <c r="AP145" i="13"/>
  <c r="AP108" i="13"/>
  <c r="AP71" i="13"/>
  <c r="AP182" i="13"/>
  <c r="AP149" i="13"/>
  <c r="AP112" i="13"/>
  <c r="AP75" i="13"/>
  <c r="AP186" i="13"/>
  <c r="AP152" i="12"/>
  <c r="AP115" i="12"/>
  <c r="AP78" i="12"/>
  <c r="AP41" i="12"/>
  <c r="AP156" i="12"/>
  <c r="AP82" i="12"/>
  <c r="AP119" i="12"/>
  <c r="AP45" i="12"/>
  <c r="AP160" i="12"/>
  <c r="AP123" i="12"/>
  <c r="AP49" i="12"/>
  <c r="AP86" i="12"/>
  <c r="AP53" i="12"/>
  <c r="AP164" i="12"/>
  <c r="AP127" i="12"/>
  <c r="AP90" i="12"/>
  <c r="AP57" i="12"/>
  <c r="AP168" i="12"/>
  <c r="AP131" i="12"/>
  <c r="AP94" i="12"/>
  <c r="AP61" i="12"/>
  <c r="AP98" i="12"/>
  <c r="AP172" i="12"/>
  <c r="AP135" i="12"/>
  <c r="AP102" i="12"/>
  <c r="AP65" i="12"/>
  <c r="AP176" i="12"/>
  <c r="AP139" i="12"/>
  <c r="AP69" i="12"/>
  <c r="AP180" i="12"/>
  <c r="AP143" i="12"/>
  <c r="AP106" i="12"/>
  <c r="AP73" i="12"/>
  <c r="AP110" i="12"/>
  <c r="AP184" i="12"/>
  <c r="AP147" i="12"/>
  <c r="AP154" i="11"/>
  <c r="AP117" i="11"/>
  <c r="AP43" i="11"/>
  <c r="AP80" i="11"/>
  <c r="AP158" i="11"/>
  <c r="AP47" i="11"/>
  <c r="AP121" i="11"/>
  <c r="AP84" i="11"/>
  <c r="AP51" i="11"/>
  <c r="AP125" i="11"/>
  <c r="AP162" i="11"/>
  <c r="AP88" i="11"/>
  <c r="AP92" i="11"/>
  <c r="AP55" i="11"/>
  <c r="AP129" i="11"/>
  <c r="AP166" i="11"/>
  <c r="AP133" i="11"/>
  <c r="AP170" i="11"/>
  <c r="AP96" i="11"/>
  <c r="AP59" i="11"/>
  <c r="AP137" i="11"/>
  <c r="AP174" i="11"/>
  <c r="AP100" i="11"/>
  <c r="AP63" i="11"/>
  <c r="AP141" i="11"/>
  <c r="AP178" i="11"/>
  <c r="AP104" i="11"/>
  <c r="AP67" i="11"/>
  <c r="AP145" i="11"/>
  <c r="AP182" i="11"/>
  <c r="AP108" i="11"/>
  <c r="AP71" i="11"/>
  <c r="AP149" i="11"/>
  <c r="AP186" i="11"/>
  <c r="AP112" i="11"/>
  <c r="AP75" i="11"/>
  <c r="AP115" i="10"/>
  <c r="AP78" i="10"/>
  <c r="AP152" i="10"/>
  <c r="AP41" i="10"/>
  <c r="AP119" i="10"/>
  <c r="AP82" i="10"/>
  <c r="AP156" i="10"/>
  <c r="AP45" i="10"/>
  <c r="AP123" i="10"/>
  <c r="AP86" i="10"/>
  <c r="AP160" i="10"/>
  <c r="AP49" i="10"/>
  <c r="AP127" i="10"/>
  <c r="AP53" i="10"/>
  <c r="AP164" i="10"/>
  <c r="AP90" i="10"/>
  <c r="AP131" i="10"/>
  <c r="AP168" i="10"/>
  <c r="AP57" i="10"/>
  <c r="AP94" i="10"/>
  <c r="AP135" i="10"/>
  <c r="AP61" i="10"/>
  <c r="AP98" i="10"/>
  <c r="AP172" i="10"/>
  <c r="AP139" i="10"/>
  <c r="AP176" i="10"/>
  <c r="AP65" i="10"/>
  <c r="AP102" i="10"/>
  <c r="AP143" i="10"/>
  <c r="AP106" i="10"/>
  <c r="AP69" i="10"/>
  <c r="AP180" i="10"/>
  <c r="AP184" i="10"/>
  <c r="AP147" i="10"/>
  <c r="AP110" i="10"/>
  <c r="AP73" i="10"/>
  <c r="AP80" i="9"/>
  <c r="AP154" i="9"/>
  <c r="AP43" i="9"/>
  <c r="AP117" i="9"/>
  <c r="AP84" i="9"/>
  <c r="AP47" i="9"/>
  <c r="AP158" i="9"/>
  <c r="AP121" i="9"/>
  <c r="AP88" i="9"/>
  <c r="AP51" i="9"/>
  <c r="AP162" i="9"/>
  <c r="AP125" i="9"/>
  <c r="AP129" i="9"/>
  <c r="AP92" i="9"/>
  <c r="AP55" i="9"/>
  <c r="AP166" i="9"/>
  <c r="AP59" i="9"/>
  <c r="AP170" i="9"/>
  <c r="AP133" i="9"/>
  <c r="AP96" i="9"/>
  <c r="AP63" i="9"/>
  <c r="AP174" i="9"/>
  <c r="AP137" i="9"/>
  <c r="AP100" i="9"/>
  <c r="AP67" i="9"/>
  <c r="AP178" i="9"/>
  <c r="AP141" i="9"/>
  <c r="AP104" i="9"/>
  <c r="AP71" i="9"/>
  <c r="AP182" i="9"/>
  <c r="AP145" i="9"/>
  <c r="AP108" i="9"/>
  <c r="AP75" i="9"/>
  <c r="AP186" i="9"/>
  <c r="AP149" i="9"/>
  <c r="AP112" i="9"/>
  <c r="AP78" i="8"/>
  <c r="AP41" i="8"/>
  <c r="AP152" i="8"/>
  <c r="AP115" i="8"/>
  <c r="AP82" i="8"/>
  <c r="AP45" i="8"/>
  <c r="AP156" i="8"/>
  <c r="AP119" i="8"/>
  <c r="AP86" i="8"/>
  <c r="AP49" i="8"/>
  <c r="AP160" i="8"/>
  <c r="AP123" i="8"/>
  <c r="AP90" i="8"/>
  <c r="AP53" i="8"/>
  <c r="AP164" i="8"/>
  <c r="AP127" i="8"/>
  <c r="AP131" i="8"/>
  <c r="AP94" i="8"/>
  <c r="AP57" i="8"/>
  <c r="AP168" i="8"/>
  <c r="AP135" i="8"/>
  <c r="AP98" i="8"/>
  <c r="AP61" i="8"/>
  <c r="AP172" i="8"/>
  <c r="AP139" i="8"/>
  <c r="AP102" i="8"/>
  <c r="AP65" i="8"/>
  <c r="AP176" i="8"/>
  <c r="AP143" i="8"/>
  <c r="AP106" i="8"/>
  <c r="AP69" i="8"/>
  <c r="AP180" i="8"/>
  <c r="AP147" i="8"/>
  <c r="AP110" i="8"/>
  <c r="AP73" i="8"/>
  <c r="AP184" i="8"/>
  <c r="AP43" i="7"/>
  <c r="AP154" i="7"/>
  <c r="AP80" i="7"/>
  <c r="AP117" i="7"/>
  <c r="AP84" i="7"/>
  <c r="AP47" i="7"/>
  <c r="AP121" i="7"/>
  <c r="AP158" i="7"/>
  <c r="AP51" i="7"/>
  <c r="AP162" i="7"/>
  <c r="AP88" i="7"/>
  <c r="AP125" i="7"/>
  <c r="AP166" i="7"/>
  <c r="AP129" i="7"/>
  <c r="AP55" i="7"/>
  <c r="AP92" i="7"/>
  <c r="AP96" i="7"/>
  <c r="AP170" i="7"/>
  <c r="AP59" i="7"/>
  <c r="AP133" i="7"/>
  <c r="AP174" i="7"/>
  <c r="AP137" i="7"/>
  <c r="AP100" i="7"/>
  <c r="AP63" i="7"/>
  <c r="AP178" i="7"/>
  <c r="AP104" i="7"/>
  <c r="AP67" i="7"/>
  <c r="AP141" i="7"/>
  <c r="AP145" i="7"/>
  <c r="AP108" i="7"/>
  <c r="AP71" i="7"/>
  <c r="AP182" i="7"/>
  <c r="AP186" i="7"/>
  <c r="AP75" i="7"/>
  <c r="AP112" i="7"/>
  <c r="AP149" i="7"/>
  <c r="AP152" i="6"/>
  <c r="AP115" i="6"/>
  <c r="AP78" i="6"/>
  <c r="AP41" i="6"/>
  <c r="AP156" i="6"/>
  <c r="AP119" i="6"/>
  <c r="AP82" i="6"/>
  <c r="AP45" i="6"/>
  <c r="AP160" i="6"/>
  <c r="AP123" i="6"/>
  <c r="AP86" i="6"/>
  <c r="AP49" i="6"/>
  <c r="AP164" i="6"/>
  <c r="AP127" i="6"/>
  <c r="AP90" i="6"/>
  <c r="AP53" i="6"/>
  <c r="AP57" i="6"/>
  <c r="AP168" i="6"/>
  <c r="AP131" i="6"/>
  <c r="AP94" i="6"/>
  <c r="AP61" i="6"/>
  <c r="AP172" i="6"/>
  <c r="AP135" i="6"/>
  <c r="AP98" i="6"/>
  <c r="AP65" i="6"/>
  <c r="AP176" i="6"/>
  <c r="AP139" i="6"/>
  <c r="AP102" i="6"/>
  <c r="AP69" i="6"/>
  <c r="AP180" i="6"/>
  <c r="AP143" i="6"/>
  <c r="AP106" i="6"/>
  <c r="AP73" i="6"/>
  <c r="AP184" i="6"/>
  <c r="AP147" i="6"/>
  <c r="AP110" i="6"/>
  <c r="AP154" i="5"/>
  <c r="AP117" i="5"/>
  <c r="AP80" i="5"/>
  <c r="AP43" i="5"/>
  <c r="AP158" i="5"/>
  <c r="AP121" i="5"/>
  <c r="AP84" i="5"/>
  <c r="AP47" i="5"/>
  <c r="AP162" i="5"/>
  <c r="AP125" i="5"/>
  <c r="AP88" i="5"/>
  <c r="AP51" i="5"/>
  <c r="AP55" i="5"/>
  <c r="AP166" i="5"/>
  <c r="AP129" i="5"/>
  <c r="AP92" i="5"/>
  <c r="AP133" i="5"/>
  <c r="AP96" i="5"/>
  <c r="AP59" i="5"/>
  <c r="AP170" i="5"/>
  <c r="AP137" i="5"/>
  <c r="AP100" i="5"/>
  <c r="AP63" i="5"/>
  <c r="AP174" i="5"/>
  <c r="AP141" i="5"/>
  <c r="AP104" i="5"/>
  <c r="AP67" i="5"/>
  <c r="AP178" i="5"/>
  <c r="AP145" i="5"/>
  <c r="AP108" i="5"/>
  <c r="AP71" i="5"/>
  <c r="AP182" i="5"/>
  <c r="AP149" i="5"/>
  <c r="AP112" i="5"/>
  <c r="AP75" i="5"/>
  <c r="AP186" i="5"/>
  <c r="AP152" i="4"/>
  <c r="AP115" i="4"/>
  <c r="AP78" i="4"/>
  <c r="AP41" i="4"/>
  <c r="AP156" i="4"/>
  <c r="AP119" i="4"/>
  <c r="AP82" i="4"/>
  <c r="AP45" i="4"/>
  <c r="AP160" i="4"/>
  <c r="AP123" i="4"/>
  <c r="AP86" i="4"/>
  <c r="AP49" i="4"/>
  <c r="AP127" i="4"/>
  <c r="AP90" i="4"/>
  <c r="AP164" i="4"/>
  <c r="AP53" i="4"/>
  <c r="AP168" i="4"/>
  <c r="AP131" i="4"/>
  <c r="AP94" i="4"/>
  <c r="AP57" i="4"/>
  <c r="AP172" i="4"/>
  <c r="AP135" i="4"/>
  <c r="AP98" i="4"/>
  <c r="AP61" i="4"/>
  <c r="AP176" i="4"/>
  <c r="AP139" i="4"/>
  <c r="AP102" i="4"/>
  <c r="AP65" i="4"/>
  <c r="AP180" i="4"/>
  <c r="AP143" i="4"/>
  <c r="AP106" i="4"/>
  <c r="AP69" i="4"/>
  <c r="AP184" i="4"/>
  <c r="AP147" i="4"/>
  <c r="AP110" i="4"/>
  <c r="AP73" i="4"/>
  <c r="AP117" i="3"/>
  <c r="AP43" i="3"/>
  <c r="AP154" i="3"/>
  <c r="AP80" i="3"/>
  <c r="AP121" i="3"/>
  <c r="AP84" i="3"/>
  <c r="AP47" i="3"/>
  <c r="AP158" i="3"/>
  <c r="AP125" i="3"/>
  <c r="AP88" i="3"/>
  <c r="AP51" i="3"/>
  <c r="AP162" i="3"/>
  <c r="AP166" i="3"/>
  <c r="AP129" i="3"/>
  <c r="AP92" i="3"/>
  <c r="AP55" i="3"/>
  <c r="AP96" i="3"/>
  <c r="AP170" i="3"/>
  <c r="AP133" i="3"/>
  <c r="AP59" i="3"/>
  <c r="AP100" i="3"/>
  <c r="AP174" i="3"/>
  <c r="AP137" i="3"/>
  <c r="AP63" i="3"/>
  <c r="AP104" i="3"/>
  <c r="AP178" i="3"/>
  <c r="AP141" i="3"/>
  <c r="AP67" i="3"/>
  <c r="AP108" i="3"/>
  <c r="AP182" i="3"/>
  <c r="AP71" i="3"/>
  <c r="AP145" i="3"/>
  <c r="AP112" i="3"/>
  <c r="AP186" i="3"/>
  <c r="AP149" i="3"/>
  <c r="AP75" i="3"/>
  <c r="AP115" i="2"/>
  <c r="AP78" i="2"/>
  <c r="AP41" i="2"/>
  <c r="AP152" i="2"/>
  <c r="AP119" i="2"/>
  <c r="AP45" i="2"/>
  <c r="AP82" i="2"/>
  <c r="AP156" i="2"/>
  <c r="AP123" i="2"/>
  <c r="AP86" i="2"/>
  <c r="AP160" i="2"/>
  <c r="AP49" i="2"/>
  <c r="AP127" i="2"/>
  <c r="AP90" i="2"/>
  <c r="AP53" i="2"/>
  <c r="AP164" i="2"/>
  <c r="AP168" i="2"/>
  <c r="AP131" i="2"/>
  <c r="AP94" i="2"/>
  <c r="AP57" i="2"/>
  <c r="AP172" i="2"/>
  <c r="AP135" i="2"/>
  <c r="AP98" i="2"/>
  <c r="AP61" i="2"/>
  <c r="AP176" i="2"/>
  <c r="AP139" i="2"/>
  <c r="AP102" i="2"/>
  <c r="AP65" i="2"/>
  <c r="AP180" i="2"/>
  <c r="AP143" i="2"/>
  <c r="AP106" i="2"/>
  <c r="AP69" i="2"/>
  <c r="AP184" i="2"/>
  <c r="AP147" i="2"/>
  <c r="AP110" i="2"/>
  <c r="AP73" i="2"/>
  <c r="AP42" i="1"/>
  <c r="AP153" i="1"/>
  <c r="AP116" i="1"/>
  <c r="AP79" i="1"/>
  <c r="AP50" i="1"/>
  <c r="AP161" i="1"/>
  <c r="AP124" i="1"/>
  <c r="AP87" i="1"/>
  <c r="AP136" i="1"/>
  <c r="AP99" i="1"/>
  <c r="AP62" i="1"/>
  <c r="AP173" i="1"/>
  <c r="AP185" i="1"/>
  <c r="AP148" i="1"/>
  <c r="AP111" i="1"/>
  <c r="AP74" i="1"/>
  <c r="AP85" i="19"/>
  <c r="AP122" i="19"/>
  <c r="AP159" i="19"/>
  <c r="AP48" i="19"/>
  <c r="AP171" i="19"/>
  <c r="AP134" i="19"/>
  <c r="AP97" i="19"/>
  <c r="AP60" i="19"/>
  <c r="AP183" i="19"/>
  <c r="AP146" i="19"/>
  <c r="AP109" i="19"/>
  <c r="AP72" i="19"/>
  <c r="AP157" i="18"/>
  <c r="AP120" i="18"/>
  <c r="AP46" i="18"/>
  <c r="AP83" i="18"/>
  <c r="AP169" i="18"/>
  <c r="AP132" i="18"/>
  <c r="AP58" i="18"/>
  <c r="AP95" i="18"/>
  <c r="AP185" i="18"/>
  <c r="AP148" i="18"/>
  <c r="AP74" i="18"/>
  <c r="AP111" i="18"/>
  <c r="AP151" i="17"/>
  <c r="AP114" i="17"/>
  <c r="AP40" i="17"/>
  <c r="AP77" i="17"/>
  <c r="AP155" i="17"/>
  <c r="AP81" i="17"/>
  <c r="AP118" i="17"/>
  <c r="AP44" i="17"/>
  <c r="AP167" i="17"/>
  <c r="AP130" i="17"/>
  <c r="AP93" i="17"/>
  <c r="AP56" i="17"/>
  <c r="AP179" i="17"/>
  <c r="AP142" i="17"/>
  <c r="AP105" i="17"/>
  <c r="AP68" i="17"/>
  <c r="AP152" i="15"/>
  <c r="AP41" i="15"/>
  <c r="AP115" i="15"/>
  <c r="AP78" i="15"/>
  <c r="AP127" i="15"/>
  <c r="AP164" i="15"/>
  <c r="AP90" i="15"/>
  <c r="AP53" i="15"/>
  <c r="AP61" i="15"/>
  <c r="AP135" i="15"/>
  <c r="AP98" i="15"/>
  <c r="AP172" i="15"/>
  <c r="AP73" i="15"/>
  <c r="AP147" i="15"/>
  <c r="AP184" i="15"/>
  <c r="AP110" i="15"/>
  <c r="AP84" i="14"/>
  <c r="AP47" i="14"/>
  <c r="AP158" i="14"/>
  <c r="AP121" i="14"/>
  <c r="AP129" i="14"/>
  <c r="AP166" i="14"/>
  <c r="AP92" i="14"/>
  <c r="AP55" i="14"/>
  <c r="AP59" i="14"/>
  <c r="AP170" i="14"/>
  <c r="AP133" i="14"/>
  <c r="AP96" i="14"/>
  <c r="AP71" i="14"/>
  <c r="AP182" i="14"/>
  <c r="AP145" i="14"/>
  <c r="AP108" i="14"/>
  <c r="AP152" i="13"/>
  <c r="AP115" i="13"/>
  <c r="AP78" i="13"/>
  <c r="AP41" i="13"/>
  <c r="AP164" i="13"/>
  <c r="AP90" i="13"/>
  <c r="AP127" i="13"/>
  <c r="AP53" i="13"/>
  <c r="AP172" i="13"/>
  <c r="AP135" i="13"/>
  <c r="AP98" i="13"/>
  <c r="AP61" i="13"/>
  <c r="AP184" i="13"/>
  <c r="AP147" i="13"/>
  <c r="AP110" i="13"/>
  <c r="AP73" i="13"/>
  <c r="AP158" i="12"/>
  <c r="AP84" i="12"/>
  <c r="AP121" i="12"/>
  <c r="AP47" i="12"/>
  <c r="AP92" i="12"/>
  <c r="AP55" i="12"/>
  <c r="AP166" i="12"/>
  <c r="AP129" i="12"/>
  <c r="AP174" i="12"/>
  <c r="AP137" i="12"/>
  <c r="AP63" i="12"/>
  <c r="AP100" i="12"/>
  <c r="AP182" i="12"/>
  <c r="AP145" i="12"/>
  <c r="AP108" i="12"/>
  <c r="AP71" i="12"/>
  <c r="AP152" i="11"/>
  <c r="AP41" i="11"/>
  <c r="AP115" i="11"/>
  <c r="AP78" i="11"/>
  <c r="AP127" i="11"/>
  <c r="AP53" i="11"/>
  <c r="AP164" i="11"/>
  <c r="AP90" i="11"/>
  <c r="AP98" i="11"/>
  <c r="AP61" i="11"/>
  <c r="AP135" i="11"/>
  <c r="AP172" i="11"/>
  <c r="AP110" i="11"/>
  <c r="AP73" i="11"/>
  <c r="AP147" i="11"/>
  <c r="AP184" i="11"/>
  <c r="AP121" i="10"/>
  <c r="AP84" i="10"/>
  <c r="AP47" i="10"/>
  <c r="AP158" i="10"/>
  <c r="AP129" i="10"/>
  <c r="AP55" i="10"/>
  <c r="AP92" i="10"/>
  <c r="AP166" i="10"/>
  <c r="AP170" i="10"/>
  <c r="AP96" i="10"/>
  <c r="AP133" i="10"/>
  <c r="AP59" i="10"/>
  <c r="AP174" i="10"/>
  <c r="AP100" i="10"/>
  <c r="AP137" i="10"/>
  <c r="AP63" i="10"/>
  <c r="AP182" i="10"/>
  <c r="AP108" i="10"/>
  <c r="AP145" i="10"/>
  <c r="AP71" i="10"/>
  <c r="AP82" i="9"/>
  <c r="AP156" i="9"/>
  <c r="AP45" i="9"/>
  <c r="AP119" i="9"/>
  <c r="AP90" i="9"/>
  <c r="AP53" i="9"/>
  <c r="AP164" i="9"/>
  <c r="AP127" i="9"/>
  <c r="AP135" i="9"/>
  <c r="AP98" i="9"/>
  <c r="AP61" i="9"/>
  <c r="AP172" i="9"/>
  <c r="AP143" i="9"/>
  <c r="AP106" i="9"/>
  <c r="AP69" i="9"/>
  <c r="AP180" i="9"/>
  <c r="AP84" i="8"/>
  <c r="AP47" i="8"/>
  <c r="AP158" i="8"/>
  <c r="AP121" i="8"/>
  <c r="AP129" i="8"/>
  <c r="AP92" i="8"/>
  <c r="AP55" i="8"/>
  <c r="AP166" i="8"/>
  <c r="AP63" i="8"/>
  <c r="AP174" i="8"/>
  <c r="AP137" i="8"/>
  <c r="AP100" i="8"/>
  <c r="AP71" i="8"/>
  <c r="AP182" i="8"/>
  <c r="AP145" i="8"/>
  <c r="AP108" i="8"/>
  <c r="AP156" i="7"/>
  <c r="AP82" i="7"/>
  <c r="AP45" i="7"/>
  <c r="AP119" i="7"/>
  <c r="AP164" i="7"/>
  <c r="AP127" i="7"/>
  <c r="AP90" i="7"/>
  <c r="AP53" i="7"/>
  <c r="AP172" i="7"/>
  <c r="AP135" i="7"/>
  <c r="AP61" i="7"/>
  <c r="AP98" i="7"/>
  <c r="AP184" i="7"/>
  <c r="AP147" i="7"/>
  <c r="AP110" i="7"/>
  <c r="AP73" i="7"/>
  <c r="AP158" i="6"/>
  <c r="AP121" i="6"/>
  <c r="AP84" i="6"/>
  <c r="AP47" i="6"/>
  <c r="AP55" i="6"/>
  <c r="AP166" i="6"/>
  <c r="AP129" i="6"/>
  <c r="AP92" i="6"/>
  <c r="AP137" i="6"/>
  <c r="AP100" i="6"/>
  <c r="AP63" i="6"/>
  <c r="AP174" i="6"/>
  <c r="AP141" i="6"/>
  <c r="AP104" i="6"/>
  <c r="AP67" i="6"/>
  <c r="AP178" i="6"/>
  <c r="AP152" i="5"/>
  <c r="AP115" i="5"/>
  <c r="AP78" i="5"/>
  <c r="AP41" i="5"/>
  <c r="AP164" i="5"/>
  <c r="AP127" i="5"/>
  <c r="AP90" i="5"/>
  <c r="AP53" i="5"/>
  <c r="AP61" i="5"/>
  <c r="AP172" i="5"/>
  <c r="AP135" i="5"/>
  <c r="AP98" i="5"/>
  <c r="AP73" i="5"/>
  <c r="AP184" i="5"/>
  <c r="AP147" i="5"/>
  <c r="AP110" i="5"/>
  <c r="AP154" i="4"/>
  <c r="AP117" i="4"/>
  <c r="AP80" i="4"/>
  <c r="AP43" i="4"/>
  <c r="AP162" i="4"/>
  <c r="AP125" i="4"/>
  <c r="AP88" i="4"/>
  <c r="AP51" i="4"/>
  <c r="AP166" i="4"/>
  <c r="AP129" i="4"/>
  <c r="AP92" i="4"/>
  <c r="AP55" i="4"/>
  <c r="AP174" i="4"/>
  <c r="AP137" i="4"/>
  <c r="AP100" i="4"/>
  <c r="AP63" i="4"/>
  <c r="AP182" i="4"/>
  <c r="AP145" i="4"/>
  <c r="AP108" i="4"/>
  <c r="AP71" i="4"/>
  <c r="AP123" i="3"/>
  <c r="AP86" i="3"/>
  <c r="AP49" i="3"/>
  <c r="AP160" i="3"/>
  <c r="AP40" i="1"/>
  <c r="AP151" i="1"/>
  <c r="AP114" i="1"/>
  <c r="AP77" i="1"/>
  <c r="AP48" i="1"/>
  <c r="AP159" i="1"/>
  <c r="AP122" i="1"/>
  <c r="AP85" i="1"/>
  <c r="AP56" i="1"/>
  <c r="AP167" i="1"/>
  <c r="AP130" i="1"/>
  <c r="AP93" i="1"/>
  <c r="AP64" i="1"/>
  <c r="AP175" i="1"/>
  <c r="AP138" i="1"/>
  <c r="AP101" i="1"/>
  <c r="AP72" i="1"/>
  <c r="AP183" i="1"/>
  <c r="AP146" i="1"/>
  <c r="AP109" i="1"/>
  <c r="AP116" i="19"/>
  <c r="AP153" i="19"/>
  <c r="AP79" i="19"/>
  <c r="AP42" i="19"/>
  <c r="AP87" i="19"/>
  <c r="AP161" i="19"/>
  <c r="AP124" i="19"/>
  <c r="AP50" i="19"/>
  <c r="AP95" i="19"/>
  <c r="AP132" i="19"/>
  <c r="AP58" i="19"/>
  <c r="AP169" i="19"/>
  <c r="AP103" i="19"/>
  <c r="AP140" i="19"/>
  <c r="AP177" i="19"/>
  <c r="AP66" i="19"/>
  <c r="AP111" i="19"/>
  <c r="AP148" i="19"/>
  <c r="AP74" i="19"/>
  <c r="AP185" i="19"/>
  <c r="AP155" i="18"/>
  <c r="AP81" i="18"/>
  <c r="AP44" i="18"/>
  <c r="AP118" i="18"/>
  <c r="AP163" i="18"/>
  <c r="AP89" i="18"/>
  <c r="AP52" i="18"/>
  <c r="AP126" i="18"/>
  <c r="AP171" i="18"/>
  <c r="AP134" i="18"/>
  <c r="AP60" i="18"/>
  <c r="AP97" i="18"/>
  <c r="AP179" i="18"/>
  <c r="AP105" i="18"/>
  <c r="AP142" i="18"/>
  <c r="AP68" i="18"/>
  <c r="AP165" i="17"/>
  <c r="AP54" i="17"/>
  <c r="AP128" i="17"/>
  <c r="AP91" i="17"/>
  <c r="AP115" i="1"/>
  <c r="AP78" i="1"/>
  <c r="AP41" i="1"/>
  <c r="AP152" i="1"/>
  <c r="AP119" i="1"/>
  <c r="AP82" i="1"/>
  <c r="AP45" i="1"/>
  <c r="AP156" i="1"/>
  <c r="AP123" i="1"/>
  <c r="AP86" i="1"/>
  <c r="AP49" i="1"/>
  <c r="AP160" i="1"/>
  <c r="AP127" i="1"/>
  <c r="AP90" i="1"/>
  <c r="AP53" i="1"/>
  <c r="AP164" i="1"/>
  <c r="AP168" i="1"/>
  <c r="AP131" i="1"/>
  <c r="AP94" i="1"/>
  <c r="AP57" i="1"/>
  <c r="AP172" i="1"/>
  <c r="AP135" i="1"/>
  <c r="AP98" i="1"/>
  <c r="AP61" i="1"/>
  <c r="AP176" i="1"/>
  <c r="AP139" i="1"/>
  <c r="AP102" i="1"/>
  <c r="AP65" i="1"/>
  <c r="AP180" i="1"/>
  <c r="AP143" i="1"/>
  <c r="AP106" i="1"/>
  <c r="AP69" i="1"/>
  <c r="AP184" i="1"/>
  <c r="AP147" i="1"/>
  <c r="AP110" i="1"/>
  <c r="AP73" i="1"/>
  <c r="AP154" i="19"/>
  <c r="AP80" i="19"/>
  <c r="AP117" i="19"/>
  <c r="AP43" i="19"/>
  <c r="AP158" i="19"/>
  <c r="AP47" i="19"/>
  <c r="AP84" i="19"/>
  <c r="AP121" i="19"/>
  <c r="AP162" i="19"/>
  <c r="AP88" i="19"/>
  <c r="AP125" i="19"/>
  <c r="AP51" i="19"/>
  <c r="AP92" i="19"/>
  <c r="AP129" i="19"/>
  <c r="AP55" i="19"/>
  <c r="AP166" i="19"/>
  <c r="AP133" i="19"/>
  <c r="AP170" i="19"/>
  <c r="AP96" i="19"/>
  <c r="AP59" i="19"/>
  <c r="AP137" i="19"/>
  <c r="AP174" i="19"/>
  <c r="AP63" i="19"/>
  <c r="AP100" i="19"/>
  <c r="AP141" i="19"/>
  <c r="AP178" i="19"/>
  <c r="AP67" i="19"/>
  <c r="AP104" i="19"/>
  <c r="AP145" i="19"/>
  <c r="AP182" i="19"/>
  <c r="AP71" i="19"/>
  <c r="AP108" i="19"/>
  <c r="AP149" i="19"/>
  <c r="AP186" i="19"/>
  <c r="AP112" i="19"/>
  <c r="AP75" i="19"/>
  <c r="AP115" i="18"/>
  <c r="AP78" i="18"/>
  <c r="AP152" i="18"/>
  <c r="AP41" i="18"/>
  <c r="AP119" i="18"/>
  <c r="AP156" i="18"/>
  <c r="AP45" i="18"/>
  <c r="AP82" i="18"/>
  <c r="AP123" i="18"/>
  <c r="AP49" i="18"/>
  <c r="AP160" i="18"/>
  <c r="AP86" i="18"/>
  <c r="AP127" i="18"/>
  <c r="AP53" i="18"/>
  <c r="AP164" i="18"/>
  <c r="AP90" i="18"/>
  <c r="AP131" i="18"/>
  <c r="AP57" i="18"/>
  <c r="AP94" i="18"/>
  <c r="AP168" i="18"/>
  <c r="AP135" i="18"/>
  <c r="AP61" i="18"/>
  <c r="AP98" i="18"/>
  <c r="AP172" i="18"/>
  <c r="AP139" i="18"/>
  <c r="AP65" i="18"/>
  <c r="AP176" i="18"/>
  <c r="AP102" i="18"/>
  <c r="AP143" i="18"/>
  <c r="AP69" i="18"/>
  <c r="AP180" i="18"/>
  <c r="AP106" i="18"/>
  <c r="AP147" i="18"/>
  <c r="AP73" i="18"/>
  <c r="AP110" i="18"/>
  <c r="AP184" i="18"/>
  <c r="AP80" i="17"/>
  <c r="AP117" i="17"/>
  <c r="AP43" i="17"/>
  <c r="AP154" i="17"/>
  <c r="AP84" i="17"/>
  <c r="AP121" i="17"/>
  <c r="AP47" i="17"/>
  <c r="AP158" i="17"/>
  <c r="AP125" i="17"/>
  <c r="AP88" i="17"/>
  <c r="AP51" i="17"/>
  <c r="AP162" i="17"/>
  <c r="AP166" i="17"/>
  <c r="AP129" i="17"/>
  <c r="AP92" i="17"/>
  <c r="AP55" i="17"/>
  <c r="AP170" i="17"/>
  <c r="AP59" i="17"/>
  <c r="AP96" i="17"/>
  <c r="AP133" i="17"/>
  <c r="AP174" i="17"/>
  <c r="AP63" i="17"/>
  <c r="AP100" i="17"/>
  <c r="AP137" i="17"/>
  <c r="AP178" i="17"/>
  <c r="AP67" i="17"/>
  <c r="AP141" i="17"/>
  <c r="AP104" i="17"/>
  <c r="AP182" i="17"/>
  <c r="AP71" i="17"/>
  <c r="AP145" i="17"/>
  <c r="AP108" i="17"/>
  <c r="AP186" i="17"/>
  <c r="AP75" i="17"/>
  <c r="AP112" i="17"/>
  <c r="AP149" i="17"/>
  <c r="AP77" i="15"/>
  <c r="AP114" i="15"/>
  <c r="AP151" i="15"/>
  <c r="AP40" i="15"/>
  <c r="AP155" i="15"/>
  <c r="AP81" i="15"/>
  <c r="AP44" i="15"/>
  <c r="AP118" i="15"/>
  <c r="AP85" i="15"/>
  <c r="AP48" i="15"/>
  <c r="AP159" i="15"/>
  <c r="AP122" i="15"/>
  <c r="AP89" i="15"/>
  <c r="AP163" i="15"/>
  <c r="AP52" i="15"/>
  <c r="AP126" i="15"/>
  <c r="AP93" i="15"/>
  <c r="AP56" i="15"/>
  <c r="AP167" i="15"/>
  <c r="AP130" i="15"/>
  <c r="AP97" i="15"/>
  <c r="AP60" i="15"/>
  <c r="AP134" i="15"/>
  <c r="AP171" i="15"/>
  <c r="AP101" i="15"/>
  <c r="AP175" i="15"/>
  <c r="AP64" i="15"/>
  <c r="AP138" i="15"/>
  <c r="AP105" i="15"/>
  <c r="AP179" i="15"/>
  <c r="AP68" i="15"/>
  <c r="AP142" i="15"/>
  <c r="AP109" i="15"/>
  <c r="AP183" i="15"/>
  <c r="AP72" i="15"/>
  <c r="AP146" i="15"/>
  <c r="AP42" i="14"/>
  <c r="AP153" i="14"/>
  <c r="AP116" i="14"/>
  <c r="AP79" i="14"/>
  <c r="AP120" i="14"/>
  <c r="AP83" i="14"/>
  <c r="AP46" i="14"/>
  <c r="AP157" i="14"/>
  <c r="AP50" i="14"/>
  <c r="AP161" i="14"/>
  <c r="AP87" i="14"/>
  <c r="AP124" i="14"/>
  <c r="AP91" i="14"/>
  <c r="AP165" i="14"/>
  <c r="AP128" i="14"/>
  <c r="AP54" i="14"/>
  <c r="AP58" i="14"/>
  <c r="AP169" i="14"/>
  <c r="AP132" i="14"/>
  <c r="AP95" i="14"/>
  <c r="AP62" i="14"/>
  <c r="AP173" i="14"/>
  <c r="AP136" i="14"/>
  <c r="AP99" i="14"/>
  <c r="AP66" i="14"/>
  <c r="AP177" i="14"/>
  <c r="AP140" i="14"/>
  <c r="AP103" i="14"/>
  <c r="AP70" i="14"/>
  <c r="AP181" i="14"/>
  <c r="AP144" i="14"/>
  <c r="AP107" i="14"/>
  <c r="AP74" i="14"/>
  <c r="AP185" i="14"/>
  <c r="AP148" i="14"/>
  <c r="AP111" i="14"/>
  <c r="AP151" i="13"/>
  <c r="AP114" i="13"/>
  <c r="AP77" i="13"/>
  <c r="AP40" i="13"/>
  <c r="AP44" i="13"/>
  <c r="AP155" i="13"/>
  <c r="AP118" i="13"/>
  <c r="AP81" i="13"/>
  <c r="AP48" i="13"/>
  <c r="AP159" i="13"/>
  <c r="AP122" i="13"/>
  <c r="AP85" i="13"/>
  <c r="AP52" i="13"/>
  <c r="AP163" i="13"/>
  <c r="AP126" i="13"/>
  <c r="AP89" i="13"/>
  <c r="AP130" i="13"/>
  <c r="AP167" i="13"/>
  <c r="AP93" i="13"/>
  <c r="AP56" i="13"/>
  <c r="AP97" i="13"/>
  <c r="AP60" i="13"/>
  <c r="AP171" i="13"/>
  <c r="AP134" i="13"/>
  <c r="AP138" i="13"/>
  <c r="AP101" i="13"/>
  <c r="AP175" i="13"/>
  <c r="AP64" i="13"/>
  <c r="AP68" i="13"/>
  <c r="AP142" i="13"/>
  <c r="AP179" i="13"/>
  <c r="AP105" i="13"/>
  <c r="AP109" i="13"/>
  <c r="AP72" i="13"/>
  <c r="AP183" i="13"/>
  <c r="AP146" i="13"/>
  <c r="AP79" i="12"/>
  <c r="AP42" i="12"/>
  <c r="AP153" i="12"/>
  <c r="AP116" i="12"/>
  <c r="AP46" i="12"/>
  <c r="AP157" i="12"/>
  <c r="AP83" i="12"/>
  <c r="AP120" i="12"/>
  <c r="AP87" i="12"/>
  <c r="AP124" i="12"/>
  <c r="AP50" i="12"/>
  <c r="AP161" i="12"/>
  <c r="AP165" i="12"/>
  <c r="AP128" i="12"/>
  <c r="AP54" i="12"/>
  <c r="AP91" i="12"/>
  <c r="AP58" i="12"/>
  <c r="AP169" i="12"/>
  <c r="AP132" i="12"/>
  <c r="AP95" i="12"/>
  <c r="AP62" i="12"/>
  <c r="AP173" i="12"/>
  <c r="AP136" i="12"/>
  <c r="AP99" i="12"/>
  <c r="AP66" i="12"/>
  <c r="AP177" i="12"/>
  <c r="AP140" i="12"/>
  <c r="AP103" i="12"/>
  <c r="AP70" i="12"/>
  <c r="AP181" i="12"/>
  <c r="AP144" i="12"/>
  <c r="AP107" i="12"/>
  <c r="AP74" i="12"/>
  <c r="AP185" i="12"/>
  <c r="AP148" i="12"/>
  <c r="AP111" i="12"/>
  <c r="AP114" i="11"/>
  <c r="AP77" i="11"/>
  <c r="AP151" i="11"/>
  <c r="AP40" i="11"/>
  <c r="AP118" i="11"/>
  <c r="AP81" i="11"/>
  <c r="AP155" i="11"/>
  <c r="AP44" i="11"/>
  <c r="AP159" i="11"/>
  <c r="AP85" i="11"/>
  <c r="AP122" i="11"/>
  <c r="AP48" i="11"/>
  <c r="AP163" i="11"/>
  <c r="AP89" i="11"/>
  <c r="AP52" i="11"/>
  <c r="AP126" i="11"/>
  <c r="AP167" i="11"/>
  <c r="AP93" i="11"/>
  <c r="AP56" i="11"/>
  <c r="AP130" i="11"/>
  <c r="AP171" i="11"/>
  <c r="AP97" i="11"/>
  <c r="AP60" i="11"/>
  <c r="AP134" i="11"/>
  <c r="AP175" i="11"/>
  <c r="AP101" i="11"/>
  <c r="AP64" i="11"/>
  <c r="AP138" i="11"/>
  <c r="AP179" i="11"/>
  <c r="AP105" i="11"/>
  <c r="AP68" i="11"/>
  <c r="AP142" i="11"/>
  <c r="AP183" i="11"/>
  <c r="AP109" i="11"/>
  <c r="AP72" i="11"/>
  <c r="AP146" i="11"/>
  <c r="AP153" i="10"/>
  <c r="AP116" i="10"/>
  <c r="AP42" i="10"/>
  <c r="AP79" i="10"/>
  <c r="AP157" i="10"/>
  <c r="AP46" i="10"/>
  <c r="AP83" i="10"/>
  <c r="AP120" i="10"/>
  <c r="AP161" i="10"/>
  <c r="AP124" i="10"/>
  <c r="AP50" i="10"/>
  <c r="AP87" i="10"/>
  <c r="AP165" i="10"/>
  <c r="AP91" i="10"/>
  <c r="AP128" i="10"/>
  <c r="AP54" i="10"/>
  <c r="AP132" i="10"/>
  <c r="AP169" i="10"/>
  <c r="AP58" i="10"/>
  <c r="AP95" i="10"/>
  <c r="AP99" i="10"/>
  <c r="AP173" i="10"/>
  <c r="AP136" i="10"/>
  <c r="AP62" i="10"/>
  <c r="AP103" i="10"/>
  <c r="AP177" i="10"/>
  <c r="AP140" i="10"/>
  <c r="AP66" i="10"/>
  <c r="AP107" i="10"/>
  <c r="AP70" i="10"/>
  <c r="AP181" i="10"/>
  <c r="AP144" i="10"/>
  <c r="AP185" i="10"/>
  <c r="AP74" i="10"/>
  <c r="AP148" i="10"/>
  <c r="AP111" i="10"/>
  <c r="AP151" i="9"/>
  <c r="AP40" i="9"/>
  <c r="AP114" i="9"/>
  <c r="AP77" i="9"/>
  <c r="AP155" i="9"/>
  <c r="AP44" i="9"/>
  <c r="AP118" i="9"/>
  <c r="AP81" i="9"/>
  <c r="AP159" i="9"/>
  <c r="AP122" i="9"/>
  <c r="AP85" i="9"/>
  <c r="AP48" i="9"/>
  <c r="AP163" i="9"/>
  <c r="AP126" i="9"/>
  <c r="AP89" i="9"/>
  <c r="AP52" i="9"/>
  <c r="AP167" i="9"/>
  <c r="AP130" i="9"/>
  <c r="AP93" i="9"/>
  <c r="AP56" i="9"/>
  <c r="AP171" i="9"/>
  <c r="AP134" i="9"/>
  <c r="AP97" i="9"/>
  <c r="AP60" i="9"/>
  <c r="AP175" i="9"/>
  <c r="AP138" i="9"/>
  <c r="AP101" i="9"/>
  <c r="AP64" i="9"/>
  <c r="AP179" i="9"/>
  <c r="AP142" i="9"/>
  <c r="AP105" i="9"/>
  <c r="AP68" i="9"/>
  <c r="AP183" i="9"/>
  <c r="AP146" i="9"/>
  <c r="AP109" i="9"/>
  <c r="AP72" i="9"/>
  <c r="AP153" i="8"/>
  <c r="AP116" i="8"/>
  <c r="AP79" i="8"/>
  <c r="AP42" i="8"/>
  <c r="AP157" i="8"/>
  <c r="AP120" i="8"/>
  <c r="AP83" i="8"/>
  <c r="AP46" i="8"/>
  <c r="AP161" i="8"/>
  <c r="AP124" i="8"/>
  <c r="AP87" i="8"/>
  <c r="AP50" i="8"/>
  <c r="AP54" i="8"/>
  <c r="AP165" i="8"/>
  <c r="AP128" i="8"/>
  <c r="AP91" i="8"/>
  <c r="AP95" i="8"/>
  <c r="AP58" i="8"/>
  <c r="AP169" i="8"/>
  <c r="AP132" i="8"/>
  <c r="AP99" i="8"/>
  <c r="AP62" i="8"/>
  <c r="AP173" i="8"/>
  <c r="AP136" i="8"/>
  <c r="AP103" i="8"/>
  <c r="AP66" i="8"/>
  <c r="AP177" i="8"/>
  <c r="AP140" i="8"/>
  <c r="AP107" i="8"/>
  <c r="AP70" i="8"/>
  <c r="AP181" i="8"/>
  <c r="AP144" i="8"/>
  <c r="AP111" i="8"/>
  <c r="AP74" i="8"/>
  <c r="AP185" i="8"/>
  <c r="AP148" i="8"/>
  <c r="AP151" i="7"/>
  <c r="AP77" i="7"/>
  <c r="AP114" i="7"/>
  <c r="AP40" i="7"/>
  <c r="AP155" i="7"/>
  <c r="AP81" i="7"/>
  <c r="AP118" i="7"/>
  <c r="AP44" i="7"/>
  <c r="AP159" i="7"/>
  <c r="AP85" i="7"/>
  <c r="AP122" i="7"/>
  <c r="AP48" i="7"/>
  <c r="AP163" i="7"/>
  <c r="AP89" i="7"/>
  <c r="AP126" i="7"/>
  <c r="AP52" i="7"/>
  <c r="AP130" i="7"/>
  <c r="AP93" i="7"/>
  <c r="AP56" i="7"/>
  <c r="AP167" i="7"/>
  <c r="AP171" i="7"/>
  <c r="AP97" i="7"/>
  <c r="AP60" i="7"/>
  <c r="AP134" i="7"/>
  <c r="AP175" i="7"/>
  <c r="AP138" i="7"/>
  <c r="AP101" i="7"/>
  <c r="AP64" i="7"/>
  <c r="AP179" i="7"/>
  <c r="AP105" i="7"/>
  <c r="AP68" i="7"/>
  <c r="AP142" i="7"/>
  <c r="AP183" i="7"/>
  <c r="AP146" i="7"/>
  <c r="AP109" i="7"/>
  <c r="AP72" i="7"/>
  <c r="AP79" i="6"/>
  <c r="AP42" i="6"/>
  <c r="AP153" i="6"/>
  <c r="AP116" i="6"/>
  <c r="AP83" i="6"/>
  <c r="AP46" i="6"/>
  <c r="AP157" i="6"/>
  <c r="AP120" i="6"/>
  <c r="AP87" i="6"/>
  <c r="AP50" i="6"/>
  <c r="AP161" i="6"/>
  <c r="AP124" i="6"/>
  <c r="AP128" i="6"/>
  <c r="AP91" i="6"/>
  <c r="AP54" i="6"/>
  <c r="AP165" i="6"/>
  <c r="AP169" i="6"/>
  <c r="AP132" i="6"/>
  <c r="AP95" i="6"/>
  <c r="AP58" i="6"/>
  <c r="AP173" i="6"/>
  <c r="AP136" i="6"/>
  <c r="AP99" i="6"/>
  <c r="AP62" i="6"/>
  <c r="AP177" i="6"/>
  <c r="AP140" i="6"/>
  <c r="AP103" i="6"/>
  <c r="AP66" i="6"/>
  <c r="AP181" i="6"/>
  <c r="AP144" i="6"/>
  <c r="AP107" i="6"/>
  <c r="AP70" i="6"/>
  <c r="AP185" i="6"/>
  <c r="AP148" i="6"/>
  <c r="AP111" i="6"/>
  <c r="AP74" i="6"/>
  <c r="AP77" i="5"/>
  <c r="AP40" i="5"/>
  <c r="AP151" i="5"/>
  <c r="AP114" i="5"/>
  <c r="AP81" i="5"/>
  <c r="AP44" i="5"/>
  <c r="AP155" i="5"/>
  <c r="AP118" i="5"/>
  <c r="AP85" i="5"/>
  <c r="AP48" i="5"/>
  <c r="AP159" i="5"/>
  <c r="AP122" i="5"/>
  <c r="AP89" i="5"/>
  <c r="AP52" i="5"/>
  <c r="AP163" i="5"/>
  <c r="AP126" i="5"/>
  <c r="AP93" i="5"/>
  <c r="AP56" i="5"/>
  <c r="AP167" i="5"/>
  <c r="AP130" i="5"/>
  <c r="AP97" i="5"/>
  <c r="AP60" i="5"/>
  <c r="AP171" i="5"/>
  <c r="AP134" i="5"/>
  <c r="AP101" i="5"/>
  <c r="AP64" i="5"/>
  <c r="AP175" i="5"/>
  <c r="AP138" i="5"/>
  <c r="AP105" i="5"/>
  <c r="AP68" i="5"/>
  <c r="AP179" i="5"/>
  <c r="AP142" i="5"/>
  <c r="AP109" i="5"/>
  <c r="AP72" i="5"/>
  <c r="AP183" i="5"/>
  <c r="AP146" i="5"/>
  <c r="AP153" i="4"/>
  <c r="AP116" i="4"/>
  <c r="AP42" i="4"/>
  <c r="AP79" i="4"/>
  <c r="AP157" i="4"/>
  <c r="AP120" i="4"/>
  <c r="AP46" i="4"/>
  <c r="AP83" i="4"/>
  <c r="AP161" i="4"/>
  <c r="AP124" i="4"/>
  <c r="AP50" i="4"/>
  <c r="AP87" i="4"/>
  <c r="AP165" i="4"/>
  <c r="AP128" i="4"/>
  <c r="AP91" i="4"/>
  <c r="AP54" i="4"/>
  <c r="AP132" i="4"/>
  <c r="AP169" i="4"/>
  <c r="AP58" i="4"/>
  <c r="AP95" i="4"/>
  <c r="AP99" i="4"/>
  <c r="AP136" i="4"/>
  <c r="AP62" i="4"/>
  <c r="AP173" i="4"/>
  <c r="AP140" i="4"/>
  <c r="AP177" i="4"/>
  <c r="AP66" i="4"/>
  <c r="AP103" i="4"/>
  <c r="AP107" i="4"/>
  <c r="AP144" i="4"/>
  <c r="AP70" i="4"/>
  <c r="AP181" i="4"/>
  <c r="AP148" i="4"/>
  <c r="AP185" i="4"/>
  <c r="AP74" i="4"/>
  <c r="AP111" i="4"/>
  <c r="AP40" i="3"/>
  <c r="AP151" i="3"/>
  <c r="AP114" i="3"/>
  <c r="AP77" i="3"/>
  <c r="AP44" i="3"/>
  <c r="AP155" i="3"/>
  <c r="AP118" i="3"/>
  <c r="AP81" i="3"/>
  <c r="AP48" i="3"/>
  <c r="AP159" i="3"/>
  <c r="AP122" i="3"/>
  <c r="AP85" i="3"/>
  <c r="AP52" i="3"/>
  <c r="AP163" i="3"/>
  <c r="AP126" i="3"/>
  <c r="AP89" i="3"/>
  <c r="AP56" i="3"/>
  <c r="AP167" i="3"/>
  <c r="AP130" i="3"/>
  <c r="AP93" i="3"/>
  <c r="AP60" i="3"/>
  <c r="AP171" i="3"/>
  <c r="AP134" i="3"/>
  <c r="AP97" i="3"/>
  <c r="AP64" i="3"/>
  <c r="AP175" i="3"/>
  <c r="AP138" i="3"/>
  <c r="AP101" i="3"/>
  <c r="AP68" i="3"/>
  <c r="AP179" i="3"/>
  <c r="AP142" i="3"/>
  <c r="AP105" i="3"/>
  <c r="AP72" i="3"/>
  <c r="AP183" i="3"/>
  <c r="AP146" i="3"/>
  <c r="AP109" i="3"/>
  <c r="AP153" i="2"/>
  <c r="AP116" i="2"/>
  <c r="AP79" i="2"/>
  <c r="AP42" i="2"/>
  <c r="AP157" i="2"/>
  <c r="AP120" i="2"/>
  <c r="AP46" i="2"/>
  <c r="AP83" i="2"/>
  <c r="AP161" i="2"/>
  <c r="AP50" i="2"/>
  <c r="AP124" i="2"/>
  <c r="AP87" i="2"/>
  <c r="AP91" i="2"/>
  <c r="AP54" i="2"/>
  <c r="AP165" i="2"/>
  <c r="AP128" i="2"/>
  <c r="AP132" i="2"/>
  <c r="AP95" i="2"/>
  <c r="AP58" i="2"/>
  <c r="AP169" i="2"/>
  <c r="AP136" i="2"/>
  <c r="AP99" i="2"/>
  <c r="AP62" i="2"/>
  <c r="AP173" i="2"/>
  <c r="AP140" i="2"/>
  <c r="AP103" i="2"/>
  <c r="AP66" i="2"/>
  <c r="AP177" i="2"/>
  <c r="AP144" i="2"/>
  <c r="AP107" i="2"/>
  <c r="AP70" i="2"/>
  <c r="AP181" i="2"/>
  <c r="AP148" i="2"/>
  <c r="AP111" i="2"/>
  <c r="AP74" i="2"/>
  <c r="AP185" i="2"/>
  <c r="AP53" i="16"/>
  <c r="AP57" i="16"/>
  <c r="AP61" i="16"/>
  <c r="AP65" i="16"/>
  <c r="AP69" i="16"/>
  <c r="AP73" i="16"/>
  <c r="AP78" i="16"/>
  <c r="AP82" i="16"/>
  <c r="AP86" i="16"/>
  <c r="AP91" i="16"/>
  <c r="AP95" i="16"/>
  <c r="AP99" i="16"/>
  <c r="AP103" i="16"/>
  <c r="AP107" i="16"/>
  <c r="AP111" i="16"/>
  <c r="AP116" i="16"/>
  <c r="AP120" i="16"/>
  <c r="AP124" i="16"/>
  <c r="AP164" i="16"/>
  <c r="AP168" i="16"/>
  <c r="AP172" i="16"/>
  <c r="AP176" i="16"/>
  <c r="AP180" i="16"/>
  <c r="AP184" i="16"/>
  <c r="AP40" i="16"/>
  <c r="AP48" i="16"/>
  <c r="AP133" i="16"/>
  <c r="AP141" i="16"/>
  <c r="AP145" i="16"/>
  <c r="AP155" i="16"/>
  <c r="AP41" i="16"/>
  <c r="AP45" i="16"/>
  <c r="AP49" i="16"/>
  <c r="AP70" i="16"/>
  <c r="AP74" i="16"/>
  <c r="AP79" i="16"/>
  <c r="AP83" i="16"/>
  <c r="AP87" i="16"/>
  <c r="AP92" i="16"/>
  <c r="AP96" i="16"/>
  <c r="AP100" i="16"/>
  <c r="AP104" i="16"/>
  <c r="AP108" i="16"/>
  <c r="AP117" i="16"/>
  <c r="AP121" i="16"/>
  <c r="AP126" i="16"/>
  <c r="AP130" i="16"/>
  <c r="AP134" i="16"/>
  <c r="AP138" i="16"/>
  <c r="AP142" i="16"/>
  <c r="AP146" i="16"/>
  <c r="AP152" i="16"/>
  <c r="AP156" i="16"/>
  <c r="AP160" i="16"/>
  <c r="AP165" i="16"/>
  <c r="AP169" i="16"/>
  <c r="AP173" i="16"/>
  <c r="AP177" i="16"/>
  <c r="AP181" i="16"/>
  <c r="AP185" i="16"/>
  <c r="AP42" i="16"/>
  <c r="AP46" i="16"/>
  <c r="AP50" i="16"/>
  <c r="AP55" i="16"/>
  <c r="AP59" i="16"/>
  <c r="AP63" i="16"/>
  <c r="AP67" i="16"/>
  <c r="AP71" i="16"/>
  <c r="AP80" i="16"/>
  <c r="AP84" i="16"/>
  <c r="AP89" i="16"/>
  <c r="AP93" i="16"/>
  <c r="AP97" i="16"/>
  <c r="AP101" i="16"/>
  <c r="AP105" i="16"/>
  <c r="AP109" i="16"/>
  <c r="AP114" i="16"/>
  <c r="AP118" i="16"/>
  <c r="AP122" i="16"/>
  <c r="AP127" i="16"/>
  <c r="AP135" i="16"/>
  <c r="AP139" i="16"/>
  <c r="AP143" i="16"/>
  <c r="AP147" i="16"/>
  <c r="AP153" i="16"/>
  <c r="AP157" i="16"/>
  <c r="AP161" i="16"/>
  <c r="AP166" i="16"/>
  <c r="AP170" i="16"/>
  <c r="AP174" i="16"/>
  <c r="AP178" i="16"/>
  <c r="AP182" i="16"/>
  <c r="AP44" i="16"/>
  <c r="AP129" i="16"/>
  <c r="AP137" i="16"/>
  <c r="AP159" i="16"/>
  <c r="AP125" i="16"/>
  <c r="AP162" i="16"/>
  <c r="AP51" i="16"/>
  <c r="AP88" i="16"/>
  <c r="AP43" i="16"/>
  <c r="AP47" i="16"/>
  <c r="AP52" i="16"/>
  <c r="AP56" i="16"/>
  <c r="AP60" i="16"/>
  <c r="AP64" i="16"/>
  <c r="AP68" i="16"/>
  <c r="AP72" i="16"/>
  <c r="AP77" i="16"/>
  <c r="AP81" i="16"/>
  <c r="AP85" i="16"/>
  <c r="AP90" i="16"/>
  <c r="AP94" i="16"/>
  <c r="AP98" i="16"/>
  <c r="AP102" i="16"/>
  <c r="AP106" i="16"/>
  <c r="AP110" i="16"/>
  <c r="AP115" i="16"/>
  <c r="AP119" i="16"/>
  <c r="AP123" i="16"/>
  <c r="AP128" i="16"/>
  <c r="AP132" i="16"/>
  <c r="AP136" i="16"/>
  <c r="AP140" i="16"/>
  <c r="AP144" i="16"/>
  <c r="AP148" i="16"/>
  <c r="AP154" i="16"/>
  <c r="AP158" i="16"/>
  <c r="AP163" i="16"/>
  <c r="AP167" i="16"/>
  <c r="AP171" i="16"/>
  <c r="AP175" i="16"/>
  <c r="AP179" i="16"/>
  <c r="AP183" i="16"/>
  <c r="BK56" i="16" l="1"/>
  <c r="BK93" i="16"/>
  <c r="BK167" i="16"/>
  <c r="BK130" i="16"/>
  <c r="AU48" i="16"/>
  <c r="AU85" i="16"/>
  <c r="AU122" i="16"/>
  <c r="AU159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<sst xmlns="http://schemas.openxmlformats.org/spreadsheetml/2006/main" count="3954" uniqueCount="208">
  <si>
    <t>NA</t>
  </si>
  <si>
    <t>Fe_preindustrial</t>
  </si>
  <si>
    <t>Fe_RCP6p0_2050</t>
  </si>
  <si>
    <t>Fe_RCP6p0_2100</t>
  </si>
  <si>
    <t>Fe_RCP8p5_2050</t>
  </si>
  <si>
    <t>Fe_RCP8p5_2100</t>
  </si>
  <si>
    <t>PO4_preindustrial</t>
  </si>
  <si>
    <t>PO4_RCP6p0_2050</t>
  </si>
  <si>
    <t>PO4_RCP6p0_2100</t>
  </si>
  <si>
    <t>PO4_RCP8p5_2050</t>
  </si>
  <si>
    <t>PO4_RCP8p5_2100</t>
  </si>
  <si>
    <t>pico_chl_preindustrial</t>
  </si>
  <si>
    <t>pico_chl_RCP6p0_2050</t>
  </si>
  <si>
    <t>pico_chl_RCP6p0_2100</t>
  </si>
  <si>
    <t>pico_chl_RCP8p5_2050</t>
  </si>
  <si>
    <t>pico_chl_RCP8p5_2100</t>
  </si>
  <si>
    <t>nano_chl_preindustrial</t>
  </si>
  <si>
    <t>nano_chl_RCP6p0_2050</t>
  </si>
  <si>
    <t>nano_chl_RCP6p0_2100</t>
  </si>
  <si>
    <t>nano_chl_RCP8p5_2050</t>
  </si>
  <si>
    <t>nano_chl_RCP8p5_2100</t>
  </si>
  <si>
    <t>micro_chl_preindustrial</t>
  </si>
  <si>
    <t>micro_chl_RCP6p0_2050</t>
  </si>
  <si>
    <t>micro_chl_RCP6p0_2100</t>
  </si>
  <si>
    <t>micro_chl_RCP8p5_2050</t>
  </si>
  <si>
    <t>micro_chl_RCP8p5_2100</t>
  </si>
  <si>
    <t>total_chl_preindustrial</t>
  </si>
  <si>
    <t>total_chl_RCP6p0_2050</t>
  </si>
  <si>
    <t>total_chl_RCP6p0_2100</t>
  </si>
  <si>
    <t>total_chl_RCP8p5_2050</t>
  </si>
  <si>
    <t>total_chl_RCP8p5_2100</t>
  </si>
  <si>
    <t>picophyto_preindustrial</t>
  </si>
  <si>
    <t>picophyto_RCP6p0_2050</t>
  </si>
  <si>
    <t>picophyto_RCP6p0_2100</t>
  </si>
  <si>
    <t>picophyto_RCP8p5_2050</t>
  </si>
  <si>
    <t>picophyto_RCP8p5_2100</t>
  </si>
  <si>
    <t>nanophyto_preindustrial</t>
  </si>
  <si>
    <t>nanophyto_RCP6p0_2050</t>
  </si>
  <si>
    <t>nanophyto_RCP6p0_2100</t>
  </si>
  <si>
    <t>nanophyto_RCP8p5_2050</t>
  </si>
  <si>
    <t>nanophyto_RCP8p5_2100</t>
  </si>
  <si>
    <t>microphyto_preindustrial</t>
  </si>
  <si>
    <t>microphyto_RCP6p0_2050</t>
  </si>
  <si>
    <t>microphyto_RCP6p0_2100</t>
  </si>
  <si>
    <t>microphyto_RCP8p5_2050</t>
  </si>
  <si>
    <t>microphyto_RCP8p5_2100</t>
  </si>
  <si>
    <t>total_phyto_preindustrial</t>
  </si>
  <si>
    <t>total_phyto_RCP6p0_2050</t>
  </si>
  <si>
    <t>total_phyto_RCP6p0_2100</t>
  </si>
  <si>
    <t>total_phyto_RCP8p5_2050</t>
  </si>
  <si>
    <t>total_phyto_RCP8p5_2100</t>
  </si>
  <si>
    <t>picozoo_preindustrial</t>
  </si>
  <si>
    <t>picozoo_RCP6p0_2050</t>
  </si>
  <si>
    <t>picozoo_RCP6p0_2100</t>
  </si>
  <si>
    <t>picozoo_RCP8p5_2050</t>
  </si>
  <si>
    <t>picozoo_RCP8p5_2100</t>
  </si>
  <si>
    <t>nanozoo_preindustrial</t>
  </si>
  <si>
    <t>nanozoo_RCP6p0_2050</t>
  </si>
  <si>
    <t>nanozoo_RCP6p0_2100</t>
  </si>
  <si>
    <t>nanozoo_RCP8p5_2050</t>
  </si>
  <si>
    <t>nanozoo_RCP8p5_2100</t>
  </si>
  <si>
    <t>microzoo_preindustrial</t>
  </si>
  <si>
    <t>microzoo_RCP6p0_2050</t>
  </si>
  <si>
    <t>microzoo_RCP6p0_2100</t>
  </si>
  <si>
    <t>microzoo_RCP8p5_2050</t>
  </si>
  <si>
    <t>microzoo_RCP8p5_2100</t>
  </si>
  <si>
    <t>mesozoo_preindustrial</t>
  </si>
  <si>
    <t>mesozoo_RCP6p0_2050</t>
  </si>
  <si>
    <t>mesozoo_RCP6p0_2100</t>
  </si>
  <si>
    <t>mesozoo_RCP8p5_2050</t>
  </si>
  <si>
    <t>mesozoo_RCP8p5_2100</t>
  </si>
  <si>
    <t>foram_RCP6p0_2050</t>
  </si>
  <si>
    <t>foram_RCP6p0_2100</t>
  </si>
  <si>
    <t>foram_RCP8p5_2050</t>
  </si>
  <si>
    <t>foram_RCP8p5_2100</t>
  </si>
  <si>
    <t>total_zoo_preindustrial</t>
  </si>
  <si>
    <t>total_zoo_RCP6p0_2050</t>
  </si>
  <si>
    <t>total_zoo_RCP6p0_2100</t>
  </si>
  <si>
    <t>total_zoo_RCP8p5_2050</t>
  </si>
  <si>
    <t>total_zoo_RCP8p5_2100</t>
  </si>
  <si>
    <t>total_biomass_preindustrial</t>
  </si>
  <si>
    <t>total_biomass_RCP6p0_2050</t>
  </si>
  <si>
    <t>total_biomass_RCP6p0_2100</t>
  </si>
  <si>
    <t>total_biomass_RCP8p5_2050</t>
  </si>
  <si>
    <t>total_biomass_RCP8p5_2100</t>
  </si>
  <si>
    <t>picophyto1_preindustrial</t>
  </si>
  <si>
    <t>picophyto1_RCP6p0_2050</t>
  </si>
  <si>
    <t>picophyto1_RCP6p0_2100</t>
  </si>
  <si>
    <t>picophyto1_RCP8p5_2050</t>
  </si>
  <si>
    <t>picophyto1_RCP8p5_2100</t>
  </si>
  <si>
    <t xml:space="preserve">mmol to mol </t>
  </si>
  <si>
    <t>mol to gr</t>
  </si>
  <si>
    <t>gr to ug</t>
  </si>
  <si>
    <t>Arctic</t>
  </si>
  <si>
    <t>grey</t>
  </si>
  <si>
    <t>polar</t>
  </si>
  <si>
    <t>blue</t>
  </si>
  <si>
    <t>subpolar</t>
  </si>
  <si>
    <t xml:space="preserve">North Pacific </t>
  </si>
  <si>
    <t>orange</t>
  </si>
  <si>
    <t>temperate pacific</t>
  </si>
  <si>
    <t>South Pacific</t>
  </si>
  <si>
    <t>pink</t>
  </si>
  <si>
    <t>tropic/subtroplc pacific</t>
  </si>
  <si>
    <t>North Atlantic</t>
  </si>
  <si>
    <t>yellow</t>
  </si>
  <si>
    <t>coastal upwelling</t>
  </si>
  <si>
    <t>South Atlantic</t>
  </si>
  <si>
    <t>green</t>
  </si>
  <si>
    <t>temperate antlantic</t>
  </si>
  <si>
    <t>strong green</t>
  </si>
  <si>
    <t>Meditte</t>
  </si>
  <si>
    <t>strong light blue</t>
  </si>
  <si>
    <t>indian ocean</t>
  </si>
  <si>
    <t>light blue</t>
  </si>
  <si>
    <t>SO</t>
  </si>
  <si>
    <t>Indian Ocean</t>
  </si>
  <si>
    <t>Total</t>
  </si>
  <si>
    <t>Total North</t>
  </si>
  <si>
    <t>Total South</t>
  </si>
  <si>
    <t>subpolar North Atlantic</t>
  </si>
  <si>
    <t>%difference 2050:1775</t>
  </si>
  <si>
    <t>AVERAGE</t>
  </si>
  <si>
    <t>Subpolar_atlantic</t>
  </si>
  <si>
    <t>%TOTAL</t>
  </si>
  <si>
    <t>%difference 2100:1775</t>
  </si>
  <si>
    <t xml:space="preserve"> </t>
  </si>
  <si>
    <t>%difference 2050:1775 RCP8.5</t>
  </si>
  <si>
    <t>%difference 2100:1775 RCP8.5</t>
  </si>
  <si>
    <t>ind</t>
  </si>
  <si>
    <t>loc</t>
  </si>
  <si>
    <t>loc_name</t>
  </si>
  <si>
    <t>picophyto1_RCP6_2050</t>
  </si>
  <si>
    <t>picophyto1_RCP6_2100</t>
  </si>
  <si>
    <t>picophyto_RCP6_2050</t>
  </si>
  <si>
    <t>picophyto_RCP6_2100</t>
  </si>
  <si>
    <t>nanophyto_RCP6_2050</t>
  </si>
  <si>
    <t>nanophyto_RCP6_2100</t>
  </si>
  <si>
    <t>microphyto_RCP6_2050</t>
  </si>
  <si>
    <t>microphyto_RCP6_2100</t>
  </si>
  <si>
    <t>totalphyto_RCP6_2050</t>
  </si>
  <si>
    <t>totalphyto_RCP6_2100</t>
  </si>
  <si>
    <t>totalphyto_RCP8p5_2050</t>
  </si>
  <si>
    <t>totalphyto_RCP8p5_2100</t>
  </si>
  <si>
    <t>nanozoo_RCP6_2050</t>
  </si>
  <si>
    <t>nanozoo_RCP6_2100</t>
  </si>
  <si>
    <t>microzoo_RCP6_2050</t>
  </si>
  <si>
    <t>microzoo_RCP6_2100</t>
  </si>
  <si>
    <t>mesoozoo_RCP6_2050</t>
  </si>
  <si>
    <t>mesozoo_RCP6_2100</t>
  </si>
  <si>
    <t>totalzoo_RCP6_2050</t>
  </si>
  <si>
    <t>totalzoo_RCP6_2100</t>
  </si>
  <si>
    <t>totalzoo_RCP8p5_2050</t>
  </si>
  <si>
    <t>totalzoo_RCP8p5_2100</t>
  </si>
  <si>
    <t>total_RCP6_2050</t>
  </si>
  <si>
    <t>total_RCP6_2100</t>
  </si>
  <si>
    <t>total_RCP8p5_2050</t>
  </si>
  <si>
    <t>total_RCP8p5_2100</t>
  </si>
  <si>
    <t>foram_RCP6_2050</t>
  </si>
  <si>
    <t>foram_RCP6_2100</t>
  </si>
  <si>
    <t>1.Global</t>
  </si>
  <si>
    <t>2. pSOcean</t>
  </si>
  <si>
    <t>3. sSOcean</t>
  </si>
  <si>
    <t>4. sArctic</t>
  </si>
  <si>
    <t>5.sNatlantic</t>
  </si>
  <si>
    <t xml:space="preserve">6. Temp.NPacific </t>
  </si>
  <si>
    <t>7. Temp.SPacific</t>
  </si>
  <si>
    <t>8. Temp.NAtlantic</t>
  </si>
  <si>
    <t>9. Temp. SAtlantic</t>
  </si>
  <si>
    <t xml:space="preserve">10. Subtr/T.NPacific </t>
  </si>
  <si>
    <t>11. Subtr/T. SPacific</t>
  </si>
  <si>
    <t>12. Subtr/T. NAtlantic</t>
  </si>
  <si>
    <t>13. Subtr/T. SAtlantic</t>
  </si>
  <si>
    <t>14. Indian Ocean</t>
  </si>
  <si>
    <t>Fe_RCP6_2050</t>
  </si>
  <si>
    <t>Fe_RCP6_2100</t>
  </si>
  <si>
    <t>PO4_RCP6_2050</t>
  </si>
  <si>
    <t>PO4_RCP6_2100</t>
  </si>
  <si>
    <t>mmolCm-3d-1</t>
  </si>
  <si>
    <t>molCm-3d-1</t>
  </si>
  <si>
    <t>molCm-2d-1</t>
  </si>
  <si>
    <t>gCm-2d-1</t>
  </si>
  <si>
    <t>mgCm-2d-1</t>
  </si>
  <si>
    <t>GtCm-2d-1</t>
  </si>
  <si>
    <t>GtC d-1</t>
  </si>
  <si>
    <t>GtC y-1</t>
  </si>
  <si>
    <t>μg CaCO3</t>
  </si>
  <si>
    <t>μg C ind</t>
  </si>
  <si>
    <t>CaC03/C</t>
  </si>
  <si>
    <t>Gt CaC03 y-1</t>
  </si>
  <si>
    <t>sea_surface_m2(NO medSea and Arcict Ocean included)</t>
  </si>
  <si>
    <t>Km2 sea surface (NO medSea and Arcict Ocean included)</t>
  </si>
  <si>
    <t>('E:\GENIE_PRESENT\MARCH_2020_RUNS\RCP\RCP8\bio_export_POC_RCP8p5'!A38:AJ73)</t>
  </si>
  <si>
    <t>foraminifera % export</t>
  </si>
  <si>
    <t>%foram export</t>
  </si>
  <si>
    <t>%export foram</t>
  </si>
  <si>
    <t>%export production</t>
  </si>
  <si>
    <t>Present</t>
  </si>
  <si>
    <t>5 μg CaCO3</t>
  </si>
  <si>
    <t>10 μg CaCO3</t>
  </si>
  <si>
    <t>30 μg CaCO3</t>
  </si>
  <si>
    <t>present</t>
  </si>
  <si>
    <t>difference 2050:1775</t>
  </si>
  <si>
    <t>difference 2100:1775</t>
  </si>
  <si>
    <t>average</t>
  </si>
  <si>
    <t>difference</t>
  </si>
  <si>
    <t>difference_average</t>
  </si>
  <si>
    <t>subpolar North Atlantic+ S.Ocean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</si>
</sst>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E+00"/>
    <numFmt numFmtId="165" formatCode="0.0"/>
    <numFmt numFmtId="166" formatCode="0.0E+00"/>
    <numFmt numFmtId="167" formatCode="0.000"/>
    <numFmt numFmtId="168" formatCode="0.0000"/>
    <numFmt numFmtId="169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" fontId="0" fillId="3" borderId="0" xfId="0" applyNumberFormat="1" applyFill="1"/>
    <xf numFmtId="165" fontId="0" fillId="0" borderId="0" xfId="0" applyNumberFormat="1"/>
    <xf numFmtId="164" fontId="0" fillId="4" borderId="0" xfId="0" applyNumberFormat="1" applyFill="1"/>
    <xf numFmtId="11" fontId="0" fillId="0" borderId="0" xfId="0" applyNumberFormat="1"/>
    <xf numFmtId="2" fontId="0" fillId="0" borderId="0" xfId="0" applyNumberFormat="1"/>
    <xf numFmtId="1" fontId="0" fillId="5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8" borderId="0" xfId="0" applyNumberFormat="1" applyFill="1"/>
    <xf numFmtId="1" fontId="0" fillId="11" borderId="0" xfId="0" applyNumberFormat="1" applyFill="1"/>
    <xf numFmtId="164" fontId="0" fillId="7" borderId="0" xfId="0" applyNumberFormat="1" applyFill="1"/>
    <xf numFmtId="164" fontId="0" fillId="14" borderId="0" xfId="0" applyNumberFormat="1" applyFill="1"/>
    <xf numFmtId="164" fontId="0" fillId="13" borderId="0" xfId="0" applyNumberFormat="1" applyFill="1"/>
    <xf numFmtId="166" fontId="0" fillId="0" borderId="0" xfId="0" applyNumberFormat="1"/>
    <xf numFmtId="167" fontId="0" fillId="0" borderId="0" xfId="0" applyNumberFormat="1"/>
    <xf numFmtId="11" fontId="0" fillId="2" borderId="0" xfId="0" applyNumberFormat="1" applyFill="1"/>
    <xf numFmtId="168" fontId="0" fillId="0" borderId="0" xfId="0" applyNumberFormat="1"/>
    <xf numFmtId="1" fontId="0" fillId="15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164" fontId="0" fillId="9" borderId="0" xfId="0" applyNumberFormat="1" applyFill="1"/>
    <xf numFmtId="0" fontId="0" fillId="4" borderId="0" xfId="0" applyFill="1"/>
    <xf numFmtId="0" fontId="1" fillId="4" borderId="0" xfId="0" applyFont="1" applyFill="1"/>
    <xf numFmtId="0" fontId="0" fillId="16" borderId="0" xfId="0" applyFill="1"/>
    <xf numFmtId="0" fontId="1" fillId="16" borderId="0" xfId="0" applyFont="1" applyFill="1"/>
    <xf numFmtId="0" fontId="0" fillId="13" borderId="0" xfId="0" applyFill="1"/>
    <xf numFmtId="0" fontId="1" fillId="13" borderId="0" xfId="0" applyFont="1" applyFill="1"/>
    <xf numFmtId="0" fontId="0" fillId="6" borderId="0" xfId="0" applyFill="1"/>
    <xf numFmtId="0" fontId="0" fillId="17" borderId="0" xfId="0" applyFill="1"/>
    <xf numFmtId="0" fontId="0" fillId="8" borderId="0" xfId="0" applyFill="1"/>
    <xf numFmtId="0" fontId="0" fillId="18" borderId="0" xfId="0" applyFill="1"/>
    <xf numFmtId="0" fontId="2" fillId="19" borderId="0" xfId="0" applyFont="1" applyFill="1"/>
    <xf numFmtId="0" fontId="2" fillId="13" borderId="0" xfId="0" applyFont="1" applyFill="1"/>
    <xf numFmtId="0" fontId="1" fillId="18" borderId="0" xfId="0" applyFont="1" applyFill="1"/>
    <xf numFmtId="0" fontId="0" fillId="19" borderId="0" xfId="0" applyFill="1"/>
    <xf numFmtId="0" fontId="1" fillId="17" borderId="0" xfId="0" applyFont="1" applyFill="1"/>
    <xf numFmtId="0" fontId="0" fillId="12" borderId="0" xfId="0" applyFill="1"/>
    <xf numFmtId="0" fontId="1" fillId="6" borderId="0" xfId="0" applyFont="1" applyFill="1"/>
    <xf numFmtId="164" fontId="0" fillId="10" borderId="0" xfId="0" applyNumberFormat="1" applyFill="1"/>
    <xf numFmtId="164" fontId="0" fillId="12" borderId="0" xfId="0" applyNumberFormat="1" applyFill="1"/>
    <xf numFmtId="169" fontId="0" fillId="0" borderId="0" xfId="0" applyNumberFormat="1"/>
    <xf numFmtId="0" fontId="0" fillId="0" borderId="0" xfId="0" applyNumberFormat="1"/>
    <xf numFmtId="0" fontId="0" fillId="9" borderId="0" xfId="0" applyFill="1"/>
    <xf numFmtId="2" fontId="0" fillId="9" borderId="0" xfId="0" applyNumberFormat="1" applyFill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" fontId="0" fillId="10" borderId="0" xfId="0" applyNumberFormat="1" applyFill="1"/>
    <xf numFmtId="2" fontId="0" fillId="20" borderId="0" xfId="0" applyNumberFormat="1" applyFill="1"/>
    <xf numFmtId="0" fontId="0" fillId="20" borderId="0" xfId="0" applyFill="1"/>
    <xf numFmtId="167" fontId="0" fillId="20" borderId="0" xfId="0" applyNumberFormat="1" applyFill="1"/>
    <xf numFmtId="167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HD\FORAMECOGENIE_MARCH_2020\EXCEL_METAANALYSIS\FUTURE\RCP\RCP6\eco2D_Export_C_016_sigma2_palatability09_RCP6p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ENIE_PRESENT\MARCH_2020_RUNS\RCP\RCP8p5\eco2D_Export_C_016_sigma2_palatability09_RCP8p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HD\FORAMECOGENIE_MARCH_2020\EXCEL_METAANALYSIS\FUTURE\RCP\RCP6\bio_export_POC_RCP6p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ENIE_PRESENT\MARCH_2020_RUNS\RCP\RCP8\bio_export_POC_RCP8p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2D_Export_C_016_sigma2_palat"/>
    </sheetNames>
    <sheetDataSet>
      <sheetData sheetId="0">
        <row r="1">
          <cell r="A1" t="str">
            <v>NaN</v>
          </cell>
          <cell r="B1" t="str">
            <v>NaN</v>
          </cell>
          <cell r="C1" t="str">
            <v>NaN</v>
          </cell>
          <cell r="D1" t="str">
            <v>NaN</v>
          </cell>
          <cell r="E1" t="str">
            <v>NaN</v>
          </cell>
          <cell r="F1" t="str">
            <v>NaN</v>
          </cell>
          <cell r="G1" t="str">
            <v>NaN</v>
          </cell>
          <cell r="H1" t="str">
            <v>NaN</v>
          </cell>
          <cell r="I1" t="str">
            <v>NaN</v>
          </cell>
          <cell r="J1" t="str">
            <v>NaN</v>
          </cell>
          <cell r="K1" t="str">
            <v>NaN</v>
          </cell>
          <cell r="L1" t="str">
            <v>NaN</v>
          </cell>
          <cell r="M1" t="str">
            <v>NaN</v>
          </cell>
          <cell r="N1" t="str">
            <v>NaN</v>
          </cell>
          <cell r="O1" t="str">
            <v>NaN</v>
          </cell>
          <cell r="P1" t="str">
            <v>NaN</v>
          </cell>
          <cell r="Q1" t="str">
            <v>NaN</v>
          </cell>
          <cell r="R1" t="str">
            <v>NaN</v>
          </cell>
          <cell r="S1" t="str">
            <v>NaN</v>
          </cell>
          <cell r="T1" t="str">
            <v>NaN</v>
          </cell>
          <cell r="U1" t="str">
            <v>NaN</v>
          </cell>
          <cell r="V1" t="str">
            <v>NaN</v>
          </cell>
          <cell r="W1" t="str">
            <v>NaN</v>
          </cell>
          <cell r="X1" t="str">
            <v>NaN</v>
          </cell>
          <cell r="Y1" t="str">
            <v>NaN</v>
          </cell>
          <cell r="Z1" t="str">
            <v>NaN</v>
          </cell>
          <cell r="AA1" t="str">
            <v>NaN</v>
          </cell>
          <cell r="AB1" t="str">
            <v>NaN</v>
          </cell>
          <cell r="AC1" t="str">
            <v>NaN</v>
          </cell>
          <cell r="AD1" t="str">
            <v>NaN</v>
          </cell>
          <cell r="AE1" t="str">
            <v>NaN</v>
          </cell>
          <cell r="AF1" t="str">
            <v>NaN</v>
          </cell>
          <cell r="AG1" t="str">
            <v>NaN</v>
          </cell>
          <cell r="AH1" t="str">
            <v>NaN</v>
          </cell>
          <cell r="AI1" t="str">
            <v>NaN</v>
          </cell>
          <cell r="AJ1" t="str">
            <v>NaN</v>
          </cell>
        </row>
        <row r="2">
          <cell r="A2" t="str">
            <v>NaN</v>
          </cell>
          <cell r="B2">
            <v>5.8807500000000006E-11</v>
          </cell>
          <cell r="C2">
            <v>5.2766554999999998E-11</v>
          </cell>
          <cell r="D2">
            <v>4.3646880000000001E-11</v>
          </cell>
          <cell r="E2">
            <v>2.6193374000000001E-11</v>
          </cell>
          <cell r="F2">
            <v>2.3122404000000001E-10</v>
          </cell>
          <cell r="G2">
            <v>2.2777759000000001E-10</v>
          </cell>
          <cell r="H2">
            <v>1.5550180999999998E-11</v>
          </cell>
          <cell r="I2">
            <v>2.3349432000000001E-11</v>
          </cell>
          <cell r="J2">
            <v>4.9192768000000002E-11</v>
          </cell>
          <cell r="K2">
            <v>2.4723638E-11</v>
          </cell>
          <cell r="L2">
            <v>4.7524873000000003E-11</v>
          </cell>
          <cell r="M2">
            <v>4.5561097000000002E-11</v>
          </cell>
          <cell r="N2">
            <v>4.6296105999999999E-11</v>
          </cell>
          <cell r="O2">
            <v>2.6057089000000001E-11</v>
          </cell>
          <cell r="P2">
            <v>2.3551956E-11</v>
          </cell>
          <cell r="Q2">
            <v>1.5827069000000001E-10</v>
          </cell>
          <cell r="R2">
            <v>1.4419029999999999E-11</v>
          </cell>
          <cell r="S2">
            <v>1.4516688E-11</v>
          </cell>
          <cell r="T2">
            <v>2.9450802999999997E-11</v>
          </cell>
          <cell r="U2">
            <v>2.6201192000000001E-11</v>
          </cell>
          <cell r="V2">
            <v>3.9617891999999999E-11</v>
          </cell>
          <cell r="W2">
            <v>2.8229957E-11</v>
          </cell>
          <cell r="X2">
            <v>3.8699123999999998E-11</v>
          </cell>
          <cell r="Y2">
            <v>3.829343E-11</v>
          </cell>
          <cell r="Z2">
            <v>4.4092562999999999E-11</v>
          </cell>
          <cell r="AA2">
            <v>4.4816882999999997E-11</v>
          </cell>
          <cell r="AB2">
            <v>4.8923469999999997E-11</v>
          </cell>
          <cell r="AC2">
            <v>5.2414590000000003E-11</v>
          </cell>
          <cell r="AD2">
            <v>5.7214847000000002E-11</v>
          </cell>
          <cell r="AE2">
            <v>5.8263050000000004E-11</v>
          </cell>
          <cell r="AF2">
            <v>6.7794610000000004E-11</v>
          </cell>
          <cell r="AG2">
            <v>2.3019731999999999E-11</v>
          </cell>
          <cell r="AH2">
            <v>2.97011E-11</v>
          </cell>
          <cell r="AI2">
            <v>5.1211785E-11</v>
          </cell>
          <cell r="AJ2" t="str">
            <v>NaN</v>
          </cell>
        </row>
        <row r="3">
          <cell r="A3">
            <v>5.8020429999999996E-4</v>
          </cell>
          <cell r="B3">
            <v>9.8091759999999997E-4</v>
          </cell>
          <cell r="C3">
            <v>2.2929972E-4</v>
          </cell>
          <cell r="D3">
            <v>2.8470322000000002E-4</v>
          </cell>
          <cell r="E3">
            <v>1.6725008000000001E-4</v>
          </cell>
          <cell r="F3">
            <v>7.3641564999999998E-10</v>
          </cell>
          <cell r="G3">
            <v>5.5622034999999998E-10</v>
          </cell>
          <cell r="H3">
            <v>3.4951195000000002E-10</v>
          </cell>
          <cell r="I3">
            <v>3.8239111999999998E-10</v>
          </cell>
          <cell r="J3">
            <v>6.0708694000000004E-10</v>
          </cell>
          <cell r="K3">
            <v>5.8625754E-10</v>
          </cell>
          <cell r="L3">
            <v>6.0612069999999999E-10</v>
          </cell>
          <cell r="M3">
            <v>4.9840819999999998E-10</v>
          </cell>
          <cell r="N3">
            <v>5.3186020000000002E-10</v>
          </cell>
          <cell r="O3">
            <v>5.8702690000000003E-10</v>
          </cell>
          <cell r="P3">
            <v>5.6734520000000003E-10</v>
          </cell>
          <cell r="Q3">
            <v>5.383438E-10</v>
          </cell>
          <cell r="R3">
            <v>3.7263523000000002E-10</v>
          </cell>
          <cell r="S3">
            <v>3.4011033E-10</v>
          </cell>
          <cell r="T3">
            <v>8.023243E-10</v>
          </cell>
          <cell r="U3">
            <v>3.6253228000000001E-10</v>
          </cell>
          <cell r="V3">
            <v>1.7593112000000001E-10</v>
          </cell>
          <cell r="W3">
            <v>3.8906881999999999E-4</v>
          </cell>
          <cell r="X3">
            <v>2.4727755000000001E-3</v>
          </cell>
          <cell r="Y3">
            <v>2.6266430000000001E-3</v>
          </cell>
          <cell r="Z3">
            <v>2.3699582000000002E-3</v>
          </cell>
          <cell r="AA3">
            <v>2.4473059999999998E-3</v>
          </cell>
          <cell r="AB3">
            <v>2.5106038E-3</v>
          </cell>
          <cell r="AC3">
            <v>3.0980914999999998E-10</v>
          </cell>
          <cell r="AD3">
            <v>2.540361E-4</v>
          </cell>
          <cell r="AE3">
            <v>1.336844E-3</v>
          </cell>
          <cell r="AF3">
            <v>2.9889442000000002E-4</v>
          </cell>
          <cell r="AG3">
            <v>2.328751E-3</v>
          </cell>
          <cell r="AH3">
            <v>2.5183940000000002E-3</v>
          </cell>
          <cell r="AI3">
            <v>4.9694340000000004E-4</v>
          </cell>
          <cell r="AJ3">
            <v>1.9601296000000001E-4</v>
          </cell>
        </row>
        <row r="4">
          <cell r="A4">
            <v>3.7344953000000001E-3</v>
          </cell>
          <cell r="B4">
            <v>3.6836379999999999E-3</v>
          </cell>
          <cell r="C4">
            <v>3.6992584000000001E-3</v>
          </cell>
          <cell r="D4">
            <v>3.7401065000000002E-3</v>
          </cell>
          <cell r="E4">
            <v>3.6896702E-3</v>
          </cell>
          <cell r="F4">
            <v>3.4514789999999999E-3</v>
          </cell>
          <cell r="G4">
            <v>3.3868380000000001E-3</v>
          </cell>
          <cell r="H4">
            <v>3.4882003E-3</v>
          </cell>
          <cell r="I4">
            <v>3.7677078999999998E-3</v>
          </cell>
          <cell r="J4">
            <v>3.9756996999999999E-3</v>
          </cell>
          <cell r="K4">
            <v>4.0534849999999999E-3</v>
          </cell>
          <cell r="L4">
            <v>3.9282789999999998E-3</v>
          </cell>
          <cell r="M4">
            <v>3.7313848999999998E-3</v>
          </cell>
          <cell r="N4">
            <v>3.7521211999999998E-3</v>
          </cell>
          <cell r="O4">
            <v>3.6442356999999998E-3</v>
          </cell>
          <cell r="P4">
            <v>3.511545E-3</v>
          </cell>
          <cell r="Q4">
            <v>3.4608111999999999E-3</v>
          </cell>
          <cell r="R4">
            <v>3.1147439E-3</v>
          </cell>
          <cell r="S4">
            <v>2.1951996999999999E-3</v>
          </cell>
          <cell r="T4">
            <v>2.694976E-3</v>
          </cell>
          <cell r="U4">
            <v>3.1992467E-3</v>
          </cell>
          <cell r="V4">
            <v>3.5203033999999999E-3</v>
          </cell>
          <cell r="W4">
            <v>3.7381703E-3</v>
          </cell>
          <cell r="X4">
            <v>3.6572371999999999E-3</v>
          </cell>
          <cell r="Y4">
            <v>3.6210977E-3</v>
          </cell>
          <cell r="Z4">
            <v>3.5625214000000001E-3</v>
          </cell>
          <cell r="AA4">
            <v>3.5370782E-3</v>
          </cell>
          <cell r="AB4">
            <v>3.4020573000000001E-3</v>
          </cell>
          <cell r="AC4">
            <v>3.4547530000000001E-3</v>
          </cell>
          <cell r="AD4">
            <v>3.5760229999999998E-3</v>
          </cell>
          <cell r="AE4">
            <v>3.7167964000000002E-3</v>
          </cell>
          <cell r="AF4">
            <v>3.6763532999999999E-3</v>
          </cell>
          <cell r="AG4">
            <v>3.7454194E-3</v>
          </cell>
          <cell r="AH4">
            <v>3.8696517999999998E-3</v>
          </cell>
          <cell r="AI4">
            <v>3.8255441000000002E-3</v>
          </cell>
          <cell r="AJ4">
            <v>3.8243874E-3</v>
          </cell>
        </row>
        <row r="5">
          <cell r="A5">
            <v>3.9124572999999999E-3</v>
          </cell>
          <cell r="B5">
            <v>3.9105145000000001E-3</v>
          </cell>
          <cell r="C5">
            <v>3.8864973000000001E-3</v>
          </cell>
          <cell r="D5">
            <v>3.9873616999999998E-3</v>
          </cell>
          <cell r="E5">
            <v>3.92947E-3</v>
          </cell>
          <cell r="F5">
            <v>3.8627800000000001E-3</v>
          </cell>
          <cell r="G5">
            <v>3.8294183999999999E-3</v>
          </cell>
          <cell r="H5">
            <v>3.7965134000000002E-3</v>
          </cell>
          <cell r="I5">
            <v>4.0471185999999999E-3</v>
          </cell>
          <cell r="J5">
            <v>4.0677296999999998E-3</v>
          </cell>
          <cell r="K5">
            <v>4.0209405000000004E-3</v>
          </cell>
          <cell r="L5">
            <v>3.8674948999999998E-3</v>
          </cell>
          <cell r="M5">
            <v>3.8272232999999999E-3</v>
          </cell>
          <cell r="N5">
            <v>3.7346637999999999E-3</v>
          </cell>
          <cell r="O5">
            <v>3.6751150000000001E-3</v>
          </cell>
          <cell r="P5">
            <v>3.5869638000000001E-3</v>
          </cell>
          <cell r="Q5">
            <v>3.5780878E-3</v>
          </cell>
          <cell r="R5">
            <v>3.4369354E-3</v>
          </cell>
          <cell r="S5">
            <v>2.6840863000000001E-3</v>
          </cell>
          <cell r="T5" t="str">
            <v>NaN</v>
          </cell>
          <cell r="U5">
            <v>4.3045263999999996E-3</v>
          </cell>
          <cell r="V5">
            <v>4.2757397000000004E-3</v>
          </cell>
          <cell r="W5">
            <v>4.2407900000000004E-3</v>
          </cell>
          <cell r="X5">
            <v>4.1528629999999997E-3</v>
          </cell>
          <cell r="Y5">
            <v>4.0862494999999999E-3</v>
          </cell>
          <cell r="Z5">
            <v>3.9962115999999997E-3</v>
          </cell>
          <cell r="AA5">
            <v>3.7654799999999999E-3</v>
          </cell>
          <cell r="AB5">
            <v>3.797702E-3</v>
          </cell>
          <cell r="AC5">
            <v>3.8567371999999999E-3</v>
          </cell>
          <cell r="AD5">
            <v>3.9763044999999997E-3</v>
          </cell>
          <cell r="AE5">
            <v>4.0923449999999998E-3</v>
          </cell>
          <cell r="AF5">
            <v>4.1098584999999998E-3</v>
          </cell>
          <cell r="AG5">
            <v>3.8607987000000002E-3</v>
          </cell>
          <cell r="AH5">
            <v>3.9693100000000002E-3</v>
          </cell>
          <cell r="AI5">
            <v>3.9236719999999996E-3</v>
          </cell>
          <cell r="AJ5">
            <v>3.9067646000000003E-3</v>
          </cell>
        </row>
        <row r="6">
          <cell r="A6">
            <v>4.0910872999999999E-3</v>
          </cell>
          <cell r="B6">
            <v>4.1299593000000004E-3</v>
          </cell>
          <cell r="C6">
            <v>4.1107981999999998E-3</v>
          </cell>
          <cell r="D6">
            <v>4.0862145999999997E-3</v>
          </cell>
          <cell r="E6">
            <v>4.1078759999999999E-3</v>
          </cell>
          <cell r="F6">
            <v>3.3743879999999999E-3</v>
          </cell>
          <cell r="G6">
            <v>2.6786330000000001E-3</v>
          </cell>
          <cell r="H6">
            <v>1.7506859E-3</v>
          </cell>
          <cell r="I6">
            <v>2.5875375000000002E-3</v>
          </cell>
          <cell r="J6">
            <v>2.749718E-3</v>
          </cell>
          <cell r="K6">
            <v>3.0006414999999998E-3</v>
          </cell>
          <cell r="L6">
            <v>3.1009029999999999E-3</v>
          </cell>
          <cell r="M6">
            <v>3.2194490000000001E-3</v>
          </cell>
          <cell r="N6">
            <v>3.3169929999999999E-3</v>
          </cell>
          <cell r="O6">
            <v>3.3571408E-3</v>
          </cell>
          <cell r="P6">
            <v>3.2522994999999999E-3</v>
          </cell>
          <cell r="Q6">
            <v>3.3243856999999998E-3</v>
          </cell>
          <cell r="R6">
            <v>3.1145880000000002E-3</v>
          </cell>
          <cell r="S6">
            <v>2.2721866E-3</v>
          </cell>
          <cell r="T6" t="str">
            <v>NaN</v>
          </cell>
          <cell r="U6">
            <v>4.6388530000000001E-3</v>
          </cell>
          <cell r="V6">
            <v>4.6252180000000004E-3</v>
          </cell>
          <cell r="W6">
            <v>4.5924345E-3</v>
          </cell>
          <cell r="X6">
            <v>4.5193074999999999E-3</v>
          </cell>
          <cell r="Y6">
            <v>4.456682E-3</v>
          </cell>
          <cell r="Z6">
            <v>4.1468423000000001E-3</v>
          </cell>
          <cell r="AA6">
            <v>4.0709789999999997E-3</v>
          </cell>
          <cell r="AB6">
            <v>4.1881870000000003E-3</v>
          </cell>
          <cell r="AC6">
            <v>4.2603323E-3</v>
          </cell>
          <cell r="AD6">
            <v>4.0516930000000003E-3</v>
          </cell>
          <cell r="AE6">
            <v>4.0938323E-3</v>
          </cell>
          <cell r="AF6">
            <v>4.2709380000000002E-3</v>
          </cell>
          <cell r="AG6">
            <v>3.8859622999999999E-3</v>
          </cell>
          <cell r="AH6">
            <v>3.996894E-3</v>
          </cell>
          <cell r="AI6">
            <v>3.9987720000000003E-3</v>
          </cell>
          <cell r="AJ6">
            <v>4.135344E-3</v>
          </cell>
        </row>
        <row r="7">
          <cell r="A7">
            <v>4.205164E-3</v>
          </cell>
          <cell r="B7">
            <v>3.9904210000000001E-3</v>
          </cell>
          <cell r="C7">
            <v>2.9557137999999998E-3</v>
          </cell>
          <cell r="D7">
            <v>1.7608143E-3</v>
          </cell>
          <cell r="E7">
            <v>1.1313245999999999E-3</v>
          </cell>
          <cell r="F7">
            <v>1.1132205E-3</v>
          </cell>
          <cell r="G7">
            <v>4.2454712000000001E-4</v>
          </cell>
          <cell r="H7">
            <v>6.775342E-4</v>
          </cell>
          <cell r="I7">
            <v>7.7537470000000003E-4</v>
          </cell>
          <cell r="J7">
            <v>7.6264379999999997E-4</v>
          </cell>
          <cell r="K7">
            <v>8.4341730000000005E-4</v>
          </cell>
          <cell r="L7">
            <v>9.209954E-4</v>
          </cell>
          <cell r="M7">
            <v>9.9418490000000004E-4</v>
          </cell>
          <cell r="N7">
            <v>1.1160720000000001E-3</v>
          </cell>
          <cell r="O7">
            <v>1.2575492E-3</v>
          </cell>
          <cell r="P7">
            <v>1.3175915000000001E-3</v>
          </cell>
          <cell r="Q7">
            <v>1.4122722000000001E-3</v>
          </cell>
          <cell r="R7">
            <v>1.1044295E-3</v>
          </cell>
          <cell r="S7">
            <v>3.6430726000000001E-4</v>
          </cell>
          <cell r="T7" t="str">
            <v>NaN</v>
          </cell>
          <cell r="U7">
            <v>3.1567535000000002E-3</v>
          </cell>
          <cell r="V7">
            <v>3.2630286000000001E-3</v>
          </cell>
          <cell r="W7">
            <v>3.7120578000000002E-3</v>
          </cell>
          <cell r="X7">
            <v>3.8549299999999999E-3</v>
          </cell>
          <cell r="Y7">
            <v>3.7152147999999999E-3</v>
          </cell>
          <cell r="Z7">
            <v>3.7133715000000002E-3</v>
          </cell>
          <cell r="AA7">
            <v>3.687184E-3</v>
          </cell>
          <cell r="AB7">
            <v>3.887864E-3</v>
          </cell>
          <cell r="AC7">
            <v>4.3553979999999999E-3</v>
          </cell>
          <cell r="AD7">
            <v>3.7697065E-3</v>
          </cell>
          <cell r="AE7">
            <v>3.5986170000000001E-3</v>
          </cell>
          <cell r="AF7">
            <v>3.7331005999999998E-3</v>
          </cell>
          <cell r="AG7">
            <v>3.6103653E-3</v>
          </cell>
          <cell r="AH7">
            <v>3.8396469999999999E-3</v>
          </cell>
          <cell r="AI7">
            <v>4.1001405999999997E-3</v>
          </cell>
          <cell r="AJ7">
            <v>4.211228E-3</v>
          </cell>
        </row>
        <row r="8">
          <cell r="A8">
            <v>2.2330397999999999E-3</v>
          </cell>
          <cell r="B8">
            <v>1.0140517E-3</v>
          </cell>
          <cell r="C8">
            <v>3.3631643000000003E-11</v>
          </cell>
          <cell r="D8">
            <v>1.5777216000000001E-11</v>
          </cell>
          <cell r="E8" t="str">
            <v>NaN</v>
          </cell>
          <cell r="F8">
            <v>2.1656035000000001E-3</v>
          </cell>
          <cell r="G8">
            <v>2.1020399000000001E-4</v>
          </cell>
          <cell r="H8">
            <v>2.8883896999999999E-11</v>
          </cell>
          <cell r="I8">
            <v>2.9863327000000002E-11</v>
          </cell>
          <cell r="J8">
            <v>2.8819016999999998E-11</v>
          </cell>
          <cell r="K8">
            <v>3.0410098E-11</v>
          </cell>
          <cell r="L8">
            <v>2.6034425999999999E-11</v>
          </cell>
          <cell r="M8">
            <v>2.0696442999999999E-11</v>
          </cell>
          <cell r="N8">
            <v>2.0315585999999999E-11</v>
          </cell>
          <cell r="O8">
            <v>2.2435589999999999E-11</v>
          </cell>
          <cell r="P8">
            <v>2.4189965999999999E-11</v>
          </cell>
          <cell r="Q8">
            <v>2.5677651E-11</v>
          </cell>
          <cell r="R8">
            <v>1.4180712E-11</v>
          </cell>
          <cell r="S8">
            <v>8.3781359999999994E-12</v>
          </cell>
          <cell r="T8" t="str">
            <v>NaN</v>
          </cell>
          <cell r="U8">
            <v>2.8258382999999999E-3</v>
          </cell>
          <cell r="V8">
            <v>1.2526556000000001E-3</v>
          </cell>
          <cell r="W8">
            <v>1.3487139E-3</v>
          </cell>
          <cell r="X8">
            <v>1.5482340999999999E-3</v>
          </cell>
          <cell r="Y8">
            <v>1.6141646E-3</v>
          </cell>
          <cell r="Z8">
            <v>1.4901058999999999E-3</v>
          </cell>
          <cell r="AA8">
            <v>1.3699176E-3</v>
          </cell>
          <cell r="AB8">
            <v>1.9095999E-3</v>
          </cell>
          <cell r="AC8">
            <v>4.7091646000000003E-3</v>
          </cell>
          <cell r="AD8">
            <v>1.1794055999999999E-3</v>
          </cell>
          <cell r="AE8">
            <v>1.1360743499999999E-4</v>
          </cell>
          <cell r="AF8">
            <v>1.1313186000000001E-3</v>
          </cell>
          <cell r="AG8">
            <v>2.1424882999999998E-3</v>
          </cell>
          <cell r="AH8">
            <v>2.8957583000000001E-3</v>
          </cell>
          <cell r="AI8">
            <v>3.3141886999999998E-3</v>
          </cell>
          <cell r="AJ8">
            <v>3.1734488E-3</v>
          </cell>
        </row>
        <row r="9">
          <cell r="A9">
            <v>1.5438432E-11</v>
          </cell>
          <cell r="B9">
            <v>8.3360774999999995E-12</v>
          </cell>
          <cell r="C9">
            <v>3.1089543000000001E-12</v>
          </cell>
          <cell r="D9" t="str">
            <v>NaN</v>
          </cell>
          <cell r="E9" t="str">
            <v>NaN</v>
          </cell>
          <cell r="F9">
            <v>9.9334690000000008E-4</v>
          </cell>
          <cell r="G9">
            <v>7.6486230000000007E-12</v>
          </cell>
          <cell r="H9">
            <v>3.8528629999999999E-12</v>
          </cell>
          <cell r="I9">
            <v>2.4574626000000002E-12</v>
          </cell>
          <cell r="J9">
            <v>1.1093135E-12</v>
          </cell>
          <cell r="K9">
            <v>5.1373943999999999E-13</v>
          </cell>
          <cell r="L9">
            <v>3.7282912999999998E-13</v>
          </cell>
          <cell r="M9">
            <v>7.7466754999999997E-13</v>
          </cell>
          <cell r="N9">
            <v>1.2241934E-12</v>
          </cell>
          <cell r="O9">
            <v>1.6240625000000001E-12</v>
          </cell>
          <cell r="P9">
            <v>1.6686680999999999E-12</v>
          </cell>
          <cell r="Q9">
            <v>1.1492301E-12</v>
          </cell>
          <cell r="R9">
            <v>1.5684161000000001E-12</v>
          </cell>
          <cell r="S9">
            <v>3.9260864999999999E-12</v>
          </cell>
          <cell r="T9" t="str">
            <v>NaN</v>
          </cell>
          <cell r="U9" t="str">
            <v>NaN</v>
          </cell>
          <cell r="V9">
            <v>2.0368133999999999E-11</v>
          </cell>
          <cell r="W9">
            <v>1.4647770000000001E-11</v>
          </cell>
          <cell r="X9">
            <v>2.2528433999999999E-11</v>
          </cell>
          <cell r="Y9">
            <v>2.8376455999999999E-11</v>
          </cell>
          <cell r="Z9">
            <v>1.4145251E-11</v>
          </cell>
          <cell r="AA9">
            <v>5.1690920000000001E-12</v>
          </cell>
          <cell r="AB9">
            <v>3.8059257E-11</v>
          </cell>
          <cell r="AC9" t="str">
            <v>NaN</v>
          </cell>
          <cell r="AD9">
            <v>5.1591670000000001E-11</v>
          </cell>
          <cell r="AE9">
            <v>8.2245434000000008E-12</v>
          </cell>
          <cell r="AF9">
            <v>3.2974408999999998E-12</v>
          </cell>
          <cell r="AG9">
            <v>1.2981416999999999E-12</v>
          </cell>
          <cell r="AH9">
            <v>9.0687370000000003E-12</v>
          </cell>
          <cell r="AI9">
            <v>2.5457131E-11</v>
          </cell>
          <cell r="AJ9">
            <v>1.3382539E-11</v>
          </cell>
        </row>
        <row r="10">
          <cell r="A10">
            <v>4.8991150000000002E-12</v>
          </cell>
          <cell r="B10">
            <v>4.9770904E-12</v>
          </cell>
          <cell r="C10" t="str">
            <v>NaN</v>
          </cell>
          <cell r="D10" t="str">
            <v>NaN</v>
          </cell>
          <cell r="E10" t="str">
            <v>NaN</v>
          </cell>
          <cell r="F10">
            <v>6.346281E-11</v>
          </cell>
          <cell r="G10">
            <v>5.4731469999999998E-12</v>
          </cell>
          <cell r="H10">
            <v>4.2637590000000002E-12</v>
          </cell>
          <cell r="I10">
            <v>3.1492369999999999E-12</v>
          </cell>
          <cell r="J10">
            <v>1.6934896000000001E-12</v>
          </cell>
          <cell r="K10">
            <v>9.7264209999999998E-13</v>
          </cell>
          <cell r="L10">
            <v>6.0196510000000001E-13</v>
          </cell>
          <cell r="M10">
            <v>4.9849913999999997E-13</v>
          </cell>
          <cell r="N10">
            <v>5.0008319999999995E-13</v>
          </cell>
          <cell r="O10">
            <v>4.6471770000000005E-13</v>
          </cell>
          <cell r="P10">
            <v>4.696818E-13</v>
          </cell>
          <cell r="Q10">
            <v>5.4882040000000001E-13</v>
          </cell>
          <cell r="R10">
            <v>9.9511470000000008E-13</v>
          </cell>
          <cell r="S10">
            <v>1.9668772000000002E-12</v>
          </cell>
          <cell r="T10" t="str">
            <v>NaN</v>
          </cell>
          <cell r="U10" t="str">
            <v>NaN</v>
          </cell>
          <cell r="V10">
            <v>1.4372364E-4</v>
          </cell>
          <cell r="W10">
            <v>9.3128140000000005E-12</v>
          </cell>
          <cell r="X10">
            <v>1.2570173000000001E-12</v>
          </cell>
          <cell r="Y10">
            <v>8.4091523000000003E-13</v>
          </cell>
          <cell r="Z10">
            <v>8.553049E-13</v>
          </cell>
          <cell r="AA10">
            <v>5.9855784000000003E-12</v>
          </cell>
          <cell r="AB10">
            <v>6.4797080000000004E-7</v>
          </cell>
          <cell r="AC10" t="str">
            <v>NaN</v>
          </cell>
          <cell r="AD10">
            <v>3.320823E-11</v>
          </cell>
          <cell r="AE10">
            <v>1.3579257000000001E-11</v>
          </cell>
          <cell r="AF10">
            <v>6.5491240000000002E-12</v>
          </cell>
          <cell r="AG10">
            <v>4.4018609999999998E-12</v>
          </cell>
          <cell r="AH10">
            <v>3.6920270000000003E-12</v>
          </cell>
          <cell r="AI10">
            <v>3.8775914000000002E-12</v>
          </cell>
          <cell r="AJ10">
            <v>3.3763413000000001E-12</v>
          </cell>
        </row>
        <row r="11">
          <cell r="A11">
            <v>2.3424701999999999E-12</v>
          </cell>
          <cell r="B11">
            <v>2.0120288E-12</v>
          </cell>
          <cell r="C11" t="str">
            <v>NaN</v>
          </cell>
          <cell r="D11" t="str">
            <v>NaN</v>
          </cell>
          <cell r="E11" t="str">
            <v>NaN</v>
          </cell>
          <cell r="F11">
            <v>3.3494707000000002E-5</v>
          </cell>
          <cell r="G11">
            <v>3.2204817999999999E-12</v>
          </cell>
          <cell r="H11">
            <v>1.9702713999999998E-12</v>
          </cell>
          <cell r="I11">
            <v>1.5609645E-12</v>
          </cell>
          <cell r="J11">
            <v>1.2207120000000001E-12</v>
          </cell>
          <cell r="K11">
            <v>1.0932595999999999E-12</v>
          </cell>
          <cell r="L11">
            <v>6.5368720000000001E-13</v>
          </cell>
          <cell r="M11">
            <v>5.2292520000000003E-13</v>
          </cell>
          <cell r="N11">
            <v>4.9135269999999996E-13</v>
          </cell>
          <cell r="O11">
            <v>5.2690880000000004E-13</v>
          </cell>
          <cell r="P11">
            <v>6.0827384999999999E-13</v>
          </cell>
          <cell r="Q11">
            <v>7.5871410000000005E-13</v>
          </cell>
          <cell r="R11">
            <v>9.5052490000000007E-13</v>
          </cell>
          <cell r="S11">
            <v>1.0093705999999999E-12</v>
          </cell>
          <cell r="T11" t="str">
            <v>NaN</v>
          </cell>
          <cell r="U11" t="str">
            <v>NaN</v>
          </cell>
          <cell r="V11">
            <v>1.2270416999999999E-3</v>
          </cell>
          <cell r="W11">
            <v>9.5693370000000008E-12</v>
          </cell>
          <cell r="X11">
            <v>1.1519141E-12</v>
          </cell>
          <cell r="Y11">
            <v>1.1593237999999999E-12</v>
          </cell>
          <cell r="Z11">
            <v>2.4039746000000001E-12</v>
          </cell>
          <cell r="AA11">
            <v>1.0316391E-11</v>
          </cell>
          <cell r="AB11">
            <v>7.3563949999999999E-5</v>
          </cell>
          <cell r="AC11" t="str">
            <v>NaN</v>
          </cell>
          <cell r="AD11">
            <v>2.5102440000000002E-5</v>
          </cell>
          <cell r="AE11">
            <v>1.4020526999999999E-11</v>
          </cell>
          <cell r="AF11">
            <v>4.0771644000000001E-12</v>
          </cell>
          <cell r="AG11">
            <v>3.7583335000000002E-12</v>
          </cell>
          <cell r="AH11">
            <v>3.5630463000000001E-12</v>
          </cell>
          <cell r="AI11">
            <v>3.7060598000000004E-12</v>
          </cell>
          <cell r="AJ11">
            <v>3.1529525E-12</v>
          </cell>
        </row>
        <row r="12">
          <cell r="A12">
            <v>2.2763419999999999E-12</v>
          </cell>
          <cell r="B12">
            <v>1.2676194999999999E-12</v>
          </cell>
          <cell r="C12" t="str">
            <v>NaN</v>
          </cell>
          <cell r="D12" t="str">
            <v>NaN</v>
          </cell>
          <cell r="E12" t="str">
            <v>NaN</v>
          </cell>
          <cell r="F12">
            <v>1.9799898000000001E-11</v>
          </cell>
          <cell r="G12">
            <v>2.0115405E-12</v>
          </cell>
          <cell r="H12">
            <v>8.4374586000000003E-13</v>
          </cell>
          <cell r="I12">
            <v>5.0888870000000002E-13</v>
          </cell>
          <cell r="J12">
            <v>4.6725820000000004E-13</v>
          </cell>
          <cell r="K12">
            <v>5.5669575000000001E-13</v>
          </cell>
          <cell r="L12">
            <v>5.2899596000000004E-13</v>
          </cell>
          <cell r="M12">
            <v>4.9279579999999998E-13</v>
          </cell>
          <cell r="N12">
            <v>5.3640344E-13</v>
          </cell>
          <cell r="O12">
            <v>6.8435720000000002E-13</v>
          </cell>
          <cell r="P12">
            <v>7.8575823E-13</v>
          </cell>
          <cell r="Q12">
            <v>9.0595029999999996E-13</v>
          </cell>
          <cell r="R12">
            <v>9.5284630000000001E-13</v>
          </cell>
          <cell r="S12">
            <v>7.2223299999999996E-13</v>
          </cell>
          <cell r="T12" t="str">
            <v>NaN</v>
          </cell>
          <cell r="U12" t="str">
            <v>NaN</v>
          </cell>
          <cell r="V12" t="str">
            <v>NaN</v>
          </cell>
          <cell r="W12">
            <v>3.9086724000000003E-12</v>
          </cell>
          <cell r="X12">
            <v>1.8590562999999998E-12</v>
          </cell>
          <cell r="Y12">
            <v>1.5883606000000001E-12</v>
          </cell>
          <cell r="Z12">
            <v>2.8980075999999999E-12</v>
          </cell>
          <cell r="AA12">
            <v>7.3137530000000001E-12</v>
          </cell>
          <cell r="AB12" t="str">
            <v>NaN</v>
          </cell>
          <cell r="AC12" t="str">
            <v>NaN</v>
          </cell>
          <cell r="AD12">
            <v>1.0891549E-3</v>
          </cell>
          <cell r="AE12">
            <v>6.7078009999999998E-5</v>
          </cell>
          <cell r="AF12">
            <v>4.0581509999999998E-12</v>
          </cell>
          <cell r="AG12">
            <v>3.4071220000000001E-12</v>
          </cell>
          <cell r="AH12">
            <v>3.7173219999999997E-12</v>
          </cell>
          <cell r="AI12">
            <v>4.02429E-12</v>
          </cell>
          <cell r="AJ12">
            <v>3.5092623E-12</v>
          </cell>
        </row>
        <row r="13">
          <cell r="A13">
            <v>5.2716269999999997E-12</v>
          </cell>
          <cell r="B13">
            <v>1.3643985000000001E-12</v>
          </cell>
          <cell r="C13" t="str">
            <v>NaN</v>
          </cell>
          <cell r="D13" t="str">
            <v>NaN</v>
          </cell>
          <cell r="E13">
            <v>2.9278023999999998E-11</v>
          </cell>
          <cell r="F13">
            <v>5.1334506000000002E-11</v>
          </cell>
          <cell r="G13">
            <v>2.293361E-12</v>
          </cell>
          <cell r="H13">
            <v>7.4927705000000003E-13</v>
          </cell>
          <cell r="I13">
            <v>3.6193704E-13</v>
          </cell>
          <cell r="J13">
            <v>3.4431306999999999E-13</v>
          </cell>
          <cell r="K13">
            <v>3.0498748E-13</v>
          </cell>
          <cell r="L13">
            <v>2.6633654E-13</v>
          </cell>
          <cell r="M13">
            <v>4.5932133000000001E-13</v>
          </cell>
          <cell r="N13">
            <v>6.0335579999999996E-13</v>
          </cell>
          <cell r="O13">
            <v>8.2682385000000001E-13</v>
          </cell>
          <cell r="P13">
            <v>1.0210742E-12</v>
          </cell>
          <cell r="Q13">
            <v>1.1528850000000001E-12</v>
          </cell>
          <cell r="R13">
            <v>2.3301529999999998E-12</v>
          </cell>
          <cell r="S13">
            <v>7.7776034000000002E-13</v>
          </cell>
          <cell r="T13" t="str">
            <v>NaN</v>
          </cell>
          <cell r="U13" t="str">
            <v>NaN</v>
          </cell>
          <cell r="V13" t="str">
            <v>NaN</v>
          </cell>
          <cell r="W13">
            <v>4.6948326E-12</v>
          </cell>
          <cell r="X13">
            <v>3.213465E-12</v>
          </cell>
          <cell r="Y13">
            <v>3.0466226000000001E-12</v>
          </cell>
          <cell r="Z13">
            <v>4.3254410000000004E-12</v>
          </cell>
          <cell r="AA13">
            <v>2.4265635999999998E-11</v>
          </cell>
          <cell r="AB13" t="str">
            <v>NaN</v>
          </cell>
          <cell r="AC13" t="str">
            <v>NaN</v>
          </cell>
          <cell r="AD13" t="str">
            <v>NaN</v>
          </cell>
          <cell r="AE13">
            <v>4.7149710000000002E-12</v>
          </cell>
          <cell r="AF13">
            <v>4.9678064999999996E-12</v>
          </cell>
          <cell r="AG13">
            <v>4.1600030000000002E-12</v>
          </cell>
          <cell r="AH13">
            <v>5.3375406999999999E-12</v>
          </cell>
          <cell r="AI13">
            <v>7.0537226000000002E-12</v>
          </cell>
          <cell r="AJ13">
            <v>6.8540073999999999E-12</v>
          </cell>
        </row>
        <row r="14">
          <cell r="A14">
            <v>1.4261383E-11</v>
          </cell>
          <cell r="B14">
            <v>3.2593993E-12</v>
          </cell>
          <cell r="C14" t="str">
            <v>NaN</v>
          </cell>
          <cell r="D14" t="str">
            <v>NaN</v>
          </cell>
          <cell r="E14">
            <v>2.4624768000000001E-11</v>
          </cell>
          <cell r="F14">
            <v>7.599835E-12</v>
          </cell>
          <cell r="G14">
            <v>1.4325599000000001E-12</v>
          </cell>
          <cell r="H14">
            <v>4.2413387E-13</v>
          </cell>
          <cell r="I14">
            <v>2.7769011999999998E-13</v>
          </cell>
          <cell r="J14">
            <v>1.8305541000000001E-13</v>
          </cell>
          <cell r="K14">
            <v>2.5653401999999998E-13</v>
          </cell>
          <cell r="L14">
            <v>3.5308619E-13</v>
          </cell>
          <cell r="M14">
            <v>5.3940219999999996E-13</v>
          </cell>
          <cell r="N14">
            <v>7.6295393999999997E-13</v>
          </cell>
          <cell r="O14">
            <v>1.0559460000000001E-12</v>
          </cell>
          <cell r="P14">
            <v>1.4707411000000001E-12</v>
          </cell>
          <cell r="Q14">
            <v>2.0243833000000002E-12</v>
          </cell>
          <cell r="R14">
            <v>6.2928273999999997E-12</v>
          </cell>
          <cell r="S14" t="str">
            <v>NaN</v>
          </cell>
          <cell r="T14" t="str">
            <v>NaN</v>
          </cell>
          <cell r="U14" t="str">
            <v>NaN</v>
          </cell>
          <cell r="V14" t="str">
            <v>NaN</v>
          </cell>
          <cell r="W14">
            <v>8.5091009999999995E-12</v>
          </cell>
          <cell r="X14">
            <v>4.2793579999999997E-12</v>
          </cell>
          <cell r="Y14">
            <v>5.3935615000000004E-12</v>
          </cell>
          <cell r="Z14">
            <v>7.5403160000000004E-12</v>
          </cell>
          <cell r="AA14">
            <v>7.9574300000000001E-4</v>
          </cell>
          <cell r="AB14" t="str">
            <v>NaN</v>
          </cell>
          <cell r="AC14" t="str">
            <v>NaN</v>
          </cell>
          <cell r="AD14" t="str">
            <v>NaN</v>
          </cell>
          <cell r="AE14">
            <v>8.9501579999999996E-12</v>
          </cell>
          <cell r="AF14">
            <v>6.5119767E-12</v>
          </cell>
          <cell r="AG14">
            <v>5.6609960000000003E-12</v>
          </cell>
          <cell r="AH14">
            <v>1.0442875E-11</v>
          </cell>
          <cell r="AI14">
            <v>2.7035703999999999E-11</v>
          </cell>
          <cell r="AJ14">
            <v>7.2118163999999998E-5</v>
          </cell>
        </row>
        <row r="15">
          <cell r="A15">
            <v>1.0886057000000001E-3</v>
          </cell>
          <cell r="B15">
            <v>8.1597069999999997E-12</v>
          </cell>
          <cell r="C15" t="str">
            <v>NaN</v>
          </cell>
          <cell r="D15" t="str">
            <v>NaN</v>
          </cell>
          <cell r="E15">
            <v>2.5251111999999998E-12</v>
          </cell>
          <cell r="F15">
            <v>4.1247152999999999E-12</v>
          </cell>
          <cell r="G15">
            <v>1.1563714999999999E-12</v>
          </cell>
          <cell r="H15">
            <v>6.1551132999999997E-13</v>
          </cell>
          <cell r="I15">
            <v>2.4741249999999998E-13</v>
          </cell>
          <cell r="J15">
            <v>1.7316414E-13</v>
          </cell>
          <cell r="K15">
            <v>1.5700417999999999E-13</v>
          </cell>
          <cell r="L15">
            <v>2.0032045999999999E-13</v>
          </cell>
          <cell r="M15">
            <v>4.1711254999999998E-13</v>
          </cell>
          <cell r="N15">
            <v>9.4275589999999997E-13</v>
          </cell>
          <cell r="O15">
            <v>1.4256412000000001E-12</v>
          </cell>
          <cell r="P15">
            <v>2.3987686999999999E-12</v>
          </cell>
          <cell r="Q15">
            <v>4.266875E-12</v>
          </cell>
          <cell r="R15">
            <v>1.3856443E-4</v>
          </cell>
          <cell r="S15" t="str">
            <v>NaN</v>
          </cell>
          <cell r="T15" t="str">
            <v>NaN</v>
          </cell>
          <cell r="U15" t="str">
            <v>NaN</v>
          </cell>
          <cell r="V15" t="str">
            <v>NaN</v>
          </cell>
          <cell r="W15">
            <v>5.6145490000000004E-12</v>
          </cell>
          <cell r="X15">
            <v>5.081213E-12</v>
          </cell>
          <cell r="Y15">
            <v>1.0807673999999999E-11</v>
          </cell>
          <cell r="Z15">
            <v>9.5602869999999997E-12</v>
          </cell>
          <cell r="AA15">
            <v>9.3603092999999999E-4</v>
          </cell>
          <cell r="AB15" t="str">
            <v>NaN</v>
          </cell>
          <cell r="AC15" t="str">
            <v>NaN</v>
          </cell>
          <cell r="AD15" t="str">
            <v>NaN</v>
          </cell>
          <cell r="AE15">
            <v>5.1942270000000001E-12</v>
          </cell>
          <cell r="AF15">
            <v>2.4111967000000002E-12</v>
          </cell>
          <cell r="AG15">
            <v>3.5223605999999999E-12</v>
          </cell>
          <cell r="AH15">
            <v>1.4898090000000001E-11</v>
          </cell>
          <cell r="AI15">
            <v>3.1317200000000002E-4</v>
          </cell>
          <cell r="AJ15">
            <v>7.6975836000000002E-4</v>
          </cell>
        </row>
        <row r="16">
          <cell r="A16">
            <v>2.8998990000000001E-3</v>
          </cell>
          <cell r="B16">
            <v>7.4697174999999996E-4</v>
          </cell>
          <cell r="C16">
            <v>8.3013239999999999E-13</v>
          </cell>
          <cell r="D16">
            <v>1.3715984E-12</v>
          </cell>
          <cell r="E16">
            <v>2.2747574E-12</v>
          </cell>
          <cell r="F16">
            <v>2.7096873E-12</v>
          </cell>
          <cell r="G16">
            <v>1.4259900999999999E-12</v>
          </cell>
          <cell r="H16">
            <v>9.9064940000000008E-13</v>
          </cell>
          <cell r="I16">
            <v>3.1778502000000002E-13</v>
          </cell>
          <cell r="J16">
            <v>3.2993973999999998E-13</v>
          </cell>
          <cell r="K16">
            <v>2.5816460000000001E-13</v>
          </cell>
          <cell r="L16">
            <v>3.1100699999999999E-13</v>
          </cell>
          <cell r="M16">
            <v>5.9895500000000005E-13</v>
          </cell>
          <cell r="N16">
            <v>1.4215238E-12</v>
          </cell>
          <cell r="O16">
            <v>3.8710506000000001E-12</v>
          </cell>
          <cell r="P16">
            <v>1.0251921000000001E-11</v>
          </cell>
          <cell r="Q16">
            <v>1.4634040000000001E-11</v>
          </cell>
          <cell r="R16">
            <v>1.0098653000000001E-3</v>
          </cell>
          <cell r="S16" t="str">
            <v>NaN</v>
          </cell>
          <cell r="T16" t="str">
            <v>NaN</v>
          </cell>
          <cell r="U16" t="str">
            <v>NaN</v>
          </cell>
          <cell r="V16" t="str">
            <v>NaN</v>
          </cell>
          <cell r="W16">
            <v>1.7352135E-12</v>
          </cell>
          <cell r="X16">
            <v>3.7674460000000002E-12</v>
          </cell>
          <cell r="Y16">
            <v>8.6119940000000002E-4</v>
          </cell>
          <cell r="Z16">
            <v>1.5112306999999999E-3</v>
          </cell>
          <cell r="AA16">
            <v>9.9771170000000011E-4</v>
          </cell>
          <cell r="AB16" t="str">
            <v>NaN</v>
          </cell>
          <cell r="AC16" t="str">
            <v>NaN</v>
          </cell>
          <cell r="AD16" t="str">
            <v>NaN</v>
          </cell>
          <cell r="AE16">
            <v>2.0283000000000002E-12</v>
          </cell>
          <cell r="AF16">
            <v>4.8870320000000004E-12</v>
          </cell>
          <cell r="AG16">
            <v>5.8905485000000001E-12</v>
          </cell>
          <cell r="AH16">
            <v>1.3281225999999999E-4</v>
          </cell>
          <cell r="AI16">
            <v>5.1198689999999995E-4</v>
          </cell>
          <cell r="AJ16">
            <v>1.475868E-3</v>
          </cell>
        </row>
        <row r="17">
          <cell r="A17">
            <v>1.4965893999999999E-3</v>
          </cell>
          <cell r="B17">
            <v>5.8923886000000001E-12</v>
          </cell>
          <cell r="C17">
            <v>7.8282465000000005E-13</v>
          </cell>
          <cell r="D17">
            <v>1.0571904999999999E-12</v>
          </cell>
          <cell r="E17">
            <v>1.0196539E-12</v>
          </cell>
          <cell r="F17">
            <v>1.4512639999999999E-12</v>
          </cell>
          <cell r="G17">
            <v>1.6448494000000001E-12</v>
          </cell>
          <cell r="H17">
            <v>9.7280079999999991E-13</v>
          </cell>
          <cell r="I17">
            <v>8.1815804000000002E-13</v>
          </cell>
          <cell r="J17">
            <v>9.2987790000000007E-13</v>
          </cell>
          <cell r="K17">
            <v>1.0673268E-12</v>
          </cell>
          <cell r="L17">
            <v>1.2169084E-12</v>
          </cell>
          <cell r="M17">
            <v>2.0715040000000001E-12</v>
          </cell>
          <cell r="N17">
            <v>4.6354435000000003E-12</v>
          </cell>
          <cell r="O17">
            <v>1.2073389E-11</v>
          </cell>
          <cell r="P17">
            <v>5.4300889999999997E-4</v>
          </cell>
          <cell r="Q17">
            <v>1.1062874E-3</v>
          </cell>
          <cell r="R17">
            <v>3.0286453000000002E-4</v>
          </cell>
          <cell r="S17" t="str">
            <v>NaN</v>
          </cell>
          <cell r="T17" t="str">
            <v>NaN</v>
          </cell>
          <cell r="U17" t="str">
            <v>NaN</v>
          </cell>
          <cell r="V17" t="str">
            <v>NaN</v>
          </cell>
          <cell r="W17">
            <v>1.9455931999999998E-12</v>
          </cell>
          <cell r="X17">
            <v>7.6233739999999995E-12</v>
          </cell>
          <cell r="Y17">
            <v>8.6080935000000004E-4</v>
          </cell>
          <cell r="Z17">
            <v>2.2472716000000001E-3</v>
          </cell>
          <cell r="AA17">
            <v>1.9301158999999999E-3</v>
          </cell>
          <cell r="AB17" t="str">
            <v>NaN</v>
          </cell>
          <cell r="AC17" t="str">
            <v>NaN</v>
          </cell>
          <cell r="AD17" t="str">
            <v>NaN</v>
          </cell>
          <cell r="AE17">
            <v>1.6812170999999999E-12</v>
          </cell>
          <cell r="AF17">
            <v>4.8295624999999997E-12</v>
          </cell>
          <cell r="AG17">
            <v>2.0130671000000001E-4</v>
          </cell>
          <cell r="AH17">
            <v>6.9365020000000004E-4</v>
          </cell>
          <cell r="AI17">
            <v>1.1290505999999999E-3</v>
          </cell>
          <cell r="AJ17">
            <v>1.6436624999999999E-3</v>
          </cell>
        </row>
        <row r="18">
          <cell r="A18" t="str">
            <v>NaN</v>
          </cell>
          <cell r="B18" t="str">
            <v>NaN</v>
          </cell>
          <cell r="C18">
            <v>6.2523050000000004E-13</v>
          </cell>
          <cell r="D18">
            <v>2.0882754999999999E-12</v>
          </cell>
          <cell r="E18">
            <v>2.3856923000000002E-5</v>
          </cell>
          <cell r="F18">
            <v>1.5355416999999999E-12</v>
          </cell>
          <cell r="G18">
            <v>1.0496440999999999E-12</v>
          </cell>
          <cell r="H18">
            <v>6.4404540000000004E-13</v>
          </cell>
          <cell r="I18">
            <v>6.051918E-13</v>
          </cell>
          <cell r="J18">
            <v>6.4720923000000003E-13</v>
          </cell>
          <cell r="K18">
            <v>7.1491896000000003E-13</v>
          </cell>
          <cell r="L18">
            <v>7.8072709999999999E-13</v>
          </cell>
          <cell r="M18">
            <v>1.0310848E-12</v>
          </cell>
          <cell r="N18">
            <v>1.4090422999999999E-12</v>
          </cell>
          <cell r="O18">
            <v>2.2273610000000001E-12</v>
          </cell>
          <cell r="P18">
            <v>6.0934105000000003E-12</v>
          </cell>
          <cell r="Q18">
            <v>5.6413526000000005E-4</v>
          </cell>
          <cell r="R18">
            <v>8.1219495000000002E-4</v>
          </cell>
          <cell r="S18" t="str">
            <v>NaN</v>
          </cell>
          <cell r="T18" t="str">
            <v>NaN</v>
          </cell>
          <cell r="U18" t="str">
            <v>NaN</v>
          </cell>
          <cell r="V18">
            <v>6.8618467000000004E-13</v>
          </cell>
          <cell r="W18">
            <v>8.0784835999999998E-13</v>
          </cell>
          <cell r="X18">
            <v>9.4973369999999995E-13</v>
          </cell>
          <cell r="Y18">
            <v>2.0107831999999999E-12</v>
          </cell>
          <cell r="Z18">
            <v>7.3469754999999997E-12</v>
          </cell>
          <cell r="AA18">
            <v>1.3052907E-3</v>
          </cell>
          <cell r="AB18" t="str">
            <v>NaN</v>
          </cell>
          <cell r="AC18" t="str">
            <v>NaN</v>
          </cell>
          <cell r="AD18" t="str">
            <v>NaN</v>
          </cell>
          <cell r="AE18">
            <v>2.7657643999999998E-12</v>
          </cell>
          <cell r="AF18">
            <v>3.6161235000000001E-12</v>
          </cell>
          <cell r="AG18">
            <v>1.2498209999999999E-3</v>
          </cell>
          <cell r="AH18">
            <v>3.3621557E-4</v>
          </cell>
          <cell r="AI18">
            <v>5.5518036000000003E-4</v>
          </cell>
          <cell r="AJ18">
            <v>1.5655726000000001E-3</v>
          </cell>
        </row>
        <row r="19">
          <cell r="A19" t="str">
            <v>NaN</v>
          </cell>
          <cell r="B19" t="str">
            <v>NaN</v>
          </cell>
          <cell r="C19">
            <v>1.4727645999999999E-12</v>
          </cell>
          <cell r="D19">
            <v>2.5325176E-12</v>
          </cell>
          <cell r="E19">
            <v>2.1730702999999999E-12</v>
          </cell>
          <cell r="F19">
            <v>9.6358299999999993E-13</v>
          </cell>
          <cell r="G19">
            <v>7.4642590000000004E-13</v>
          </cell>
          <cell r="H19">
            <v>7.0437730000000003E-13</v>
          </cell>
          <cell r="I19">
            <v>8.8019896000000001E-13</v>
          </cell>
          <cell r="J19">
            <v>1.0692856000000001E-12</v>
          </cell>
          <cell r="K19">
            <v>1.0251870999999999E-12</v>
          </cell>
          <cell r="L19">
            <v>9.9397240000000003E-13</v>
          </cell>
          <cell r="M19">
            <v>1.1239059999999999E-12</v>
          </cell>
          <cell r="N19">
            <v>1.4206004999999999E-12</v>
          </cell>
          <cell r="O19">
            <v>2.1530461999999998E-12</v>
          </cell>
          <cell r="P19">
            <v>5.8178666000000002E-12</v>
          </cell>
          <cell r="Q19">
            <v>8.0354854E-5</v>
          </cell>
          <cell r="R19">
            <v>9.8349520000000002E-6</v>
          </cell>
          <cell r="S19" t="str">
            <v>NaN</v>
          </cell>
          <cell r="T19" t="str">
            <v>NaN</v>
          </cell>
          <cell r="U19" t="str">
            <v>NaN</v>
          </cell>
          <cell r="V19">
            <v>2.9803086999999999E-12</v>
          </cell>
          <cell r="W19">
            <v>9.8999599999999993E-13</v>
          </cell>
          <cell r="X19">
            <v>1.1140647999999999E-12</v>
          </cell>
          <cell r="Y19">
            <v>1.860551E-12</v>
          </cell>
          <cell r="Z19">
            <v>6.4180835000000001E-12</v>
          </cell>
          <cell r="AA19">
            <v>1.580005E-3</v>
          </cell>
          <cell r="AB19" t="str">
            <v>NaN</v>
          </cell>
          <cell r="AC19" t="str">
            <v>NaN</v>
          </cell>
          <cell r="AD19" t="str">
            <v>NaN</v>
          </cell>
          <cell r="AE19">
            <v>1.4643732E-3</v>
          </cell>
          <cell r="AF19">
            <v>1.6961122E-4</v>
          </cell>
          <cell r="AG19">
            <v>5.6486450000000001E-12</v>
          </cell>
          <cell r="AH19">
            <v>2.1252564000000001E-12</v>
          </cell>
          <cell r="AI19">
            <v>1.8450220000000001E-12</v>
          </cell>
          <cell r="AJ19">
            <v>2.8980343000000001E-4</v>
          </cell>
        </row>
        <row r="20">
          <cell r="A20" t="str">
            <v>NaN</v>
          </cell>
          <cell r="B20">
            <v>1.7672539E-12</v>
          </cell>
          <cell r="C20">
            <v>7.4589240000000004E-13</v>
          </cell>
          <cell r="D20">
            <v>1.2166909000000001E-12</v>
          </cell>
          <cell r="E20">
            <v>6.1929519999999995E-13</v>
          </cell>
          <cell r="F20">
            <v>6.2174896000000004E-13</v>
          </cell>
          <cell r="G20">
            <v>9.0707952999999998E-13</v>
          </cell>
          <cell r="H20">
            <v>1.4150793999999999E-12</v>
          </cell>
          <cell r="I20">
            <v>3.2724100000000002E-12</v>
          </cell>
          <cell r="J20">
            <v>7.1528900000000002E-12</v>
          </cell>
          <cell r="K20">
            <v>1.1453121E-11</v>
          </cell>
          <cell r="L20">
            <v>1.3887399E-4</v>
          </cell>
          <cell r="M20">
            <v>6.0707530000000003E-5</v>
          </cell>
          <cell r="N20">
            <v>1.0969706E-11</v>
          </cell>
          <cell r="O20">
            <v>6.689103E-12</v>
          </cell>
          <cell r="P20">
            <v>9.0418645000000006E-12</v>
          </cell>
          <cell r="Q20">
            <v>9.5003809999999997E-12</v>
          </cell>
          <cell r="R20">
            <v>1.1463119499999999E-11</v>
          </cell>
          <cell r="S20" t="str">
            <v>NaN</v>
          </cell>
          <cell r="T20" t="str">
            <v>NaN</v>
          </cell>
          <cell r="U20">
            <v>1.2039712999999999E-12</v>
          </cell>
          <cell r="V20">
            <v>2.6288061999999998E-12</v>
          </cell>
          <cell r="W20">
            <v>6.6113794000000001E-12</v>
          </cell>
          <cell r="X20">
            <v>6.3119679999999999E-12</v>
          </cell>
          <cell r="Y20">
            <v>4.8430682000000001E-12</v>
          </cell>
          <cell r="Z20">
            <v>3.3052497000000001E-12</v>
          </cell>
          <cell r="AA20">
            <v>1.8454908000000001E-11</v>
          </cell>
          <cell r="AB20" t="str">
            <v>NaN</v>
          </cell>
          <cell r="AC20" t="str">
            <v>NaN</v>
          </cell>
          <cell r="AD20" t="str">
            <v>NaN</v>
          </cell>
          <cell r="AE20">
            <v>9.4001550000000001E-11</v>
          </cell>
          <cell r="AF20">
            <v>6.6251200000000003E-12</v>
          </cell>
          <cell r="AG20">
            <v>1.7568069000000001E-12</v>
          </cell>
          <cell r="AH20">
            <v>2.1069613000000001E-12</v>
          </cell>
          <cell r="AI20">
            <v>2.2618739999999998E-12</v>
          </cell>
          <cell r="AJ20">
            <v>1.1692942E-3</v>
          </cell>
        </row>
        <row r="21">
          <cell r="A21" t="str">
            <v>NaN</v>
          </cell>
          <cell r="B21">
            <v>8.8404400000000002E-13</v>
          </cell>
          <cell r="C21">
            <v>3.0550620000000001E-13</v>
          </cell>
          <cell r="D21">
            <v>2.4899810000000001E-13</v>
          </cell>
          <cell r="E21">
            <v>1.749601E-13</v>
          </cell>
          <cell r="F21">
            <v>3.0326309999999998E-13</v>
          </cell>
          <cell r="G21">
            <v>5.3513889999999995E-13</v>
          </cell>
          <cell r="H21">
            <v>8.8571780000000003E-13</v>
          </cell>
          <cell r="I21">
            <v>1.6078805000000001E-12</v>
          </cell>
          <cell r="J21">
            <v>2.7292784000000001E-12</v>
          </cell>
          <cell r="K21">
            <v>5.2784096999999997E-12</v>
          </cell>
          <cell r="L21">
            <v>7.9280704999999996E-12</v>
          </cell>
          <cell r="M21">
            <v>1.30531376E-11</v>
          </cell>
          <cell r="N21">
            <v>1.1149461599999999E-11</v>
          </cell>
          <cell r="O21">
            <v>1.3448134E-11</v>
          </cell>
          <cell r="P21">
            <v>2.1528937E-4</v>
          </cell>
          <cell r="Q21">
            <v>2.098824E-3</v>
          </cell>
          <cell r="R21">
            <v>2.0632720000000001E-3</v>
          </cell>
          <cell r="S21" t="str">
            <v>NaN</v>
          </cell>
          <cell r="T21" t="str">
            <v>NaN</v>
          </cell>
          <cell r="U21">
            <v>1.7537933E-12</v>
          </cell>
          <cell r="V21">
            <v>3.6108143000000001E-12</v>
          </cell>
          <cell r="W21">
            <v>2.6826312000000001E-12</v>
          </cell>
          <cell r="X21">
            <v>3.3922643E-12</v>
          </cell>
          <cell r="Y21">
            <v>3.100442E-4</v>
          </cell>
          <cell r="Z21" t="str">
            <v>NaN</v>
          </cell>
          <cell r="AA21" t="str">
            <v>NaN</v>
          </cell>
          <cell r="AB21" t="str">
            <v>NaN</v>
          </cell>
          <cell r="AC21" t="str">
            <v>NaN</v>
          </cell>
          <cell r="AD21" t="str">
            <v>NaN</v>
          </cell>
          <cell r="AE21" t="str">
            <v>NaN</v>
          </cell>
          <cell r="AF21">
            <v>6.6848440000000003E-4</v>
          </cell>
          <cell r="AG21">
            <v>1.734605E-12</v>
          </cell>
          <cell r="AH21">
            <v>5.5080117000000004E-4</v>
          </cell>
          <cell r="AI21">
            <v>7.0074920000000004E-4</v>
          </cell>
          <cell r="AJ21">
            <v>5.0119530000000004E-12</v>
          </cell>
        </row>
        <row r="22">
          <cell r="A22" t="str">
            <v>NaN</v>
          </cell>
          <cell r="B22">
            <v>6.7122450000000001E-13</v>
          </cell>
          <cell r="C22">
            <v>1.7292083E-13</v>
          </cell>
          <cell r="D22">
            <v>2.2326623E-13</v>
          </cell>
          <cell r="E22">
            <v>1.2388192000000001E-13</v>
          </cell>
          <cell r="F22">
            <v>1.8275483999999999E-13</v>
          </cell>
          <cell r="G22">
            <v>3.1726192000000001E-13</v>
          </cell>
          <cell r="H22">
            <v>3.5290902999999999E-13</v>
          </cell>
          <cell r="I22">
            <v>4.7069552999999999E-13</v>
          </cell>
          <cell r="J22">
            <v>6.3994854E-13</v>
          </cell>
          <cell r="K22">
            <v>9.9384550000000008E-13</v>
          </cell>
          <cell r="L22">
            <v>1.0696096000000001E-12</v>
          </cell>
          <cell r="M22">
            <v>1.4765704000000001E-12</v>
          </cell>
          <cell r="N22">
            <v>2.3359302999999999E-12</v>
          </cell>
          <cell r="O22">
            <v>1.8589324999999999E-12</v>
          </cell>
          <cell r="P22">
            <v>2.5768898999999999E-12</v>
          </cell>
          <cell r="Q22">
            <v>1.9067218999999999E-4</v>
          </cell>
          <cell r="R22">
            <v>8.9338543999999999E-4</v>
          </cell>
          <cell r="S22" t="str">
            <v>NaN</v>
          </cell>
          <cell r="T22">
            <v>9.3772329999999997E-12</v>
          </cell>
          <cell r="U22">
            <v>1.9572404000000001E-12</v>
          </cell>
          <cell r="V22">
            <v>1.2772629E-12</v>
          </cell>
          <cell r="W22">
            <v>1.529348E-12</v>
          </cell>
          <cell r="X22">
            <v>1.2140849E-12</v>
          </cell>
          <cell r="Y22">
            <v>6.2596905999999995E-13</v>
          </cell>
          <cell r="Z22" t="str">
            <v>NaN</v>
          </cell>
          <cell r="AA22" t="str">
            <v>NaN</v>
          </cell>
          <cell r="AB22" t="str">
            <v>NaN</v>
          </cell>
          <cell r="AC22" t="str">
            <v>NaN</v>
          </cell>
          <cell r="AD22" t="str">
            <v>NaN</v>
          </cell>
          <cell r="AE22" t="str">
            <v>NaN</v>
          </cell>
          <cell r="AF22">
            <v>1.4606692E-3</v>
          </cell>
          <cell r="AG22">
            <v>7.0490530000000003E-11</v>
          </cell>
          <cell r="AH22">
            <v>3.793279E-11</v>
          </cell>
          <cell r="AI22">
            <v>5.6891950000000004E-4</v>
          </cell>
          <cell r="AJ22">
            <v>2.7778372E-11</v>
          </cell>
        </row>
        <row r="23">
          <cell r="A23" t="str">
            <v>NaN</v>
          </cell>
          <cell r="B23">
            <v>1.2527682000000001E-12</v>
          </cell>
          <cell r="C23">
            <v>2.5218269999999999E-13</v>
          </cell>
          <cell r="D23">
            <v>1.9257096000000001E-13</v>
          </cell>
          <cell r="E23">
            <v>1.1261976999999999E-13</v>
          </cell>
          <cell r="F23">
            <v>1.6191988999999999E-13</v>
          </cell>
          <cell r="G23">
            <v>3.1532631999999999E-13</v>
          </cell>
          <cell r="H23">
            <v>4.8224765000000005E-13</v>
          </cell>
          <cell r="I23">
            <v>6.6326354999999997E-13</v>
          </cell>
          <cell r="J23">
            <v>8.3985396000000005E-13</v>
          </cell>
          <cell r="K23">
            <v>9.9332380000000002E-13</v>
          </cell>
          <cell r="L23">
            <v>1.0869103E-12</v>
          </cell>
          <cell r="M23">
            <v>1.3985968000000001E-12</v>
          </cell>
          <cell r="N23">
            <v>1.3160171E-12</v>
          </cell>
          <cell r="O23">
            <v>1.1891049999999999E-12</v>
          </cell>
          <cell r="P23">
            <v>5.080796E-12</v>
          </cell>
          <cell r="Q23">
            <v>1.2325280000000001E-3</v>
          </cell>
          <cell r="R23" t="str">
            <v>NaN</v>
          </cell>
          <cell r="S23">
            <v>4.8424524E-12</v>
          </cell>
          <cell r="T23">
            <v>1.6424611999999999E-12</v>
          </cell>
          <cell r="U23">
            <v>6.9351420000000004E-13</v>
          </cell>
          <cell r="V23">
            <v>8.7507919999999999E-13</v>
          </cell>
          <cell r="W23">
            <v>9.2087340000000004E-13</v>
          </cell>
          <cell r="X23">
            <v>8.2072929999999998E-13</v>
          </cell>
          <cell r="Y23">
            <v>6.452974E-13</v>
          </cell>
          <cell r="Z23" t="str">
            <v>NaN</v>
          </cell>
          <cell r="AA23" t="str">
            <v>NaN</v>
          </cell>
          <cell r="AB23" t="str">
            <v>NaN</v>
          </cell>
          <cell r="AC23" t="str">
            <v>NaN</v>
          </cell>
          <cell r="AD23" t="str">
            <v>NaN</v>
          </cell>
          <cell r="AE23" t="str">
            <v>NaN</v>
          </cell>
          <cell r="AF23">
            <v>1.3458369999999999E-3</v>
          </cell>
          <cell r="AG23">
            <v>8.0898150000000005E-11</v>
          </cell>
          <cell r="AH23">
            <v>1.4841142E-3</v>
          </cell>
          <cell r="AI23">
            <v>1.2536387999999999E-3</v>
          </cell>
          <cell r="AJ23">
            <v>1.2056549999999999E-3</v>
          </cell>
        </row>
        <row r="24">
          <cell r="A24" t="str">
            <v>NaN</v>
          </cell>
          <cell r="B24">
            <v>4.9916746000000001E-12</v>
          </cell>
          <cell r="C24">
            <v>1.4797508999999999E-12</v>
          </cell>
          <cell r="D24">
            <v>5.2287964999999999E-13</v>
          </cell>
          <cell r="E24">
            <v>2.5504542E-13</v>
          </cell>
          <cell r="F24">
            <v>2.7194669999999998E-13</v>
          </cell>
          <cell r="G24">
            <v>3.8064947999999999E-13</v>
          </cell>
          <cell r="H24">
            <v>5.0292540000000003E-13</v>
          </cell>
          <cell r="I24">
            <v>6.4960374000000004E-13</v>
          </cell>
          <cell r="J24">
            <v>6.5011190000000003E-13</v>
          </cell>
          <cell r="K24">
            <v>6.8440257000000002E-13</v>
          </cell>
          <cell r="L24">
            <v>7.9695430000000001E-13</v>
          </cell>
          <cell r="M24">
            <v>9.8132020000000002E-13</v>
          </cell>
          <cell r="N24">
            <v>1.0808305E-12</v>
          </cell>
          <cell r="O24">
            <v>1.1560087000000001E-12</v>
          </cell>
          <cell r="P24">
            <v>4.468189E-12</v>
          </cell>
          <cell r="Q24" t="str">
            <v>NaN</v>
          </cell>
          <cell r="R24">
            <v>2.3802225999999998E-5</v>
          </cell>
          <cell r="S24">
            <v>1.859743E-12</v>
          </cell>
          <cell r="T24">
            <v>1.265542E-12</v>
          </cell>
          <cell r="U24">
            <v>7.1840129999999999E-13</v>
          </cell>
          <cell r="V24">
            <v>7.7878940000000001E-13</v>
          </cell>
          <cell r="W24">
            <v>9.0121450000000003E-13</v>
          </cell>
          <cell r="X24">
            <v>7.8412160000000001E-13</v>
          </cell>
          <cell r="Y24">
            <v>1.1535946E-12</v>
          </cell>
          <cell r="Z24" t="str">
            <v>NaN</v>
          </cell>
          <cell r="AA24" t="str">
            <v>NaN</v>
          </cell>
          <cell r="AB24" t="str">
            <v>NaN</v>
          </cell>
          <cell r="AC24" t="str">
            <v>NaN</v>
          </cell>
          <cell r="AD24" t="str">
            <v>NaN</v>
          </cell>
          <cell r="AE24" t="str">
            <v>NaN</v>
          </cell>
          <cell r="AF24">
            <v>1.4361867999999999E-3</v>
          </cell>
          <cell r="AG24">
            <v>2.2517543E-5</v>
          </cell>
          <cell r="AH24" t="str">
            <v>NaN</v>
          </cell>
          <cell r="AI24">
            <v>1.4401072E-3</v>
          </cell>
          <cell r="AJ24">
            <v>1.3911279999999999E-3</v>
          </cell>
        </row>
        <row r="25">
          <cell r="A25" t="str">
            <v>NaN</v>
          </cell>
          <cell r="B25">
            <v>1.0741923E-11</v>
          </cell>
          <cell r="C25">
            <v>3.5036938999999998E-12</v>
          </cell>
          <cell r="D25">
            <v>7.4915604999999995E-13</v>
          </cell>
          <cell r="E25">
            <v>3.3468947000000002E-13</v>
          </cell>
          <cell r="F25">
            <v>2.9600972000000002E-13</v>
          </cell>
          <cell r="G25">
            <v>3.9777624000000002E-13</v>
          </cell>
          <cell r="H25">
            <v>5.1470549999999996E-13</v>
          </cell>
          <cell r="I25">
            <v>6.199026E-13</v>
          </cell>
          <cell r="J25">
            <v>5.7727919999999998E-13</v>
          </cell>
          <cell r="K25">
            <v>5.7478674999999996E-13</v>
          </cell>
          <cell r="L25">
            <v>7.1403175000000004E-13</v>
          </cell>
          <cell r="M25">
            <v>7.7444340000000002E-13</v>
          </cell>
          <cell r="N25">
            <v>6.5377680000000004E-13</v>
          </cell>
          <cell r="O25">
            <v>8.1793569999999999E-13</v>
          </cell>
          <cell r="P25" t="str">
            <v>NaN</v>
          </cell>
          <cell r="Q25">
            <v>1.651969E-11</v>
          </cell>
          <cell r="R25">
            <v>1.9212064E-11</v>
          </cell>
          <cell r="S25">
            <v>8.0514100000000003E-12</v>
          </cell>
          <cell r="T25">
            <v>1.6181081E-12</v>
          </cell>
          <cell r="U25">
            <v>8.2761917000000005E-13</v>
          </cell>
          <cell r="V25">
            <v>8.7850549999999999E-13</v>
          </cell>
          <cell r="W25">
            <v>1.0744800000000001E-12</v>
          </cell>
          <cell r="X25">
            <v>1.1108969999999999E-12</v>
          </cell>
          <cell r="Y25">
            <v>2.9439619999999999E-12</v>
          </cell>
          <cell r="Z25" t="str">
            <v>NaN</v>
          </cell>
          <cell r="AA25" t="str">
            <v>NaN</v>
          </cell>
          <cell r="AB25" t="str">
            <v>NaN</v>
          </cell>
          <cell r="AC25" t="str">
            <v>NaN</v>
          </cell>
          <cell r="AD25" t="str">
            <v>NaN</v>
          </cell>
          <cell r="AE25" t="str">
            <v>NaN</v>
          </cell>
          <cell r="AF25">
            <v>3.4404148E-3</v>
          </cell>
          <cell r="AG25">
            <v>6.5483649999999996E-4</v>
          </cell>
          <cell r="AH25" t="str">
            <v>NaN</v>
          </cell>
          <cell r="AI25" t="str">
            <v>NaN</v>
          </cell>
          <cell r="AJ25" t="str">
            <v>NaN</v>
          </cell>
        </row>
        <row r="26">
          <cell r="A26" t="str">
            <v>NaN</v>
          </cell>
          <cell r="B26" t="str">
            <v>NaN</v>
          </cell>
          <cell r="C26">
            <v>6.2848034000000004E-12</v>
          </cell>
          <cell r="D26">
            <v>8.9919282999999999E-13</v>
          </cell>
          <cell r="E26">
            <v>3.3682557000000002E-13</v>
          </cell>
          <cell r="F26">
            <v>3.0584610000000002E-13</v>
          </cell>
          <cell r="G26">
            <v>4.9937154000000002E-13</v>
          </cell>
          <cell r="H26">
            <v>6.1973933999999999E-13</v>
          </cell>
          <cell r="I26">
            <v>7.0993763999999997E-13</v>
          </cell>
          <cell r="J26">
            <v>7.2301355E-13</v>
          </cell>
          <cell r="K26">
            <v>7.3622742999999995E-13</v>
          </cell>
          <cell r="L26">
            <v>8.1659885000000002E-13</v>
          </cell>
          <cell r="M26">
            <v>7.1498325000000001E-13</v>
          </cell>
          <cell r="N26">
            <v>5.3854940000000002E-13</v>
          </cell>
          <cell r="O26">
            <v>8.9802633999999999E-13</v>
          </cell>
          <cell r="P26" t="str">
            <v>NaN</v>
          </cell>
          <cell r="Q26">
            <v>1.9587645999999999E-11</v>
          </cell>
          <cell r="R26">
            <v>1.3318293000000001E-11</v>
          </cell>
          <cell r="S26">
            <v>9.4110859999999997E-12</v>
          </cell>
          <cell r="T26">
            <v>1.8527367000000002E-12</v>
          </cell>
          <cell r="U26">
            <v>9.8106420000000006E-13</v>
          </cell>
          <cell r="V26">
            <v>1.3092664999999999E-12</v>
          </cell>
          <cell r="W26">
            <v>1.7511224000000001E-12</v>
          </cell>
          <cell r="X26">
            <v>2.0212829000000001E-12</v>
          </cell>
          <cell r="Y26">
            <v>7.1065919999999999E-12</v>
          </cell>
          <cell r="Z26" t="str">
            <v>NaN</v>
          </cell>
          <cell r="AA26" t="str">
            <v>NaN</v>
          </cell>
          <cell r="AB26" t="str">
            <v>NaN</v>
          </cell>
          <cell r="AC26" t="str">
            <v>NaN</v>
          </cell>
          <cell r="AD26" t="str">
            <v>NaN</v>
          </cell>
          <cell r="AE26" t="str">
            <v>NaN</v>
          </cell>
          <cell r="AF26">
            <v>2.4527191999999999E-4</v>
          </cell>
          <cell r="AG26">
            <v>1.8261306E-3</v>
          </cell>
          <cell r="AH26" t="str">
            <v>NaN</v>
          </cell>
          <cell r="AI26" t="str">
            <v>NaN</v>
          </cell>
          <cell r="AJ26" t="str">
            <v>NaN</v>
          </cell>
        </row>
        <row r="27">
          <cell r="A27" t="str">
            <v>NaN</v>
          </cell>
          <cell r="B27" t="str">
            <v>NaN</v>
          </cell>
          <cell r="C27">
            <v>6.5920536999999999E-4</v>
          </cell>
          <cell r="D27">
            <v>1.6137210999999999E-12</v>
          </cell>
          <cell r="E27">
            <v>2.4724634000000001E-13</v>
          </cell>
          <cell r="F27">
            <v>8.1721412999999996E-14</v>
          </cell>
          <cell r="G27">
            <v>9.3026234000000005E-14</v>
          </cell>
          <cell r="H27">
            <v>2.2955417000000001E-13</v>
          </cell>
          <cell r="I27">
            <v>4.0838120000000001E-13</v>
          </cell>
          <cell r="J27">
            <v>5.405165E-13</v>
          </cell>
          <cell r="K27">
            <v>7.3071319999999995E-13</v>
          </cell>
          <cell r="L27">
            <v>8.9153190000000003E-13</v>
          </cell>
          <cell r="M27">
            <v>8.5156190000000005E-13</v>
          </cell>
          <cell r="N27">
            <v>9.076357E-13</v>
          </cell>
          <cell r="O27">
            <v>2.2289754999999999E-12</v>
          </cell>
          <cell r="P27" t="str">
            <v>NaN</v>
          </cell>
          <cell r="Q27">
            <v>3.7065103999999999E-11</v>
          </cell>
          <cell r="R27">
            <v>8.2015169999999999E-12</v>
          </cell>
          <cell r="S27">
            <v>5.5600575999999999E-12</v>
          </cell>
          <cell r="T27">
            <v>9.5483499999999994E-13</v>
          </cell>
          <cell r="U27">
            <v>7.9714609999999996E-13</v>
          </cell>
          <cell r="V27">
            <v>1.1107255999999999E-12</v>
          </cell>
          <cell r="W27">
            <v>2.1664930000000001E-12</v>
          </cell>
          <cell r="X27">
            <v>2.8834988000000001E-12</v>
          </cell>
          <cell r="Y27">
            <v>2.6136502E-12</v>
          </cell>
          <cell r="Z27" t="str">
            <v>NaN</v>
          </cell>
          <cell r="AA27" t="str">
            <v>NaN</v>
          </cell>
          <cell r="AB27" t="str">
            <v>NaN</v>
          </cell>
          <cell r="AC27" t="str">
            <v>NaN</v>
          </cell>
          <cell r="AD27" t="str">
            <v>NaN</v>
          </cell>
          <cell r="AE27" t="str">
            <v>NaN</v>
          </cell>
          <cell r="AF27" t="str">
            <v>NaN</v>
          </cell>
          <cell r="AG27" t="str">
            <v>NaN</v>
          </cell>
          <cell r="AH27" t="str">
            <v>NaN</v>
          </cell>
          <cell r="AI27" t="str">
            <v>NaN</v>
          </cell>
          <cell r="AJ27" t="str">
            <v>NaN</v>
          </cell>
        </row>
        <row r="28">
          <cell r="A28" t="str">
            <v>NaN</v>
          </cell>
          <cell r="B28" t="str">
            <v>NaN</v>
          </cell>
          <cell r="C28">
            <v>4.5181799999999996E-12</v>
          </cell>
          <cell r="D28">
            <v>2.0396471E-11</v>
          </cell>
          <cell r="E28">
            <v>2.1520005E-11</v>
          </cell>
          <cell r="F28">
            <v>1.7605008000000002E-11</v>
          </cell>
          <cell r="G28">
            <v>1.6091946999999999E-11</v>
          </cell>
          <cell r="H28">
            <v>1.2182724000000001E-11</v>
          </cell>
          <cell r="I28">
            <v>4.4179400000000001E-12</v>
          </cell>
          <cell r="J28">
            <v>1.8803192999999998E-12</v>
          </cell>
          <cell r="K28">
            <v>9.1350790000000001E-13</v>
          </cell>
          <cell r="L28">
            <v>5.4165309999999999E-13</v>
          </cell>
          <cell r="M28">
            <v>8.4498614000000003E-13</v>
          </cell>
          <cell r="N28">
            <v>2.8081498000000002E-12</v>
          </cell>
          <cell r="O28">
            <v>4.4025946E-12</v>
          </cell>
          <cell r="P28" t="str">
            <v>NaN</v>
          </cell>
          <cell r="Q28" t="str">
            <v>NaN</v>
          </cell>
          <cell r="R28" t="str">
            <v>NaN</v>
          </cell>
          <cell r="S28">
            <v>7.86198E-4</v>
          </cell>
          <cell r="T28">
            <v>4.9672050000000002E-11</v>
          </cell>
          <cell r="U28">
            <v>2.9854779999999999E-11</v>
          </cell>
          <cell r="V28">
            <v>4.2967755999999997E-12</v>
          </cell>
          <cell r="W28">
            <v>6.6708009999999998E-13</v>
          </cell>
          <cell r="X28">
            <v>4.5687816000000004E-12</v>
          </cell>
          <cell r="Y28">
            <v>3.4552576000000002E-12</v>
          </cell>
          <cell r="Z28" t="str">
            <v>NaN</v>
          </cell>
          <cell r="AA28" t="str">
            <v>NaN</v>
          </cell>
          <cell r="AB28">
            <v>1.9774353000000001E-13</v>
          </cell>
          <cell r="AC28">
            <v>6.7564969999999998E-13</v>
          </cell>
          <cell r="AD28" t="str">
            <v>NaN</v>
          </cell>
          <cell r="AE28" t="str">
            <v>NaN</v>
          </cell>
          <cell r="AF28" t="str">
            <v>NaN</v>
          </cell>
          <cell r="AG28" t="str">
            <v>NaN</v>
          </cell>
          <cell r="AH28" t="str">
            <v>NaN</v>
          </cell>
          <cell r="AI28" t="str">
            <v>NaN</v>
          </cell>
          <cell r="AJ28" t="str">
            <v>NaN</v>
          </cell>
        </row>
        <row r="29">
          <cell r="A29" t="str">
            <v>NaN</v>
          </cell>
          <cell r="B29" t="str">
            <v>NaN</v>
          </cell>
          <cell r="C29" t="str">
            <v>NaN</v>
          </cell>
          <cell r="D29">
            <v>1.9284676999999999E-3</v>
          </cell>
          <cell r="E29">
            <v>1.4577683E-3</v>
          </cell>
          <cell r="F29">
            <v>1.4092760000000001E-3</v>
          </cell>
          <cell r="G29">
            <v>1.2781590000000001E-3</v>
          </cell>
          <cell r="H29">
            <v>1.2471206E-3</v>
          </cell>
          <cell r="I29">
            <v>1.049344E-3</v>
          </cell>
          <cell r="J29">
            <v>7.0906389999999999E-4</v>
          </cell>
          <cell r="K29">
            <v>5.2192877999999999E-5</v>
          </cell>
          <cell r="L29">
            <v>1.8696933000000001E-11</v>
          </cell>
          <cell r="M29">
            <v>5.6617063E-12</v>
          </cell>
          <cell r="N29">
            <v>4.7277319999999996E-12</v>
          </cell>
          <cell r="O29" t="str">
            <v>NaN</v>
          </cell>
          <cell r="P29" t="str">
            <v>NaN</v>
          </cell>
          <cell r="Q29" t="str">
            <v>NaN</v>
          </cell>
          <cell r="R29" t="str">
            <v>NaN</v>
          </cell>
          <cell r="S29">
            <v>4.0788906999999998E-3</v>
          </cell>
          <cell r="T29">
            <v>3.5112823999999998E-3</v>
          </cell>
          <cell r="U29">
            <v>2.6316707999999999E-3</v>
          </cell>
          <cell r="V29">
            <v>1.8295153E-3</v>
          </cell>
          <cell r="W29">
            <v>7.2864920000000001E-4</v>
          </cell>
          <cell r="X29">
            <v>1.7192097E-11</v>
          </cell>
          <cell r="Y29">
            <v>2.0715899999999999E-11</v>
          </cell>
          <cell r="Z29">
            <v>4.3851310000000001E-12</v>
          </cell>
          <cell r="AA29">
            <v>1.8919209E-12</v>
          </cell>
          <cell r="AB29">
            <v>9.7081710000000004E-13</v>
          </cell>
          <cell r="AC29">
            <v>9.8919540000000004E-13</v>
          </cell>
          <cell r="AD29">
            <v>4.9893124999999999E-13</v>
          </cell>
          <cell r="AE29" t="str">
            <v>NaN</v>
          </cell>
          <cell r="AF29" t="str">
            <v>NaN</v>
          </cell>
          <cell r="AG29" t="str">
            <v>NaN</v>
          </cell>
          <cell r="AH29" t="str">
            <v>NaN</v>
          </cell>
          <cell r="AI29" t="str">
            <v>NaN</v>
          </cell>
          <cell r="AJ29" t="str">
            <v>NaN</v>
          </cell>
        </row>
        <row r="30">
          <cell r="A30" t="str">
            <v>NaN</v>
          </cell>
          <cell r="B30" t="str">
            <v>NaN</v>
          </cell>
          <cell r="C30" t="str">
            <v>NaN</v>
          </cell>
          <cell r="D30">
            <v>4.2474970000000003E-3</v>
          </cell>
          <cell r="E30">
            <v>3.2508599999999999E-3</v>
          </cell>
          <cell r="F30">
            <v>2.9934577E-3</v>
          </cell>
          <cell r="G30">
            <v>2.9573999999999998E-3</v>
          </cell>
          <cell r="H30">
            <v>2.8161509999999998E-3</v>
          </cell>
          <cell r="I30">
            <v>2.5657399999999999E-3</v>
          </cell>
          <cell r="J30">
            <v>2.1359249999999999E-3</v>
          </cell>
          <cell r="K30">
            <v>1.6071822E-3</v>
          </cell>
          <cell r="L30">
            <v>8.5439236000000001E-4</v>
          </cell>
          <cell r="M30">
            <v>3.3955164999999999E-11</v>
          </cell>
          <cell r="N30">
            <v>7.9892340000000002E-12</v>
          </cell>
          <cell r="O30" t="str">
            <v>NaN</v>
          </cell>
          <cell r="P30" t="str">
            <v>NaN</v>
          </cell>
          <cell r="Q30" t="str">
            <v>NaN</v>
          </cell>
          <cell r="R30" t="str">
            <v>NaN</v>
          </cell>
          <cell r="S30">
            <v>5.0882940000000002E-3</v>
          </cell>
          <cell r="T30">
            <v>4.7224579999999997E-3</v>
          </cell>
          <cell r="U30">
            <v>4.6286946000000002E-3</v>
          </cell>
          <cell r="V30">
            <v>3.9950465000000001E-3</v>
          </cell>
          <cell r="W30">
            <v>3.4562564000000001E-3</v>
          </cell>
          <cell r="X30">
            <v>2.4262291999999999E-3</v>
          </cell>
          <cell r="Y30">
            <v>9.2282830000000004E-7</v>
          </cell>
          <cell r="Z30" t="str">
            <v>NaN</v>
          </cell>
          <cell r="AA30">
            <v>3.2128294999999999E-12</v>
          </cell>
          <cell r="AB30">
            <v>1.9807126999999999E-12</v>
          </cell>
          <cell r="AC30" t="str">
            <v>NaN</v>
          </cell>
          <cell r="AD30" t="str">
            <v>NaN</v>
          </cell>
          <cell r="AE30" t="str">
            <v>NaN</v>
          </cell>
          <cell r="AF30" t="str">
            <v>NaN</v>
          </cell>
          <cell r="AG30" t="str">
            <v>NaN</v>
          </cell>
          <cell r="AH30" t="str">
            <v>NaN</v>
          </cell>
          <cell r="AI30" t="str">
            <v>NaN</v>
          </cell>
          <cell r="AJ30" t="str">
            <v>NaN</v>
          </cell>
        </row>
        <row r="31">
          <cell r="A31" t="str">
            <v>NaN</v>
          </cell>
          <cell r="B31" t="str">
            <v>NaN</v>
          </cell>
          <cell r="C31" t="str">
            <v>NaN</v>
          </cell>
          <cell r="D31">
            <v>4.5097990000000001E-3</v>
          </cell>
          <cell r="E31">
            <v>3.5000016999999998E-3</v>
          </cell>
          <cell r="F31">
            <v>3.450266E-3</v>
          </cell>
          <cell r="G31">
            <v>3.3360738E-3</v>
          </cell>
          <cell r="H31">
            <v>3.3133335000000001E-3</v>
          </cell>
          <cell r="I31">
            <v>3.173071E-3</v>
          </cell>
          <cell r="J31">
            <v>3.0584805999999999E-3</v>
          </cell>
          <cell r="K31">
            <v>2.6121E-3</v>
          </cell>
          <cell r="L31">
            <v>1.7728724999999999E-3</v>
          </cell>
          <cell r="M31">
            <v>3.945854E-4</v>
          </cell>
          <cell r="N31">
            <v>1.5643578000000001E-11</v>
          </cell>
          <cell r="O31" t="str">
            <v>NaN</v>
          </cell>
          <cell r="P31" t="str">
            <v>NaN</v>
          </cell>
          <cell r="Q31" t="str">
            <v>NaN</v>
          </cell>
          <cell r="R31" t="str">
            <v>NaN</v>
          </cell>
          <cell r="S31" t="str">
            <v>NaN</v>
          </cell>
          <cell r="T31">
            <v>5.9757763999999996E-3</v>
          </cell>
          <cell r="U31">
            <v>5.3840399999999997E-3</v>
          </cell>
          <cell r="V31">
            <v>5.5883399999999998E-3</v>
          </cell>
          <cell r="W31">
            <v>5.2257600000000003E-3</v>
          </cell>
          <cell r="X31">
            <v>4.8603034E-3</v>
          </cell>
          <cell r="Y31">
            <v>3.0624021000000001E-3</v>
          </cell>
          <cell r="Z31">
            <v>1.2347089E-3</v>
          </cell>
          <cell r="AA31" t="str">
            <v>NaN</v>
          </cell>
          <cell r="AB31" t="str">
            <v>NaN</v>
          </cell>
          <cell r="AC31" t="str">
            <v>NaN</v>
          </cell>
          <cell r="AD31" t="str">
            <v>NaN</v>
          </cell>
          <cell r="AE31" t="str">
            <v>NaN</v>
          </cell>
          <cell r="AF31" t="str">
            <v>NaN</v>
          </cell>
          <cell r="AG31" t="str">
            <v>NaN</v>
          </cell>
          <cell r="AH31" t="str">
            <v>NaN</v>
          </cell>
          <cell r="AI31" t="str">
            <v>NaN</v>
          </cell>
          <cell r="AJ31" t="str">
            <v>NaN</v>
          </cell>
        </row>
        <row r="32">
          <cell r="A32" t="str">
            <v>NaN</v>
          </cell>
          <cell r="B32" t="str">
            <v>NaN</v>
          </cell>
          <cell r="C32" t="str">
            <v>NaN</v>
          </cell>
          <cell r="D32" t="str">
            <v>NaN</v>
          </cell>
          <cell r="E32">
            <v>3.2088304999999999E-3</v>
          </cell>
          <cell r="F32">
            <v>3.4670249999999999E-3</v>
          </cell>
          <cell r="G32">
            <v>3.5176274999999999E-3</v>
          </cell>
          <cell r="H32">
            <v>3.2000959999999999E-3</v>
          </cell>
          <cell r="I32">
            <v>3.2347268000000001E-3</v>
          </cell>
          <cell r="J32">
            <v>3.3604583999999999E-3</v>
          </cell>
          <cell r="K32">
            <v>3.1379338000000001E-3</v>
          </cell>
          <cell r="L32">
            <v>2.2125507E-3</v>
          </cell>
          <cell r="M32">
            <v>8.1837329999999995E-4</v>
          </cell>
          <cell r="N32">
            <v>4.4801440000000001E-11</v>
          </cell>
          <cell r="O32" t="str">
            <v>NaN</v>
          </cell>
          <cell r="P32" t="str">
            <v>NaN</v>
          </cell>
          <cell r="Q32" t="str">
            <v>NaN</v>
          </cell>
          <cell r="R32" t="str">
            <v>NaN</v>
          </cell>
          <cell r="S32" t="str">
            <v>NaN</v>
          </cell>
          <cell r="T32" t="str">
            <v>NaN</v>
          </cell>
          <cell r="U32">
            <v>5.8617215E-3</v>
          </cell>
          <cell r="V32">
            <v>5.7136063000000001E-3</v>
          </cell>
          <cell r="W32">
            <v>5.5278189999999998E-3</v>
          </cell>
          <cell r="X32">
            <v>5.5400620000000001E-3</v>
          </cell>
          <cell r="Y32">
            <v>4.7446010000000002E-3</v>
          </cell>
          <cell r="Z32">
            <v>2.6220852000000002E-3</v>
          </cell>
          <cell r="AA32" t="str">
            <v>NaN</v>
          </cell>
          <cell r="AB32" t="str">
            <v>NaN</v>
          </cell>
          <cell r="AC32" t="str">
            <v>NaN</v>
          </cell>
          <cell r="AD32" t="str">
            <v>NaN</v>
          </cell>
          <cell r="AE32" t="str">
            <v>NaN</v>
          </cell>
          <cell r="AF32" t="str">
            <v>NaN</v>
          </cell>
          <cell r="AG32" t="str">
            <v>NaN</v>
          </cell>
          <cell r="AH32" t="str">
            <v>NaN</v>
          </cell>
          <cell r="AI32" t="str">
            <v>NaN</v>
          </cell>
          <cell r="AJ32" t="str">
            <v>NaN</v>
          </cell>
        </row>
        <row r="33">
          <cell r="A33" t="str">
            <v>NaN</v>
          </cell>
          <cell r="B33" t="str">
            <v>NaN</v>
          </cell>
          <cell r="C33" t="str">
            <v>NaN</v>
          </cell>
          <cell r="D33" t="str">
            <v>NaN</v>
          </cell>
          <cell r="E33">
            <v>1.2402544E-3</v>
          </cell>
          <cell r="F33">
            <v>3.0766367E-3</v>
          </cell>
          <cell r="G33">
            <v>2.3874174999999999E-3</v>
          </cell>
          <cell r="H33">
            <v>1.6248464E-3</v>
          </cell>
          <cell r="I33">
            <v>2.5932213999999999E-3</v>
          </cell>
          <cell r="J33">
            <v>4.0841990000000002E-3</v>
          </cell>
          <cell r="K33">
            <v>2.7012736999999999E-3</v>
          </cell>
          <cell r="L33">
            <v>1.9723976000000001E-3</v>
          </cell>
          <cell r="M33">
            <v>5.3392845999999998E-11</v>
          </cell>
          <cell r="N33" t="str">
            <v>NaN</v>
          </cell>
          <cell r="O33" t="str">
            <v>NaN</v>
          </cell>
          <cell r="P33" t="str">
            <v>NaN</v>
          </cell>
          <cell r="Q33" t="str">
            <v>NaN</v>
          </cell>
          <cell r="R33" t="str">
            <v>NaN</v>
          </cell>
          <cell r="S33" t="str">
            <v>NaN</v>
          </cell>
          <cell r="T33" t="str">
            <v>NaN</v>
          </cell>
          <cell r="U33">
            <v>4.828822E-3</v>
          </cell>
          <cell r="V33">
            <v>5.0406944999999998E-3</v>
          </cell>
          <cell r="W33">
            <v>4.6453624999999998E-3</v>
          </cell>
          <cell r="X33">
            <v>3.7544367000000001E-3</v>
          </cell>
          <cell r="Y33">
            <v>3.4776065E-3</v>
          </cell>
          <cell r="Z33" t="str">
            <v>NaN</v>
          </cell>
          <cell r="AA33" t="str">
            <v>NaN</v>
          </cell>
          <cell r="AB33" t="str">
            <v>NaN</v>
          </cell>
          <cell r="AC33" t="str">
            <v>NaN</v>
          </cell>
          <cell r="AD33" t="str">
            <v>NaN</v>
          </cell>
          <cell r="AE33" t="str">
            <v>NaN</v>
          </cell>
          <cell r="AF33" t="str">
            <v>NaN</v>
          </cell>
          <cell r="AG33" t="str">
            <v>NaN</v>
          </cell>
          <cell r="AH33" t="str">
            <v>NaN</v>
          </cell>
          <cell r="AI33" t="str">
            <v>NaN</v>
          </cell>
          <cell r="AJ33" t="str">
            <v>NaN</v>
          </cell>
        </row>
        <row r="34">
          <cell r="A34" t="str">
            <v>NaN</v>
          </cell>
          <cell r="B34" t="str">
            <v>NaN</v>
          </cell>
          <cell r="C34" t="str">
            <v>NaN</v>
          </cell>
          <cell r="D34" t="str">
            <v>NaN</v>
          </cell>
          <cell r="E34" t="str">
            <v>NaN</v>
          </cell>
          <cell r="F34" t="str">
            <v>NaN</v>
          </cell>
          <cell r="G34">
            <v>6.7440287000000005E-4</v>
          </cell>
          <cell r="H34">
            <v>8.015381E-4</v>
          </cell>
          <cell r="I34">
            <v>7.333544E-4</v>
          </cell>
          <cell r="J34">
            <v>2.0101692000000001E-3</v>
          </cell>
          <cell r="K34">
            <v>2.6626964999999999E-10</v>
          </cell>
          <cell r="L34">
            <v>5.2111249999999999E-11</v>
          </cell>
          <cell r="M34" t="str">
            <v>NaN</v>
          </cell>
          <cell r="N34" t="str">
            <v>NaN</v>
          </cell>
          <cell r="O34" t="str">
            <v>NaN</v>
          </cell>
          <cell r="P34" t="str">
            <v>NaN</v>
          </cell>
          <cell r="Q34" t="str">
            <v>NaN</v>
          </cell>
          <cell r="R34" t="str">
            <v>NaN</v>
          </cell>
          <cell r="S34" t="str">
            <v>NaN</v>
          </cell>
          <cell r="T34" t="str">
            <v>NaN</v>
          </cell>
          <cell r="U34">
            <v>1.952332E-3</v>
          </cell>
          <cell r="V34">
            <v>2.527385E-3</v>
          </cell>
          <cell r="W34">
            <v>7.8759534999999999E-4</v>
          </cell>
          <cell r="X34">
            <v>1.2214936999999999E-3</v>
          </cell>
          <cell r="Y34">
            <v>1.3637968000000001E-3</v>
          </cell>
          <cell r="Z34">
            <v>1.4406629E-3</v>
          </cell>
          <cell r="AA34" t="str">
            <v>NaN</v>
          </cell>
          <cell r="AB34" t="str">
            <v>NaN</v>
          </cell>
          <cell r="AC34" t="str">
            <v>NaN</v>
          </cell>
          <cell r="AD34" t="str">
            <v>NaN</v>
          </cell>
          <cell r="AE34" t="str">
            <v>NaN</v>
          </cell>
          <cell r="AF34" t="str">
            <v>NaN</v>
          </cell>
          <cell r="AG34" t="str">
            <v>NaN</v>
          </cell>
          <cell r="AH34" t="str">
            <v>NaN</v>
          </cell>
          <cell r="AI34" t="str">
            <v>NaN</v>
          </cell>
          <cell r="AJ34" t="str">
            <v>NaN</v>
          </cell>
        </row>
        <row r="35">
          <cell r="A35" t="str">
            <v>NaN</v>
          </cell>
          <cell r="B35" t="str">
            <v>NaN</v>
          </cell>
          <cell r="C35" t="str">
            <v>NaN</v>
          </cell>
          <cell r="D35" t="str">
            <v>NaN</v>
          </cell>
          <cell r="E35" t="str">
            <v>NaN</v>
          </cell>
          <cell r="F35" t="str">
            <v>NaN</v>
          </cell>
          <cell r="G35" t="str">
            <v>NaN</v>
          </cell>
          <cell r="H35" t="str">
            <v>NaN</v>
          </cell>
          <cell r="I35" t="str">
            <v>NaN</v>
          </cell>
          <cell r="J35">
            <v>4.4053009999999998E-11</v>
          </cell>
          <cell r="K35" t="str">
            <v>NaN</v>
          </cell>
          <cell r="L35" t="str">
            <v>NaN</v>
          </cell>
          <cell r="M35" t="str">
            <v>NaN</v>
          </cell>
          <cell r="N35" t="str">
            <v>NaN</v>
          </cell>
          <cell r="O35" t="str">
            <v>NaN</v>
          </cell>
          <cell r="P35" t="str">
            <v>NaN</v>
          </cell>
          <cell r="Q35" t="str">
            <v>NaN</v>
          </cell>
          <cell r="R35" t="str">
            <v>NaN</v>
          </cell>
          <cell r="S35" t="str">
            <v>NaN</v>
          </cell>
          <cell r="T35">
            <v>1.191316E-10</v>
          </cell>
          <cell r="U35">
            <v>1.8011952E-10</v>
          </cell>
          <cell r="V35" t="str">
            <v>NaN</v>
          </cell>
          <cell r="W35" t="str">
            <v>NaN</v>
          </cell>
          <cell r="X35">
            <v>1.3212043E-11</v>
          </cell>
          <cell r="Y35">
            <v>6.2430324999999998E-11</v>
          </cell>
          <cell r="Z35">
            <v>7.5209840000000003E-11</v>
          </cell>
          <cell r="AA35">
            <v>9.1721769999999995E-11</v>
          </cell>
          <cell r="AB35">
            <v>8.1831423999999998E-11</v>
          </cell>
          <cell r="AC35" t="str">
            <v>NaN</v>
          </cell>
          <cell r="AD35" t="str">
            <v>NaN</v>
          </cell>
          <cell r="AE35" t="str">
            <v>NaN</v>
          </cell>
          <cell r="AF35" t="str">
            <v>NaN</v>
          </cell>
          <cell r="AG35" t="str">
            <v>NaN</v>
          </cell>
          <cell r="AH35" t="str">
            <v>NaN</v>
          </cell>
          <cell r="AI35" t="str">
            <v>NaN</v>
          </cell>
          <cell r="AJ35" t="str">
            <v>NaN</v>
          </cell>
        </row>
        <row r="36">
          <cell r="A36">
            <v>1.4564868000000002E-11</v>
          </cell>
          <cell r="B36">
            <v>1.4590995000000001E-11</v>
          </cell>
          <cell r="C36">
            <v>1.4833065000000001E-11</v>
          </cell>
          <cell r="D36">
            <v>1.4392488E-11</v>
          </cell>
          <cell r="E36">
            <v>1.3384035E-11</v>
          </cell>
          <cell r="F36">
            <v>1.2810008E-11</v>
          </cell>
          <cell r="G36">
            <v>1.2681282E-11</v>
          </cell>
          <cell r="H36">
            <v>1.2532125E-11</v>
          </cell>
          <cell r="I36">
            <v>1.2431007000000001E-11</v>
          </cell>
          <cell r="J36">
            <v>1.2141929E-11</v>
          </cell>
          <cell r="K36">
            <v>1.1726264E-11</v>
          </cell>
          <cell r="L36">
            <v>1.1498443E-11</v>
          </cell>
          <cell r="M36">
            <v>1.1508796000000001E-11</v>
          </cell>
          <cell r="N36">
            <v>1.1565466E-11</v>
          </cell>
          <cell r="O36">
            <v>1.2344183999999999E-11</v>
          </cell>
          <cell r="P36">
            <v>1.4021549E-11</v>
          </cell>
          <cell r="Q36">
            <v>1.5291666999999999E-11</v>
          </cell>
          <cell r="R36">
            <v>1.617966E-11</v>
          </cell>
          <cell r="S36">
            <v>1.8737722999999999E-11</v>
          </cell>
          <cell r="T36">
            <v>1.9836582000000001E-11</v>
          </cell>
          <cell r="U36" t="str">
            <v>NaN</v>
          </cell>
          <cell r="V36" t="str">
            <v>NaN</v>
          </cell>
          <cell r="W36" t="str">
            <v>NaN</v>
          </cell>
          <cell r="X36" t="str">
            <v>NaN</v>
          </cell>
          <cell r="Y36">
            <v>2.0794665999999999E-11</v>
          </cell>
          <cell r="Z36">
            <v>3.1939795E-11</v>
          </cell>
          <cell r="AA36">
            <v>3.1232000000000003E-11</v>
          </cell>
          <cell r="AB36">
            <v>3.3364420000000001E-11</v>
          </cell>
          <cell r="AC36">
            <v>2.894074E-11</v>
          </cell>
          <cell r="AD36">
            <v>2.2717779000000001E-11</v>
          </cell>
          <cell r="AE36">
            <v>2.5738939000000001E-11</v>
          </cell>
          <cell r="AF36">
            <v>2.3960089E-11</v>
          </cell>
          <cell r="AG36">
            <v>2.1136996999999999E-11</v>
          </cell>
          <cell r="AH36">
            <v>2.4588586E-11</v>
          </cell>
          <cell r="AI36">
            <v>2.4535221000000001E-11</v>
          </cell>
          <cell r="AJ36">
            <v>1.7777555E-11</v>
          </cell>
        </row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5.5458277000000002E-11</v>
          </cell>
          <cell r="C39">
            <v>5.1168646000000003E-11</v>
          </cell>
          <cell r="D39">
            <v>4.6248739999999998E-11</v>
          </cell>
          <cell r="E39">
            <v>4.2385165000000002E-11</v>
          </cell>
          <cell r="F39">
            <v>2.2344944999999999E-10</v>
          </cell>
          <cell r="G39">
            <v>2.8950794999999998E-10</v>
          </cell>
          <cell r="H39">
            <v>3.6908106999999999E-10</v>
          </cell>
          <cell r="I39">
            <v>3.0979896000000003E-10</v>
          </cell>
          <cell r="J39">
            <v>3.6005316999999998E-11</v>
          </cell>
          <cell r="K39">
            <v>5.4714584000000001E-11</v>
          </cell>
          <cell r="L39">
            <v>2.9764927000000003E-11</v>
          </cell>
          <cell r="M39">
            <v>2.8397500999999999E-11</v>
          </cell>
          <cell r="N39">
            <v>2.8562790000000001E-11</v>
          </cell>
          <cell r="O39">
            <v>1.9061660000000001E-10</v>
          </cell>
          <cell r="P39">
            <v>2.6628156000000001E-11</v>
          </cell>
          <cell r="Q39">
            <v>2.1047454000000001E-11</v>
          </cell>
          <cell r="R39">
            <v>1.5647655E-10</v>
          </cell>
          <cell r="S39">
            <v>1.7890428000000001E-10</v>
          </cell>
          <cell r="T39">
            <v>1.4722784000000001E-10</v>
          </cell>
          <cell r="U39">
            <v>4.9360240000000001E-11</v>
          </cell>
          <cell r="V39">
            <v>4.100282E-11</v>
          </cell>
          <cell r="W39">
            <v>3.2204912000000001E-11</v>
          </cell>
          <cell r="X39">
            <v>4.1597559999999997E-11</v>
          </cell>
          <cell r="Y39">
            <v>2.4510286000000001E-11</v>
          </cell>
          <cell r="Z39">
            <v>3.021448E-11</v>
          </cell>
          <cell r="AA39">
            <v>3.4311633000000001E-11</v>
          </cell>
          <cell r="AB39">
            <v>3.3191373000000001E-11</v>
          </cell>
          <cell r="AC39">
            <v>4.0949064000000001E-11</v>
          </cell>
          <cell r="AD39">
            <v>6.2341576000000006E-11</v>
          </cell>
          <cell r="AE39">
            <v>5.7973536E-11</v>
          </cell>
          <cell r="AF39">
            <v>6.9360159999999996E-11</v>
          </cell>
          <cell r="AG39">
            <v>4.3829842999999999E-11</v>
          </cell>
          <cell r="AH39">
            <v>2.3284232E-11</v>
          </cell>
          <cell r="AI39">
            <v>5.4603714000000002E-11</v>
          </cell>
          <cell r="AJ39" t="str">
            <v>NaN</v>
          </cell>
        </row>
        <row r="40">
          <cell r="A40">
            <v>1.4510546E-3</v>
          </cell>
          <cell r="B40">
            <v>1.3707285E-3</v>
          </cell>
          <cell r="C40">
            <v>1.3224985E-3</v>
          </cell>
          <cell r="D40">
            <v>1.3385548000000001E-3</v>
          </cell>
          <cell r="E40">
            <v>9.8487750000000006E-4</v>
          </cell>
          <cell r="F40">
            <v>5.1404019999999996E-4</v>
          </cell>
          <cell r="G40">
            <v>1.3360020000000001E-5</v>
          </cell>
          <cell r="H40">
            <v>9.9264050000000007E-9</v>
          </cell>
          <cell r="I40">
            <v>2.1665529999999999E-6</v>
          </cell>
          <cell r="J40">
            <v>3.9590953E-4</v>
          </cell>
          <cell r="K40">
            <v>5.3687769999999997E-4</v>
          </cell>
          <cell r="L40">
            <v>3.0145055000000001E-5</v>
          </cell>
          <cell r="M40">
            <v>2.6374413999999999E-7</v>
          </cell>
          <cell r="N40">
            <v>8.2121359999999996E-7</v>
          </cell>
          <cell r="O40">
            <v>4.5711881999999999E-4</v>
          </cell>
          <cell r="P40">
            <v>3.5745696000000001E-5</v>
          </cell>
          <cell r="Q40">
            <v>1.0222790000000001E-5</v>
          </cell>
          <cell r="R40">
            <v>2.8915519000000002E-9</v>
          </cell>
          <cell r="S40">
            <v>1.2428165E-9</v>
          </cell>
          <cell r="T40">
            <v>5.5957979999999999E-4</v>
          </cell>
          <cell r="U40">
            <v>1.8108223E-4</v>
          </cell>
          <cell r="V40">
            <v>6.5703450000000004E-10</v>
          </cell>
          <cell r="W40">
            <v>3.1934639999999998E-10</v>
          </cell>
          <cell r="X40">
            <v>1.6145377000000001E-8</v>
          </cell>
          <cell r="Y40">
            <v>2.4341997E-3</v>
          </cell>
          <cell r="Z40">
            <v>2.575239E-3</v>
          </cell>
          <cell r="AA40">
            <v>2.4952372E-3</v>
          </cell>
          <cell r="AB40">
            <v>2.3900324E-3</v>
          </cell>
          <cell r="AC40">
            <v>2.3281088E-3</v>
          </cell>
          <cell r="AD40">
            <v>2.670282E-3</v>
          </cell>
          <cell r="AE40">
            <v>2.5096686999999999E-3</v>
          </cell>
          <cell r="AF40">
            <v>2.4039299999999999E-3</v>
          </cell>
          <cell r="AG40">
            <v>7.6169572999999996E-4</v>
          </cell>
          <cell r="AH40">
            <v>7.1877777000000005E-4</v>
          </cell>
          <cell r="AI40">
            <v>3.4636190000000001E-8</v>
          </cell>
          <cell r="AJ40">
            <v>9.1737619999999998E-4</v>
          </cell>
        </row>
        <row r="41">
          <cell r="A41">
            <v>3.8626536E-3</v>
          </cell>
          <cell r="B41">
            <v>3.7554989999999998E-3</v>
          </cell>
          <cell r="C41">
            <v>3.7357143999999999E-3</v>
          </cell>
          <cell r="D41">
            <v>3.8179765E-3</v>
          </cell>
          <cell r="E41">
            <v>3.6998487000000002E-3</v>
          </cell>
          <cell r="F41">
            <v>3.5823907000000002E-3</v>
          </cell>
          <cell r="G41">
            <v>3.4915132E-3</v>
          </cell>
          <cell r="H41">
            <v>3.5443248E-3</v>
          </cell>
          <cell r="I41">
            <v>3.9489212999999999E-3</v>
          </cell>
          <cell r="J41">
            <v>4.0140356999999998E-3</v>
          </cell>
          <cell r="K41">
            <v>4.0961699999999997E-3</v>
          </cell>
          <cell r="L41">
            <v>4.0262592999999996E-3</v>
          </cell>
          <cell r="M41">
            <v>3.9100506999999998E-3</v>
          </cell>
          <cell r="N41">
            <v>3.750495E-3</v>
          </cell>
          <cell r="O41">
            <v>3.7514875000000001E-3</v>
          </cell>
          <cell r="P41">
            <v>3.6254982000000001E-3</v>
          </cell>
          <cell r="Q41">
            <v>3.5539600000000001E-3</v>
          </cell>
          <cell r="R41">
            <v>3.2812399999999999E-3</v>
          </cell>
          <cell r="S41">
            <v>2.4669725000000002E-3</v>
          </cell>
          <cell r="T41">
            <v>2.8816390000000001E-3</v>
          </cell>
          <cell r="U41">
            <v>3.3605648000000002E-3</v>
          </cell>
          <cell r="V41">
            <v>3.7127280000000002E-3</v>
          </cell>
          <cell r="W41">
            <v>3.8221890000000001E-3</v>
          </cell>
          <cell r="X41">
            <v>3.7306927000000001E-3</v>
          </cell>
          <cell r="Y41">
            <v>3.7463616999999999E-3</v>
          </cell>
          <cell r="Z41">
            <v>3.7000982999999999E-3</v>
          </cell>
          <cell r="AA41">
            <v>3.6931596999999999E-3</v>
          </cell>
          <cell r="AB41">
            <v>3.6606734999999999E-3</v>
          </cell>
          <cell r="AC41">
            <v>3.5882366000000001E-3</v>
          </cell>
          <cell r="AD41">
            <v>3.7580450999999998E-3</v>
          </cell>
          <cell r="AE41">
            <v>3.8218757E-3</v>
          </cell>
          <cell r="AF41">
            <v>3.8528459E-3</v>
          </cell>
          <cell r="AG41">
            <v>3.8500533000000001E-3</v>
          </cell>
          <cell r="AH41">
            <v>3.9135400000000001E-3</v>
          </cell>
          <cell r="AI41">
            <v>3.9246753000000004E-3</v>
          </cell>
          <cell r="AJ41">
            <v>3.8589102000000002E-3</v>
          </cell>
        </row>
        <row r="42">
          <cell r="A42">
            <v>3.9285895999999999E-3</v>
          </cell>
          <cell r="B42">
            <v>3.93605E-3</v>
          </cell>
          <cell r="C42">
            <v>3.7892547E-3</v>
          </cell>
          <cell r="D42">
            <v>3.8995267999999998E-3</v>
          </cell>
          <cell r="E42">
            <v>3.9017466E-3</v>
          </cell>
          <cell r="F42">
            <v>3.7496982000000002E-3</v>
          </cell>
          <cell r="G42">
            <v>3.740429E-3</v>
          </cell>
          <cell r="H42">
            <v>3.8035982000000001E-3</v>
          </cell>
          <cell r="I42">
            <v>4.0262453E-3</v>
          </cell>
          <cell r="J42">
            <v>4.1039179999999998E-3</v>
          </cell>
          <cell r="K42">
            <v>3.9918096999999996E-3</v>
          </cell>
          <cell r="L42">
            <v>3.9062148000000001E-3</v>
          </cell>
          <cell r="M42">
            <v>3.8092204E-3</v>
          </cell>
          <cell r="N42">
            <v>3.7786865E-3</v>
          </cell>
          <cell r="O42">
            <v>3.6790192E-3</v>
          </cell>
          <cell r="P42">
            <v>3.5831956000000002E-3</v>
          </cell>
          <cell r="Q42">
            <v>3.5035994000000002E-3</v>
          </cell>
          <cell r="R42">
            <v>3.4260147E-3</v>
          </cell>
          <cell r="S42">
            <v>2.7586827E-3</v>
          </cell>
          <cell r="T42" t="str">
            <v>NaN</v>
          </cell>
          <cell r="U42">
            <v>4.3045519999999997E-3</v>
          </cell>
          <cell r="V42">
            <v>4.2996809999999996E-3</v>
          </cell>
          <cell r="W42">
            <v>4.3033129999999996E-3</v>
          </cell>
          <cell r="X42">
            <v>4.2083069999999997E-3</v>
          </cell>
          <cell r="Y42">
            <v>4.1583169999999999E-3</v>
          </cell>
          <cell r="Z42">
            <v>4.0926243999999997E-3</v>
          </cell>
          <cell r="AA42">
            <v>3.8450416000000002E-3</v>
          </cell>
          <cell r="AB42">
            <v>3.8914512999999999E-3</v>
          </cell>
          <cell r="AC42">
            <v>3.8921945E-3</v>
          </cell>
          <cell r="AD42">
            <v>4.0438714999999998E-3</v>
          </cell>
          <cell r="AE42">
            <v>4.1611403999999999E-3</v>
          </cell>
          <cell r="AF42">
            <v>4.1760019999999998E-3</v>
          </cell>
          <cell r="AG42">
            <v>3.9242165999999997E-3</v>
          </cell>
          <cell r="AH42">
            <v>3.9990219999999996E-3</v>
          </cell>
          <cell r="AI42">
            <v>3.8740914000000002E-3</v>
          </cell>
          <cell r="AJ42">
            <v>3.9797634999999996E-3</v>
          </cell>
        </row>
        <row r="43">
          <cell r="A43">
            <v>4.1319286000000002E-3</v>
          </cell>
          <cell r="B43">
            <v>4.0488807000000002E-3</v>
          </cell>
          <cell r="C43">
            <v>4.0139677E-3</v>
          </cell>
          <cell r="D43">
            <v>4.0604550000000001E-3</v>
          </cell>
          <cell r="E43">
            <v>3.6452536E-3</v>
          </cell>
          <cell r="F43">
            <v>2.6063554E-3</v>
          </cell>
          <cell r="G43">
            <v>1.9946145000000002E-3</v>
          </cell>
          <cell r="H43">
            <v>1.227129E-3</v>
          </cell>
          <cell r="I43">
            <v>2.1745639999999999E-3</v>
          </cell>
          <cell r="J43">
            <v>2.2971604000000001E-3</v>
          </cell>
          <cell r="K43">
            <v>2.5243987E-3</v>
          </cell>
          <cell r="L43">
            <v>2.5951273000000001E-3</v>
          </cell>
          <cell r="M43">
            <v>2.7356203999999999E-3</v>
          </cell>
          <cell r="N43">
            <v>2.8809170000000002E-3</v>
          </cell>
          <cell r="O43">
            <v>2.9823629E-3</v>
          </cell>
          <cell r="P43">
            <v>2.9338668000000001E-3</v>
          </cell>
          <cell r="Q43">
            <v>2.8759504000000001E-3</v>
          </cell>
          <cell r="R43">
            <v>2.5639622E-3</v>
          </cell>
          <cell r="S43">
            <v>1.7782307E-3</v>
          </cell>
          <cell r="T43" t="str">
            <v>NaN</v>
          </cell>
          <cell r="U43">
            <v>4.5706870000000004E-3</v>
          </cell>
          <cell r="V43">
            <v>4.5760100000000001E-3</v>
          </cell>
          <cell r="W43">
            <v>4.6046595000000003E-3</v>
          </cell>
          <cell r="X43">
            <v>4.4596106999999999E-3</v>
          </cell>
          <cell r="Y43">
            <v>4.4213070000000002E-3</v>
          </cell>
          <cell r="Z43">
            <v>4.2142035000000003E-3</v>
          </cell>
          <cell r="AA43">
            <v>4.139411E-3</v>
          </cell>
          <cell r="AB43">
            <v>4.1522470000000004E-3</v>
          </cell>
          <cell r="AC43">
            <v>4.1942676E-3</v>
          </cell>
          <cell r="AD43">
            <v>4.1091916999999997E-3</v>
          </cell>
          <cell r="AE43">
            <v>4.162196E-3</v>
          </cell>
          <cell r="AF43">
            <v>4.2983424000000003E-3</v>
          </cell>
          <cell r="AG43">
            <v>3.9428136999999997E-3</v>
          </cell>
          <cell r="AH43">
            <v>3.8879906999999998E-3</v>
          </cell>
          <cell r="AI43">
            <v>3.9364654000000002E-3</v>
          </cell>
          <cell r="AJ43">
            <v>4.0877177000000001E-3</v>
          </cell>
        </row>
        <row r="44">
          <cell r="A44">
            <v>4.0659939999999999E-3</v>
          </cell>
          <cell r="B44">
            <v>3.4898125999999999E-3</v>
          </cell>
          <cell r="C44">
            <v>2.3053844999999999E-3</v>
          </cell>
          <cell r="D44">
            <v>1.1184982E-3</v>
          </cell>
          <cell r="E44">
            <v>4.9363355999999998E-4</v>
          </cell>
          <cell r="F44">
            <v>6.5808909999999997E-4</v>
          </cell>
          <cell r="G44">
            <v>7.6795680000000006E-5</v>
          </cell>
          <cell r="H44">
            <v>2.815052E-4</v>
          </cell>
          <cell r="I44">
            <v>4.6189903999999999E-4</v>
          </cell>
          <cell r="J44">
            <v>3.9393300000000001E-4</v>
          </cell>
          <cell r="K44">
            <v>4.3557660000000001E-4</v>
          </cell>
          <cell r="L44">
            <v>4.8978499999999996E-4</v>
          </cell>
          <cell r="M44">
            <v>5.1192234999999995E-4</v>
          </cell>
          <cell r="N44">
            <v>6.5131260000000002E-4</v>
          </cell>
          <cell r="O44">
            <v>8.256038E-4</v>
          </cell>
          <cell r="P44">
            <v>8.1741425999999997E-4</v>
          </cell>
          <cell r="Q44">
            <v>8.9258683000000005E-4</v>
          </cell>
          <cell r="R44">
            <v>6.2191584999999998E-4</v>
          </cell>
          <cell r="S44">
            <v>6.0954769999999999E-6</v>
          </cell>
          <cell r="T44" t="str">
            <v>NaN</v>
          </cell>
          <cell r="U44">
            <v>2.4607098E-3</v>
          </cell>
          <cell r="V44">
            <v>2.6948535999999999E-3</v>
          </cell>
          <cell r="W44">
            <v>3.1932837000000001E-3</v>
          </cell>
          <cell r="X44">
            <v>3.3419111E-3</v>
          </cell>
          <cell r="Y44">
            <v>3.1624408000000001E-3</v>
          </cell>
          <cell r="Z44">
            <v>3.1571588E-3</v>
          </cell>
          <cell r="AA44">
            <v>3.1455501E-3</v>
          </cell>
          <cell r="AB44">
            <v>3.3557457000000001E-3</v>
          </cell>
          <cell r="AC44">
            <v>3.9524319999999996E-3</v>
          </cell>
          <cell r="AD44">
            <v>3.6537637999999998E-3</v>
          </cell>
          <cell r="AE44">
            <v>3.5399462E-3</v>
          </cell>
          <cell r="AF44">
            <v>3.7289580000000001E-3</v>
          </cell>
          <cell r="AG44">
            <v>3.6472606E-3</v>
          </cell>
          <cell r="AH44">
            <v>3.7682779999999999E-3</v>
          </cell>
          <cell r="AI44">
            <v>4.0137439999999996E-3</v>
          </cell>
          <cell r="AJ44">
            <v>4.1802219999999999E-3</v>
          </cell>
        </row>
        <row r="45">
          <cell r="A45">
            <v>1.6301352000000001E-3</v>
          </cell>
          <cell r="B45">
            <v>5.3928289999999996E-4</v>
          </cell>
          <cell r="C45">
            <v>2.1878346000000001E-11</v>
          </cell>
          <cell r="D45">
            <v>1.14949664E-11</v>
          </cell>
          <cell r="E45" t="str">
            <v>NaN</v>
          </cell>
          <cell r="F45">
            <v>1.7629486000000001E-3</v>
          </cell>
          <cell r="G45">
            <v>2.1012845999999999E-7</v>
          </cell>
          <cell r="H45">
            <v>1.8929872E-11</v>
          </cell>
          <cell r="I45">
            <v>2.0461608000000001E-11</v>
          </cell>
          <cell r="J45">
            <v>2.3002894999999999E-11</v>
          </cell>
          <cell r="K45">
            <v>2.1011044999999999E-11</v>
          </cell>
          <cell r="L45">
            <v>1.6548742999999999E-11</v>
          </cell>
          <cell r="M45">
            <v>1.3688758E-11</v>
          </cell>
          <cell r="N45">
            <v>1.3163905E-11</v>
          </cell>
          <cell r="O45">
            <v>1.4549109E-11</v>
          </cell>
          <cell r="P45">
            <v>1.6143027999999999E-11</v>
          </cell>
          <cell r="Q45">
            <v>1.5631190000000001E-11</v>
          </cell>
          <cell r="R45">
            <v>9.1378510000000005E-12</v>
          </cell>
          <cell r="S45">
            <v>6.0052080000000001E-12</v>
          </cell>
          <cell r="T45" t="str">
            <v>NaN</v>
          </cell>
          <cell r="U45">
            <v>2.4314744E-3</v>
          </cell>
          <cell r="V45">
            <v>1.0944489999999999E-3</v>
          </cell>
          <cell r="W45">
            <v>1.0957947E-3</v>
          </cell>
          <cell r="X45">
            <v>1.2374627E-3</v>
          </cell>
          <cell r="Y45">
            <v>1.219026E-3</v>
          </cell>
          <cell r="Z45">
            <v>1.0560149E-3</v>
          </cell>
          <cell r="AA45">
            <v>9.3435904000000001E-4</v>
          </cell>
          <cell r="AB45">
            <v>1.4039232999999999E-3</v>
          </cell>
          <cell r="AC45">
            <v>4.2278482999999999E-3</v>
          </cell>
          <cell r="AD45">
            <v>1.0007143999999999E-3</v>
          </cell>
          <cell r="AE45">
            <v>6.1541630000000003E-5</v>
          </cell>
          <cell r="AF45">
            <v>8.3725149999999996E-4</v>
          </cell>
          <cell r="AG45">
            <v>1.7960038000000001E-3</v>
          </cell>
          <cell r="AH45">
            <v>2.4064850999999999E-3</v>
          </cell>
          <cell r="AI45">
            <v>2.7667223000000002E-3</v>
          </cell>
          <cell r="AJ45">
            <v>2.5580667000000001E-3</v>
          </cell>
        </row>
        <row r="46">
          <cell r="A46">
            <v>1.0677558E-11</v>
          </cell>
          <cell r="B46">
            <v>5.9931973E-12</v>
          </cell>
          <cell r="C46">
            <v>2.3192870999999998E-12</v>
          </cell>
          <cell r="D46" t="str">
            <v>NaN</v>
          </cell>
          <cell r="E46" t="str">
            <v>NaN</v>
          </cell>
          <cell r="F46">
            <v>6.4377879999999996E-4</v>
          </cell>
          <cell r="G46">
            <v>4.7562969999999997E-12</v>
          </cell>
          <cell r="H46">
            <v>2.7014785999999999E-12</v>
          </cell>
          <cell r="I46">
            <v>1.8513144999999999E-12</v>
          </cell>
          <cell r="J46">
            <v>9.3753419999999995E-13</v>
          </cell>
          <cell r="K46">
            <v>4.2939507000000001E-13</v>
          </cell>
          <cell r="L46">
            <v>2.978899E-13</v>
          </cell>
          <cell r="M46">
            <v>6.5157715000000001E-13</v>
          </cell>
          <cell r="N46">
            <v>9.7109380000000003E-13</v>
          </cell>
          <cell r="O46">
            <v>1.1454917E-12</v>
          </cell>
          <cell r="P46">
            <v>1.234403E-12</v>
          </cell>
          <cell r="Q46">
            <v>9.4068909999999999E-13</v>
          </cell>
          <cell r="R46">
            <v>1.1984351000000001E-12</v>
          </cell>
          <cell r="S46">
            <v>2.6836431999999999E-12</v>
          </cell>
          <cell r="T46" t="str">
            <v>NaN</v>
          </cell>
          <cell r="U46" t="str">
            <v>NaN</v>
          </cell>
          <cell r="V46">
            <v>1.4740877000000001E-11</v>
          </cell>
          <cell r="W46">
            <v>1.2480961000000001E-11</v>
          </cell>
          <cell r="X46">
            <v>1.6740396000000001E-11</v>
          </cell>
          <cell r="Y46">
            <v>2.1403957999999999E-11</v>
          </cell>
          <cell r="Z46">
            <v>9.9067984999999997E-12</v>
          </cell>
          <cell r="AA46">
            <v>3.8584824999999998E-12</v>
          </cell>
          <cell r="AB46">
            <v>2.1776994999999999E-11</v>
          </cell>
          <cell r="AC46" t="str">
            <v>NaN</v>
          </cell>
          <cell r="AD46">
            <v>3.7638483000000002E-11</v>
          </cell>
          <cell r="AE46">
            <v>6.4080060000000004E-12</v>
          </cell>
          <cell r="AF46">
            <v>2.3568930999999998E-12</v>
          </cell>
          <cell r="AG46">
            <v>1.0972438000000001E-12</v>
          </cell>
          <cell r="AH46">
            <v>5.6290430000000001E-12</v>
          </cell>
          <cell r="AI46">
            <v>1.3614452E-11</v>
          </cell>
          <cell r="AJ46">
            <v>8.6807830000000006E-12</v>
          </cell>
        </row>
        <row r="47">
          <cell r="A47">
            <v>3.6719334E-12</v>
          </cell>
          <cell r="B47">
            <v>3.5573528E-12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3.3658849999999998E-11</v>
          </cell>
          <cell r="G47">
            <v>3.8231592E-12</v>
          </cell>
          <cell r="H47">
            <v>2.9103612E-12</v>
          </cell>
          <cell r="I47">
            <v>2.3336903000000001E-12</v>
          </cell>
          <cell r="J47">
            <v>1.2246172999999999E-12</v>
          </cell>
          <cell r="K47">
            <v>7.8149899999999998E-13</v>
          </cell>
          <cell r="L47">
            <v>5.1039099999999998E-13</v>
          </cell>
          <cell r="M47">
            <v>4.1855064E-13</v>
          </cell>
          <cell r="N47">
            <v>3.9211976999999998E-13</v>
          </cell>
          <cell r="O47">
            <v>3.7375123999999998E-13</v>
          </cell>
          <cell r="P47">
            <v>3.781576E-13</v>
          </cell>
          <cell r="Q47">
            <v>4.5052072E-13</v>
          </cell>
          <cell r="R47">
            <v>8.4326290000000004E-13</v>
          </cell>
          <cell r="S47">
            <v>1.3877437E-12</v>
          </cell>
          <cell r="T47" t="str">
            <v>NaN</v>
          </cell>
          <cell r="U47" t="str">
            <v>NaN</v>
          </cell>
          <cell r="V47">
            <v>1.6224756000000001E-5</v>
          </cell>
          <cell r="W47">
            <v>8.1328164999999993E-12</v>
          </cell>
          <cell r="X47">
            <v>1.0401397000000001E-12</v>
          </cell>
          <cell r="Y47">
            <v>6.9207289999999996E-13</v>
          </cell>
          <cell r="Z47">
            <v>6.9969426000000004E-13</v>
          </cell>
          <cell r="AA47">
            <v>4.5960959999999999E-12</v>
          </cell>
          <cell r="AB47">
            <v>2.1889225E-11</v>
          </cell>
          <cell r="AC47" t="str">
            <v>NaN</v>
          </cell>
          <cell r="AD47">
            <v>2.5233376E-11</v>
          </cell>
          <cell r="AE47">
            <v>1.0824621E-11</v>
          </cell>
          <cell r="AF47">
            <v>5.4903360000000003E-12</v>
          </cell>
          <cell r="AG47">
            <v>3.3009323999999999E-12</v>
          </cell>
          <cell r="AH47">
            <v>2.8179125999999999E-12</v>
          </cell>
          <cell r="AI47">
            <v>3.1045008E-12</v>
          </cell>
          <cell r="AJ47">
            <v>2.6401352999999998E-12</v>
          </cell>
        </row>
        <row r="48">
          <cell r="A48">
            <v>1.8881455E-12</v>
          </cell>
          <cell r="B48">
            <v>1.5853335000000001E-12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3.9114805000000003E-11</v>
          </cell>
          <cell r="G48">
            <v>2.3676036999999998E-12</v>
          </cell>
          <cell r="H48">
            <v>1.2040608000000001E-12</v>
          </cell>
          <cell r="I48">
            <v>1.063947E-12</v>
          </cell>
          <cell r="J48">
            <v>7.9627254999999996E-13</v>
          </cell>
          <cell r="K48">
            <v>6.9882423999999999E-13</v>
          </cell>
          <cell r="L48">
            <v>5.1203830000000004E-13</v>
          </cell>
          <cell r="M48">
            <v>4.1618945999999999E-13</v>
          </cell>
          <cell r="N48">
            <v>3.9056840000000001E-13</v>
          </cell>
          <cell r="O48">
            <v>4.3482655E-13</v>
          </cell>
          <cell r="P48">
            <v>4.9873219999999999E-13</v>
          </cell>
          <cell r="Q48">
            <v>6.2888899999999999E-13</v>
          </cell>
          <cell r="R48">
            <v>7.8957732999999997E-13</v>
          </cell>
          <cell r="S48">
            <v>8.0447440000000002E-13</v>
          </cell>
          <cell r="T48" t="str">
            <v>NaN</v>
          </cell>
          <cell r="U48" t="str">
            <v>NaN</v>
          </cell>
          <cell r="V48">
            <v>9.0595335000000004E-4</v>
          </cell>
          <cell r="W48">
            <v>8.3110200000000007E-12</v>
          </cell>
          <cell r="X48">
            <v>9.7218869999999998E-13</v>
          </cell>
          <cell r="Y48">
            <v>9.9080160000000009E-13</v>
          </cell>
          <cell r="Z48">
            <v>1.9510395999999999E-12</v>
          </cell>
          <cell r="AA48">
            <v>7.4188539999999995E-12</v>
          </cell>
          <cell r="AB48">
            <v>2.8118485E-11</v>
          </cell>
          <cell r="AC48" t="str">
            <v>NaN</v>
          </cell>
          <cell r="AD48">
            <v>5.5108362000000002E-11</v>
          </cell>
          <cell r="AE48">
            <v>1.1865385E-11</v>
          </cell>
          <cell r="AF48">
            <v>3.3934947000000002E-12</v>
          </cell>
          <cell r="AG48">
            <v>2.9175009999999998E-12</v>
          </cell>
          <cell r="AH48">
            <v>2.681184E-12</v>
          </cell>
          <cell r="AI48">
            <v>2.8970523999999998E-12</v>
          </cell>
          <cell r="AJ48">
            <v>2.5772703999999998E-12</v>
          </cell>
        </row>
        <row r="49">
          <cell r="A49">
            <v>1.9045582999999999E-12</v>
          </cell>
          <cell r="B49">
            <v>1.0711831999999999E-12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1.32431436E-11</v>
          </cell>
          <cell r="G49">
            <v>1.4432565000000001E-12</v>
          </cell>
          <cell r="H49">
            <v>6.9510586999999995E-13</v>
          </cell>
          <cell r="I49">
            <v>4.0483686E-13</v>
          </cell>
          <cell r="J49">
            <v>3.7205179999999999E-13</v>
          </cell>
          <cell r="K49">
            <v>4.4733611999999998E-13</v>
          </cell>
          <cell r="L49">
            <v>4.1780510000000001E-13</v>
          </cell>
          <cell r="M49">
            <v>3.8295619999999999E-13</v>
          </cell>
          <cell r="N49">
            <v>4.1941604999999999E-13</v>
          </cell>
          <cell r="O49">
            <v>5.454107E-13</v>
          </cell>
          <cell r="P49">
            <v>6.4528949999999998E-13</v>
          </cell>
          <cell r="Q49">
            <v>7.6658964999999997E-13</v>
          </cell>
          <cell r="R49">
            <v>8.1223599999999999E-13</v>
          </cell>
          <cell r="S49">
            <v>5.2917733999999997E-13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3.3236420000000001E-12</v>
          </cell>
          <cell r="X49">
            <v>1.4972866E-12</v>
          </cell>
          <cell r="Y49">
            <v>1.3155172E-12</v>
          </cell>
          <cell r="Z49">
            <v>2.2894596E-12</v>
          </cell>
          <cell r="AA49">
            <v>4.644375E-12</v>
          </cell>
          <cell r="AB49" t="str">
            <v>NaN</v>
          </cell>
          <cell r="AC49" t="str">
            <v>NaN</v>
          </cell>
          <cell r="AD49">
            <v>8.5903469999999997E-4</v>
          </cell>
          <cell r="AE49">
            <v>2.1104369999999999E-11</v>
          </cell>
          <cell r="AF49">
            <v>3.5616167E-12</v>
          </cell>
          <cell r="AG49">
            <v>2.8260228000000001E-12</v>
          </cell>
          <cell r="AH49">
            <v>3.0683034000000001E-12</v>
          </cell>
          <cell r="AI49">
            <v>3.2689447999999999E-12</v>
          </cell>
          <cell r="AJ49">
            <v>2.894629E-12</v>
          </cell>
        </row>
        <row r="50">
          <cell r="A50">
            <v>4.1669510000000003E-12</v>
          </cell>
          <cell r="B50">
            <v>1.1325591999999999E-12</v>
          </cell>
          <cell r="C50" t="str">
            <v>NaN</v>
          </cell>
          <cell r="D50" t="str">
            <v>NaN</v>
          </cell>
          <cell r="E50">
            <v>2.3371006999999999E-11</v>
          </cell>
          <cell r="F50">
            <v>2.4417890000000001E-11</v>
          </cell>
          <cell r="G50">
            <v>1.6251041E-12</v>
          </cell>
          <cell r="H50">
            <v>5.7641450000000004E-13</v>
          </cell>
          <cell r="I50">
            <v>2.2611842999999999E-13</v>
          </cell>
          <cell r="J50">
            <v>2.7100462999999999E-13</v>
          </cell>
          <cell r="K50">
            <v>1.9567676999999999E-13</v>
          </cell>
          <cell r="L50">
            <v>2.1338484999999999E-13</v>
          </cell>
          <cell r="M50">
            <v>3.70125E-13</v>
          </cell>
          <cell r="N50">
            <v>4.9281162999999997E-13</v>
          </cell>
          <cell r="O50">
            <v>6.7731909999999997E-13</v>
          </cell>
          <cell r="P50">
            <v>8.4441560000000004E-13</v>
          </cell>
          <cell r="Q50">
            <v>9.6523860000000003E-13</v>
          </cell>
          <cell r="R50">
            <v>1.8438217999999999E-12</v>
          </cell>
          <cell r="S50">
            <v>6.4513510000000001E-13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3.9408346000000001E-12</v>
          </cell>
          <cell r="X50">
            <v>2.5146684000000001E-12</v>
          </cell>
          <cell r="Y50">
            <v>2.3838081999999999E-12</v>
          </cell>
          <cell r="Z50">
            <v>3.1549355000000001E-12</v>
          </cell>
          <cell r="AA50">
            <v>9.9977109999999996E-12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3.5550295000000002E-12</v>
          </cell>
          <cell r="AF50">
            <v>4.0500060000000001E-12</v>
          </cell>
          <cell r="AG50">
            <v>3.4543172999999998E-12</v>
          </cell>
          <cell r="AH50">
            <v>4.3468660000000002E-12</v>
          </cell>
          <cell r="AI50">
            <v>5.4787125E-12</v>
          </cell>
          <cell r="AJ50">
            <v>5.5689286000000002E-12</v>
          </cell>
        </row>
        <row r="51">
          <cell r="A51">
            <v>8.8931865000000004E-12</v>
          </cell>
          <cell r="B51">
            <v>2.5919970999999998E-12</v>
          </cell>
          <cell r="C51" t="str">
            <v>NaN</v>
          </cell>
          <cell r="D51" t="str">
            <v>NaN</v>
          </cell>
          <cell r="E51">
            <v>1.2994534999999999E-11</v>
          </cell>
          <cell r="F51">
            <v>4.5875410000000002E-12</v>
          </cell>
          <cell r="G51">
            <v>1.1156963000000001E-12</v>
          </cell>
          <cell r="H51">
            <v>3.0917192999999998E-13</v>
          </cell>
          <cell r="I51">
            <v>2.1029646E-13</v>
          </cell>
          <cell r="J51">
            <v>1.2960731999999999E-13</v>
          </cell>
          <cell r="K51">
            <v>1.729613E-13</v>
          </cell>
          <cell r="L51">
            <v>2.7126466999999998E-13</v>
          </cell>
          <cell r="M51">
            <v>4.4301462999999998E-13</v>
          </cell>
          <cell r="N51">
            <v>6.4691790000000003E-13</v>
          </cell>
          <cell r="O51">
            <v>9.08264E-13</v>
          </cell>
          <cell r="P51">
            <v>1.1882440999999999E-12</v>
          </cell>
          <cell r="Q51">
            <v>1.597537E-12</v>
          </cell>
          <cell r="R51">
            <v>4.3581952000000002E-12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6.7515079999999998E-12</v>
          </cell>
          <cell r="X51">
            <v>3.2245349999999999E-12</v>
          </cell>
          <cell r="Y51">
            <v>3.9477835E-12</v>
          </cell>
          <cell r="Z51">
            <v>5.3360405999999999E-12</v>
          </cell>
          <cell r="AA51">
            <v>3.0015403E-4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7.6776220000000001E-12</v>
          </cell>
          <cell r="AF51">
            <v>4.651327E-12</v>
          </cell>
          <cell r="AG51">
            <v>3.6876635000000001E-12</v>
          </cell>
          <cell r="AH51">
            <v>6.3509796000000002E-12</v>
          </cell>
          <cell r="AI51">
            <v>1.3254012999999999E-11</v>
          </cell>
          <cell r="AJ51">
            <v>1.9378442000000001E-11</v>
          </cell>
        </row>
        <row r="52">
          <cell r="A52">
            <v>8.0297140000000001E-4</v>
          </cell>
          <cell r="B52">
            <v>6.3769470000000001E-12</v>
          </cell>
          <cell r="C52" t="str">
            <v>NaN</v>
          </cell>
          <cell r="D52" t="str">
            <v>NaN</v>
          </cell>
          <cell r="E52">
            <v>1.9698772000000001E-12</v>
          </cell>
          <cell r="F52">
            <v>2.9961363000000001E-12</v>
          </cell>
          <cell r="G52">
            <v>9.532402E-13</v>
          </cell>
          <cell r="H52">
            <v>5.1741325999999996E-13</v>
          </cell>
          <cell r="I52">
            <v>1.9583261999999999E-13</v>
          </cell>
          <cell r="J52">
            <v>1.3179219000000001E-13</v>
          </cell>
          <cell r="K52">
            <v>1.1624314000000001E-13</v>
          </cell>
          <cell r="L52">
            <v>1.4812798000000001E-13</v>
          </cell>
          <cell r="M52">
            <v>3.0387931999999998E-13</v>
          </cell>
          <cell r="N52">
            <v>7.7620234000000002E-13</v>
          </cell>
          <cell r="O52">
            <v>1.1936625E-12</v>
          </cell>
          <cell r="P52">
            <v>1.8431302000000002E-12</v>
          </cell>
          <cell r="Q52">
            <v>3.0163102999999999E-12</v>
          </cell>
          <cell r="R52">
            <v>3.3151571999999999E-11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4.5033916000000004E-12</v>
          </cell>
          <cell r="X52">
            <v>3.6822945000000002E-12</v>
          </cell>
          <cell r="Y52">
            <v>6.2716017000000002E-12</v>
          </cell>
          <cell r="Z52">
            <v>5.6578435999999997E-12</v>
          </cell>
          <cell r="AA52">
            <v>3.6829066999999999E-4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2.8181962000000001E-12</v>
          </cell>
          <cell r="AF52">
            <v>1.918773E-12</v>
          </cell>
          <cell r="AG52">
            <v>2.7373723999999998E-12</v>
          </cell>
          <cell r="AH52">
            <v>9.0004010000000001E-12</v>
          </cell>
          <cell r="AI52">
            <v>7.5201159999999998E-5</v>
          </cell>
          <cell r="AJ52">
            <v>4.8821344000000001E-4</v>
          </cell>
        </row>
        <row r="53">
          <cell r="A53">
            <v>2.4969666E-3</v>
          </cell>
          <cell r="B53">
            <v>6.1064419999999999E-4</v>
          </cell>
          <cell r="C53">
            <v>7.468822E-13</v>
          </cell>
          <cell r="D53">
            <v>1.189383E-12</v>
          </cell>
          <cell r="E53">
            <v>1.8520692999999998E-12</v>
          </cell>
          <cell r="F53">
            <v>2.1924068000000001E-12</v>
          </cell>
          <cell r="G53">
            <v>1.1842239E-12</v>
          </cell>
          <cell r="H53">
            <v>8.5447930000000001E-13</v>
          </cell>
          <cell r="I53">
            <v>2.6075106000000001E-13</v>
          </cell>
          <cell r="J53">
            <v>2.5569054000000002E-13</v>
          </cell>
          <cell r="K53">
            <v>1.9518569000000001E-13</v>
          </cell>
          <cell r="L53">
            <v>2.3795430000000002E-13</v>
          </cell>
          <cell r="M53">
            <v>4.6696750000000005E-13</v>
          </cell>
          <cell r="N53">
            <v>1.1078456000000001E-12</v>
          </cell>
          <cell r="O53">
            <v>2.6868461999999998E-12</v>
          </cell>
          <cell r="P53">
            <v>6.0597732999999996E-12</v>
          </cell>
          <cell r="Q53">
            <v>7.4035100000000002E-12</v>
          </cell>
          <cell r="R53">
            <v>4.6135063E-4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1.3285731E-12</v>
          </cell>
          <cell r="X53">
            <v>2.465109E-12</v>
          </cell>
          <cell r="Y53">
            <v>3.6505780999999997E-4</v>
          </cell>
          <cell r="Z53">
            <v>9.5154484999999999E-4</v>
          </cell>
          <cell r="AA53">
            <v>5.2143366000000004E-4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1.591615E-12</v>
          </cell>
          <cell r="AF53">
            <v>3.7325140000000001E-12</v>
          </cell>
          <cell r="AG53">
            <v>4.4204459999999999E-12</v>
          </cell>
          <cell r="AH53">
            <v>2.1353297999999998E-8</v>
          </cell>
          <cell r="AI53">
            <v>2.6804493999999998E-4</v>
          </cell>
          <cell r="AJ53">
            <v>1.1530403E-3</v>
          </cell>
        </row>
        <row r="54">
          <cell r="A54">
            <v>1.2476231E-3</v>
          </cell>
          <cell r="B54">
            <v>5.3729863E-12</v>
          </cell>
          <cell r="C54">
            <v>7.2626950000000001E-13</v>
          </cell>
          <cell r="D54">
            <v>9.4893399999999996E-13</v>
          </cell>
          <cell r="E54">
            <v>8.8541970000000001E-13</v>
          </cell>
          <cell r="F54">
            <v>1.3082732000000001E-12</v>
          </cell>
          <cell r="G54">
            <v>1.4203800999999999E-12</v>
          </cell>
          <cell r="H54">
            <v>8.3537819999999999E-13</v>
          </cell>
          <cell r="I54">
            <v>6.5523370000000004E-13</v>
          </cell>
          <cell r="J54">
            <v>7.2989965000000005E-13</v>
          </cell>
          <cell r="K54">
            <v>8.3599284E-13</v>
          </cell>
          <cell r="L54">
            <v>9.494422000000001E-13</v>
          </cell>
          <cell r="M54">
            <v>1.5599987000000001E-12</v>
          </cell>
          <cell r="N54">
            <v>3.2132820000000002E-12</v>
          </cell>
          <cell r="O54">
            <v>6.6146263999999996E-12</v>
          </cell>
          <cell r="P54">
            <v>1.5181242999999999E-4</v>
          </cell>
          <cell r="Q54">
            <v>6.6976394999999998E-4</v>
          </cell>
          <cell r="R54">
            <v>9.6401900000000006E-6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1.6594067E-12</v>
          </cell>
          <cell r="X54">
            <v>4.7038299999999998E-12</v>
          </cell>
          <cell r="Y54">
            <v>3.9873706000000001E-4</v>
          </cell>
          <cell r="Z54">
            <v>1.6346031999999999E-3</v>
          </cell>
          <cell r="AA54">
            <v>1.4790299000000001E-3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1.3936970000000001E-12</v>
          </cell>
          <cell r="AF54">
            <v>3.7211729999999997E-12</v>
          </cell>
          <cell r="AG54">
            <v>5.1222218000000002E-5</v>
          </cell>
          <cell r="AH54">
            <v>4.9990739999999998E-4</v>
          </cell>
          <cell r="AI54">
            <v>8.6485833000000002E-4</v>
          </cell>
          <cell r="AJ54">
            <v>1.3758462999999999E-3</v>
          </cell>
        </row>
        <row r="55">
          <cell r="A55" t="str">
            <v>NaN</v>
          </cell>
          <cell r="B55" t="str">
            <v>NaN</v>
          </cell>
          <cell r="C55">
            <v>5.8673346000000002E-13</v>
          </cell>
          <cell r="D55">
            <v>1.9681028000000001E-12</v>
          </cell>
          <cell r="E55">
            <v>2.8957536000000001E-6</v>
          </cell>
          <cell r="F55">
            <v>1.4330511999999999E-12</v>
          </cell>
          <cell r="G55">
            <v>9.487343E-13</v>
          </cell>
          <cell r="H55">
            <v>5.5695550000000001E-13</v>
          </cell>
          <cell r="I55">
            <v>4.9106050000000002E-13</v>
          </cell>
          <cell r="J55">
            <v>5.1423070000000002E-13</v>
          </cell>
          <cell r="K55">
            <v>5.6039679999999999E-13</v>
          </cell>
          <cell r="L55">
            <v>6.060538E-13</v>
          </cell>
          <cell r="M55">
            <v>8.0369965999999998E-13</v>
          </cell>
          <cell r="N55">
            <v>1.098394E-12</v>
          </cell>
          <cell r="O55">
            <v>1.6862982E-12</v>
          </cell>
          <cell r="P55">
            <v>4.1921929999999998E-12</v>
          </cell>
          <cell r="Q55">
            <v>2.2033272E-4</v>
          </cell>
          <cell r="R55">
            <v>4.8389594000000001E-4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6.1918110000000002E-13</v>
          </cell>
          <cell r="W55">
            <v>6.9725970000000003E-13</v>
          </cell>
          <cell r="X55">
            <v>7.7894939999999998E-13</v>
          </cell>
          <cell r="Y55">
            <v>1.6086375000000001E-12</v>
          </cell>
          <cell r="Z55">
            <v>4.8960000000000001E-12</v>
          </cell>
          <cell r="AA55">
            <v>9.845562E-4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2.2148391999999998E-12</v>
          </cell>
          <cell r="AF55">
            <v>2.9031438999999999E-12</v>
          </cell>
          <cell r="AG55">
            <v>1.0120630999999999E-3</v>
          </cell>
          <cell r="AH55">
            <v>2.2057821E-4</v>
          </cell>
          <cell r="AI55">
            <v>4.2348054999999998E-4</v>
          </cell>
          <cell r="AJ55">
            <v>1.3136917999999999E-3</v>
          </cell>
        </row>
        <row r="56">
          <cell r="A56" t="str">
            <v>NaN</v>
          </cell>
          <cell r="B56" t="str">
            <v>NaN</v>
          </cell>
          <cell r="C56">
            <v>1.3816731000000001E-12</v>
          </cell>
          <cell r="D56">
            <v>2.4228922E-12</v>
          </cell>
          <cell r="E56">
            <v>2.0620016E-12</v>
          </cell>
          <cell r="F56">
            <v>9.0210695000000004E-13</v>
          </cell>
          <cell r="G56">
            <v>6.7897900000000003E-13</v>
          </cell>
          <cell r="H56">
            <v>6.1071764000000002E-13</v>
          </cell>
          <cell r="I56">
            <v>7.3465664000000002E-13</v>
          </cell>
          <cell r="J56">
            <v>8.8219749999999999E-13</v>
          </cell>
          <cell r="K56">
            <v>8.322547E-13</v>
          </cell>
          <cell r="L56">
            <v>7.8934243999999996E-13</v>
          </cell>
          <cell r="M56">
            <v>8.8948726999999998E-13</v>
          </cell>
          <cell r="N56">
            <v>1.134375E-12</v>
          </cell>
          <cell r="O56">
            <v>1.6856168E-12</v>
          </cell>
          <cell r="P56">
            <v>4.2882609999999999E-12</v>
          </cell>
          <cell r="Q56">
            <v>2.4086944000000001E-11</v>
          </cell>
          <cell r="R56">
            <v>1.0796501999999999E-11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2.6862182E-12</v>
          </cell>
          <cell r="W56">
            <v>8.6984103999999997E-13</v>
          </cell>
          <cell r="X56">
            <v>9.6835570000000007E-13</v>
          </cell>
          <cell r="Y56">
            <v>1.5163150000000001E-12</v>
          </cell>
          <cell r="Z56">
            <v>4.5434549999999996E-12</v>
          </cell>
          <cell r="AA56">
            <v>1.2315907999999999E-3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1.1479136E-3</v>
          </cell>
          <cell r="AF56">
            <v>4.8037490000000001E-5</v>
          </cell>
          <cell r="AG56">
            <v>4.6386675000000002E-12</v>
          </cell>
          <cell r="AH56">
            <v>1.8574096E-12</v>
          </cell>
          <cell r="AI56">
            <v>1.663263E-12</v>
          </cell>
          <cell r="AJ56">
            <v>2.4344300000000001E-4</v>
          </cell>
        </row>
        <row r="57">
          <cell r="A57" t="str">
            <v>NaN</v>
          </cell>
          <cell r="B57">
            <v>1.6009647E-12</v>
          </cell>
          <cell r="C57">
            <v>6.8222889999999998E-13</v>
          </cell>
          <cell r="D57">
            <v>1.1203567E-12</v>
          </cell>
          <cell r="E57">
            <v>5.7660279999999999E-13</v>
          </cell>
          <cell r="F57">
            <v>5.7053309999999997E-13</v>
          </cell>
          <cell r="G57">
            <v>8.0898683E-13</v>
          </cell>
          <cell r="H57">
            <v>1.1955860999999999E-12</v>
          </cell>
          <cell r="I57">
            <v>2.5384880000000001E-12</v>
          </cell>
          <cell r="J57">
            <v>5.2119277000000003E-12</v>
          </cell>
          <cell r="K57">
            <v>7.2214680000000004E-12</v>
          </cell>
          <cell r="L57">
            <v>5.7537242E-11</v>
          </cell>
          <cell r="M57">
            <v>9.3620269999999993E-12</v>
          </cell>
          <cell r="N57">
            <v>6.7524363000000001E-12</v>
          </cell>
          <cell r="O57">
            <v>4.9204930000000003E-12</v>
          </cell>
          <cell r="P57">
            <v>6.4729454000000004E-12</v>
          </cell>
          <cell r="Q57">
            <v>7.4313749999999993E-12</v>
          </cell>
          <cell r="R57">
            <v>9.2772120000000006E-12</v>
          </cell>
          <cell r="S57" t="str">
            <v>NaN</v>
          </cell>
          <cell r="T57" t="str">
            <v>NaN</v>
          </cell>
          <cell r="U57">
            <v>1.0075286E-12</v>
          </cell>
          <cell r="V57">
            <v>2.0357586999999999E-12</v>
          </cell>
          <cell r="W57">
            <v>4.5241232999999998E-12</v>
          </cell>
          <cell r="X57">
            <v>4.3756399999999997E-12</v>
          </cell>
          <cell r="Y57">
            <v>3.4415283E-12</v>
          </cell>
          <cell r="Z57">
            <v>2.2797885999999999E-12</v>
          </cell>
          <cell r="AA57">
            <v>9.3797360000000003E-12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4.3091107000000002E-11</v>
          </cell>
          <cell r="AF57">
            <v>5.1075454999999998E-12</v>
          </cell>
          <cell r="AG57">
            <v>1.5273408999999999E-12</v>
          </cell>
          <cell r="AH57">
            <v>1.787133E-12</v>
          </cell>
          <cell r="AI57">
            <v>1.9431129999999999E-12</v>
          </cell>
          <cell r="AJ57">
            <v>1.0214079999999999E-3</v>
          </cell>
        </row>
        <row r="58">
          <cell r="A58" t="str">
            <v>NaN</v>
          </cell>
          <cell r="B58">
            <v>7.9210465999999997E-13</v>
          </cell>
          <cell r="C58">
            <v>2.6528153000000002E-13</v>
          </cell>
          <cell r="D58">
            <v>2.2234134E-13</v>
          </cell>
          <cell r="E58">
            <v>1.5476893999999999E-13</v>
          </cell>
          <cell r="F58">
            <v>2.6727769999999998E-13</v>
          </cell>
          <cell r="G58">
            <v>4.5754584000000005E-13</v>
          </cell>
          <cell r="H58">
            <v>7.3580545999999996E-13</v>
          </cell>
          <cell r="I58">
            <v>1.3310773000000001E-12</v>
          </cell>
          <cell r="J58">
            <v>2.137469E-12</v>
          </cell>
          <cell r="K58">
            <v>3.9791295000000003E-12</v>
          </cell>
          <cell r="L58">
            <v>5.6266129999999997E-12</v>
          </cell>
          <cell r="M58">
            <v>7.8137769999999993E-12</v>
          </cell>
          <cell r="N58">
            <v>7.2232271999999997E-12</v>
          </cell>
          <cell r="O58">
            <v>8.0457719999999995E-12</v>
          </cell>
          <cell r="P58">
            <v>5.6950455E-5</v>
          </cell>
          <cell r="Q58">
            <v>1.7138335000000001E-3</v>
          </cell>
          <cell r="R58">
            <v>1.7138889999999999E-3</v>
          </cell>
          <cell r="S58" t="str">
            <v>NaN</v>
          </cell>
          <cell r="T58" t="str">
            <v>NaN</v>
          </cell>
          <cell r="U58">
            <v>1.3832515E-12</v>
          </cell>
          <cell r="V58">
            <v>2.3168066999999998E-12</v>
          </cell>
          <cell r="W58">
            <v>1.8169969000000001E-12</v>
          </cell>
          <cell r="X58">
            <v>2.3144253E-12</v>
          </cell>
          <cell r="Y58">
            <v>8.3625350000000007E-6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3.9058929999999999E-4</v>
          </cell>
          <cell r="AG58">
            <v>1.4798540999999999E-12</v>
          </cell>
          <cell r="AH58">
            <v>1.9334446E-4</v>
          </cell>
          <cell r="AI58">
            <v>3.5942162999999999E-4</v>
          </cell>
          <cell r="AJ58">
            <v>4.5777419999999998E-12</v>
          </cell>
        </row>
        <row r="59">
          <cell r="A59" t="str">
            <v>NaN</v>
          </cell>
          <cell r="B59">
            <v>5.8550159999999999E-13</v>
          </cell>
          <cell r="C59">
            <v>1.4515911000000001E-13</v>
          </cell>
          <cell r="D59">
            <v>1.9400719000000001E-13</v>
          </cell>
          <cell r="E59">
            <v>1.0368526000000001E-13</v>
          </cell>
          <cell r="F59">
            <v>1.5053228000000001E-13</v>
          </cell>
          <cell r="G59">
            <v>2.6141479999999999E-13</v>
          </cell>
          <cell r="H59">
            <v>2.8345945000000002E-13</v>
          </cell>
          <cell r="I59">
            <v>3.7709725000000001E-13</v>
          </cell>
          <cell r="J59">
            <v>5.0699260000000003E-13</v>
          </cell>
          <cell r="K59">
            <v>7.9997220000000003E-13</v>
          </cell>
          <cell r="L59">
            <v>8.6655390000000001E-13</v>
          </cell>
          <cell r="M59">
            <v>1.2200324E-12</v>
          </cell>
          <cell r="N59">
            <v>1.9024213999999999E-12</v>
          </cell>
          <cell r="O59">
            <v>1.5512829000000001E-12</v>
          </cell>
          <cell r="P59">
            <v>2.1893813000000001E-12</v>
          </cell>
          <cell r="Q59">
            <v>7.9554295000000005E-5</v>
          </cell>
          <cell r="R59">
            <v>4.5454551999999997E-4</v>
          </cell>
          <cell r="S59" t="str">
            <v>NaN</v>
          </cell>
          <cell r="T59">
            <v>5.1792393999999997E-12</v>
          </cell>
          <cell r="U59">
            <v>1.4399659E-12</v>
          </cell>
          <cell r="V59">
            <v>9.3249960000000009E-13</v>
          </cell>
          <cell r="W59">
            <v>1.0915184999999999E-12</v>
          </cell>
          <cell r="X59">
            <v>9.0709996999999998E-13</v>
          </cell>
          <cell r="Y59">
            <v>4.6791866999999999E-13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1.1728366E-3</v>
          </cell>
          <cell r="AG59">
            <v>5.3918909999999997E-11</v>
          </cell>
          <cell r="AH59">
            <v>2.0696123999999999E-11</v>
          </cell>
          <cell r="AI59">
            <v>3.6970010000000002E-4</v>
          </cell>
          <cell r="AJ59">
            <v>1.892329E-11</v>
          </cell>
        </row>
        <row r="60">
          <cell r="A60" t="str">
            <v>NaN</v>
          </cell>
          <cell r="B60">
            <v>1.1315418999999999E-12</v>
          </cell>
          <cell r="C60">
            <v>2.0674853E-13</v>
          </cell>
          <cell r="D60">
            <v>1.60122E-13</v>
          </cell>
          <cell r="E60">
            <v>9.3584449999999998E-14</v>
          </cell>
          <cell r="F60">
            <v>1.2142105999999999E-13</v>
          </cell>
          <cell r="G60">
            <v>2.3266412000000001E-13</v>
          </cell>
          <cell r="H60">
            <v>3.8232681999999999E-13</v>
          </cell>
          <cell r="I60">
            <v>5.4703556E-13</v>
          </cell>
          <cell r="J60">
            <v>7.0052179999999996E-13</v>
          </cell>
          <cell r="K60">
            <v>8.2649403999999997E-13</v>
          </cell>
          <cell r="L60">
            <v>9.1058099999999991E-13</v>
          </cell>
          <cell r="M60">
            <v>1.130164E-12</v>
          </cell>
          <cell r="N60">
            <v>1.0494527000000001E-12</v>
          </cell>
          <cell r="O60">
            <v>1.0087954999999999E-12</v>
          </cell>
          <cell r="P60">
            <v>4.0423284999999997E-12</v>
          </cell>
          <cell r="Q60">
            <v>8.1634334999999998E-4</v>
          </cell>
          <cell r="R60" t="str">
            <v>NaN</v>
          </cell>
          <cell r="S60">
            <v>3.1195860000000002E-12</v>
          </cell>
          <cell r="T60">
            <v>1.1682258E-12</v>
          </cell>
          <cell r="U60">
            <v>5.0052593999999999E-13</v>
          </cell>
          <cell r="V60">
            <v>6.1388866000000004E-13</v>
          </cell>
          <cell r="W60">
            <v>6.477634E-13</v>
          </cell>
          <cell r="X60">
            <v>6.0080352999999998E-13</v>
          </cell>
          <cell r="Y60">
            <v>4.1602040000000001E-13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1.1057765999999999E-3</v>
          </cell>
          <cell r="AG60">
            <v>6.3627574999999994E-11</v>
          </cell>
          <cell r="AH60">
            <v>1.1981959000000001E-3</v>
          </cell>
          <cell r="AI60">
            <v>1.0768317999999999E-3</v>
          </cell>
          <cell r="AJ60">
            <v>9.4538429999999995E-4</v>
          </cell>
        </row>
        <row r="61">
          <cell r="A61" t="str">
            <v>NaN</v>
          </cell>
          <cell r="B61">
            <v>4.5223529999999997E-12</v>
          </cell>
          <cell r="C61">
            <v>1.2777829000000001E-12</v>
          </cell>
          <cell r="D61">
            <v>3.750855E-13</v>
          </cell>
          <cell r="E61">
            <v>1.7189557000000001E-13</v>
          </cell>
          <cell r="F61">
            <v>2.2633042000000001E-13</v>
          </cell>
          <cell r="G61">
            <v>3.1458766000000002E-13</v>
          </cell>
          <cell r="H61">
            <v>4.2008630000000002E-13</v>
          </cell>
          <cell r="I61">
            <v>5.4036013000000005E-13</v>
          </cell>
          <cell r="J61">
            <v>5.5068160000000005E-13</v>
          </cell>
          <cell r="K61">
            <v>5.8673845E-13</v>
          </cell>
          <cell r="L61">
            <v>6.7834264000000005E-13</v>
          </cell>
          <cell r="M61">
            <v>8.5233749999999995E-13</v>
          </cell>
          <cell r="N61">
            <v>9.4603809999999999E-13</v>
          </cell>
          <cell r="O61">
            <v>9.5848099999999994E-13</v>
          </cell>
          <cell r="P61">
            <v>3.2639013000000002E-12</v>
          </cell>
          <cell r="Q61" t="str">
            <v>NaN</v>
          </cell>
          <cell r="R61">
            <v>4.3018430000000002E-11</v>
          </cell>
          <cell r="S61">
            <v>1.2629763E-12</v>
          </cell>
          <cell r="T61">
            <v>8.5671290000000005E-13</v>
          </cell>
          <cell r="U61">
            <v>5.3754430000000001E-13</v>
          </cell>
          <cell r="V61">
            <v>6.109188E-13</v>
          </cell>
          <cell r="W61">
            <v>7.0057479999999996E-13</v>
          </cell>
          <cell r="X61">
            <v>5.810328E-13</v>
          </cell>
          <cell r="Y61">
            <v>7.6027629999999995E-13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1.2058158999999999E-3</v>
          </cell>
          <cell r="AG61">
            <v>8.7989909999999995E-10</v>
          </cell>
          <cell r="AH61" t="str">
            <v>NaN</v>
          </cell>
          <cell r="AI61">
            <v>1.3108633000000001E-3</v>
          </cell>
          <cell r="AJ61">
            <v>1.0904025E-3</v>
          </cell>
        </row>
        <row r="62">
          <cell r="A62" t="str">
            <v>NaN</v>
          </cell>
          <cell r="B62">
            <v>1.0211865E-11</v>
          </cell>
          <cell r="C62">
            <v>3.2216629999999999E-12</v>
          </cell>
          <cell r="D62">
            <v>6.8123110000000005E-13</v>
          </cell>
          <cell r="E62">
            <v>2.7362245999999999E-13</v>
          </cell>
          <cell r="F62">
            <v>2.4527016999999998E-13</v>
          </cell>
          <cell r="G62">
            <v>3.3388759999999998E-13</v>
          </cell>
          <cell r="H62">
            <v>4.3303168000000002E-13</v>
          </cell>
          <cell r="I62">
            <v>5.2858596000000004E-13</v>
          </cell>
          <cell r="J62">
            <v>4.9134160000000002E-13</v>
          </cell>
          <cell r="K62">
            <v>4.9157410000000004E-13</v>
          </cell>
          <cell r="L62">
            <v>6.2254726000000002E-13</v>
          </cell>
          <cell r="M62">
            <v>6.7546527E-13</v>
          </cell>
          <cell r="N62">
            <v>5.7504980000000004E-13</v>
          </cell>
          <cell r="O62">
            <v>7.6625180000000002E-13</v>
          </cell>
          <cell r="P62" t="str">
            <v>NaN</v>
          </cell>
          <cell r="Q62">
            <v>1.4351491999999999E-11</v>
          </cell>
          <cell r="R62">
            <v>1.5663607999999999E-11</v>
          </cell>
          <cell r="S62">
            <v>5.7280326000000001E-12</v>
          </cell>
          <cell r="T62">
            <v>1.1748518E-12</v>
          </cell>
          <cell r="U62">
            <v>6.512768E-13</v>
          </cell>
          <cell r="V62">
            <v>6.9144199999999997E-13</v>
          </cell>
          <cell r="W62">
            <v>8.4061460000000002E-13</v>
          </cell>
          <cell r="X62">
            <v>8.313355E-13</v>
          </cell>
          <cell r="Y62">
            <v>1.6073148999999999E-12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3.0405725999999998E-3</v>
          </cell>
          <cell r="AG62">
            <v>5.2092597000000002E-4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5.7376326000000003E-12</v>
          </cell>
          <cell r="D63">
            <v>8.4289325000000001E-13</v>
          </cell>
          <cell r="E63">
            <v>2.9499465999999998E-13</v>
          </cell>
          <cell r="F63">
            <v>2.5615979999999998E-13</v>
          </cell>
          <cell r="G63">
            <v>4.1663183999999998E-13</v>
          </cell>
          <cell r="H63">
            <v>5.2725480000000004E-13</v>
          </cell>
          <cell r="I63">
            <v>6.3228154999999999E-13</v>
          </cell>
          <cell r="J63">
            <v>6.5608909999999997E-13</v>
          </cell>
          <cell r="K63">
            <v>6.2206349999999998E-13</v>
          </cell>
          <cell r="L63">
            <v>7.2897069999999997E-13</v>
          </cell>
          <cell r="M63">
            <v>6.3875993E-13</v>
          </cell>
          <cell r="N63">
            <v>4.7480859999999997E-13</v>
          </cell>
          <cell r="O63">
            <v>8.1605084000000004E-13</v>
          </cell>
          <cell r="P63" t="str">
            <v>NaN</v>
          </cell>
          <cell r="Q63">
            <v>1.6621307999999999E-11</v>
          </cell>
          <cell r="R63">
            <v>1.0998992999999999E-11</v>
          </cell>
          <cell r="S63">
            <v>6.8212620000000003E-12</v>
          </cell>
          <cell r="T63">
            <v>1.3114427000000001E-12</v>
          </cell>
          <cell r="U63">
            <v>7.7935689999999995E-13</v>
          </cell>
          <cell r="V63">
            <v>9.5510229999999995E-13</v>
          </cell>
          <cell r="W63">
            <v>1.2645118000000001E-12</v>
          </cell>
          <cell r="X63">
            <v>1.3340827999999999E-12</v>
          </cell>
          <cell r="Y63">
            <v>3.9263873999999999E-12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8.3056559999999997E-5</v>
          </cell>
          <cell r="AG63">
            <v>1.6641726E-3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4.6035173000000002E-4</v>
          </cell>
          <cell r="D64">
            <v>1.499417E-12</v>
          </cell>
          <cell r="E64">
            <v>2.3023184999999998E-13</v>
          </cell>
          <cell r="F64">
            <v>7.1127249999999999E-14</v>
          </cell>
          <cell r="G64">
            <v>7.8478480000000006E-14</v>
          </cell>
          <cell r="H64">
            <v>1.8034188000000001E-13</v>
          </cell>
          <cell r="I64">
            <v>3.2821063000000002E-13</v>
          </cell>
          <cell r="J64">
            <v>4.4332585000000002E-13</v>
          </cell>
          <cell r="K64">
            <v>6.6318910000000001E-13</v>
          </cell>
          <cell r="L64">
            <v>8.0534270000000002E-13</v>
          </cell>
          <cell r="M64">
            <v>7.7010309999999999E-13</v>
          </cell>
          <cell r="N64">
            <v>7.9348024000000003E-13</v>
          </cell>
          <cell r="O64">
            <v>1.7552022999999999E-12</v>
          </cell>
          <cell r="P64" t="str">
            <v>NaN</v>
          </cell>
          <cell r="Q64">
            <v>2.8989987E-11</v>
          </cell>
          <cell r="R64">
            <v>7.3579569999999994E-12</v>
          </cell>
          <cell r="S64">
            <v>4.0993285E-12</v>
          </cell>
          <cell r="T64">
            <v>7.8074780000000002E-13</v>
          </cell>
          <cell r="U64">
            <v>6.6164819999999998E-13</v>
          </cell>
          <cell r="V64">
            <v>9.380984000000001E-13</v>
          </cell>
          <cell r="W64">
            <v>1.6488960000000001E-12</v>
          </cell>
          <cell r="X64">
            <v>1.932891E-12</v>
          </cell>
          <cell r="Y64">
            <v>1.5722548E-12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3.2856554000000001E-12</v>
          </cell>
          <cell r="D65">
            <v>1.39714585E-11</v>
          </cell>
          <cell r="E65">
            <v>1.6353122E-11</v>
          </cell>
          <cell r="F65">
            <v>1.5479996999999999E-11</v>
          </cell>
          <cell r="G65">
            <v>1.2260187E-11</v>
          </cell>
          <cell r="H65">
            <v>8.4192349999999995E-12</v>
          </cell>
          <cell r="I65">
            <v>3.2761018E-12</v>
          </cell>
          <cell r="J65">
            <v>1.5517092E-12</v>
          </cell>
          <cell r="K65">
            <v>7.673562E-13</v>
          </cell>
          <cell r="L65">
            <v>4.6145309999999999E-13</v>
          </cell>
          <cell r="M65">
            <v>7.287974E-13</v>
          </cell>
          <cell r="N65">
            <v>2.1624539999999998E-12</v>
          </cell>
          <cell r="O65">
            <v>3.8628310000000002E-12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6.0655886999999998E-4</v>
          </cell>
          <cell r="T65">
            <v>3.068278E-11</v>
          </cell>
          <cell r="U65">
            <v>1.6996644000000001E-11</v>
          </cell>
          <cell r="V65">
            <v>3.2292797E-12</v>
          </cell>
          <cell r="W65">
            <v>5.5552030000000001E-13</v>
          </cell>
          <cell r="X65">
            <v>3.0408350000000001E-12</v>
          </cell>
          <cell r="Y65">
            <v>2.101948E-12</v>
          </cell>
          <cell r="Z65" t="str">
            <v>NaN</v>
          </cell>
          <cell r="AA65" t="str">
            <v>NaN</v>
          </cell>
          <cell r="AB65">
            <v>7.6620953999999998E-14</v>
          </cell>
          <cell r="AC65">
            <v>3.4262067999999999E-13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1.6643235000000001E-3</v>
          </cell>
          <cell r="E66">
            <v>1.3605157000000001E-3</v>
          </cell>
          <cell r="F66">
            <v>1.1166583000000001E-3</v>
          </cell>
          <cell r="G66">
            <v>9.9905479999999993E-4</v>
          </cell>
          <cell r="H66">
            <v>8.8804230000000001E-4</v>
          </cell>
          <cell r="I66">
            <v>6.9860270000000001E-4</v>
          </cell>
          <cell r="J66">
            <v>3.9447655000000002E-4</v>
          </cell>
          <cell r="K66">
            <v>4.4870809999999998E-11</v>
          </cell>
          <cell r="L66">
            <v>1.3415195000000001E-11</v>
          </cell>
          <cell r="M66">
            <v>4.2737590000000004E-12</v>
          </cell>
          <cell r="N66">
            <v>4.3367002999999997E-12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3.7110134000000001E-3</v>
          </cell>
          <cell r="T66">
            <v>3.0499147000000002E-3</v>
          </cell>
          <cell r="U66">
            <v>2.2536507000000001E-3</v>
          </cell>
          <cell r="V66">
            <v>1.3458177E-3</v>
          </cell>
          <cell r="W66">
            <v>2.858429E-4</v>
          </cell>
          <cell r="X66">
            <v>8.9487880000000003E-12</v>
          </cell>
          <cell r="Y66">
            <v>9.8803899999999997E-12</v>
          </cell>
          <cell r="Z66">
            <v>2.4786474999999999E-12</v>
          </cell>
          <cell r="AA66">
            <v>1.0034933000000001E-12</v>
          </cell>
          <cell r="AB66">
            <v>5.0812635999999998E-13</v>
          </cell>
          <cell r="AC66">
            <v>4.8925710000000002E-13</v>
          </cell>
          <cell r="AD66">
            <v>1.4363253E-13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4.0830129999999999E-3</v>
          </cell>
          <cell r="E67">
            <v>2.9666816999999999E-3</v>
          </cell>
          <cell r="F67">
            <v>2.6676172999999998E-3</v>
          </cell>
          <cell r="G67">
            <v>2.5855561000000002E-3</v>
          </cell>
          <cell r="H67">
            <v>2.3784484000000002E-3</v>
          </cell>
          <cell r="I67">
            <v>2.1919992000000001E-3</v>
          </cell>
          <cell r="J67">
            <v>1.7867859E-3</v>
          </cell>
          <cell r="K67">
            <v>1.2496867999999999E-3</v>
          </cell>
          <cell r="L67">
            <v>5.7977739999999999E-4</v>
          </cell>
          <cell r="M67">
            <v>2.3855267E-11</v>
          </cell>
          <cell r="N67">
            <v>6.3769766000000002E-12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4.6446793999999998E-3</v>
          </cell>
          <cell r="T67">
            <v>4.3069663999999999E-3</v>
          </cell>
          <cell r="U67">
            <v>4.1151275000000003E-3</v>
          </cell>
          <cell r="V67">
            <v>3.3381714000000002E-3</v>
          </cell>
          <cell r="W67">
            <v>2.7221006000000001E-3</v>
          </cell>
          <cell r="X67">
            <v>1.4629172000000001E-3</v>
          </cell>
          <cell r="Y67">
            <v>2.9552534E-11</v>
          </cell>
          <cell r="Z67" t="str">
            <v>NaN</v>
          </cell>
          <cell r="AA67">
            <v>1.2995143E-12</v>
          </cell>
          <cell r="AB67">
            <v>8.2527626000000004E-13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4.2903433E-3</v>
          </cell>
          <cell r="E68">
            <v>3.1373207000000001E-3</v>
          </cell>
          <cell r="F68">
            <v>3.1031380000000001E-3</v>
          </cell>
          <cell r="G68">
            <v>3.0108650000000002E-3</v>
          </cell>
          <cell r="H68">
            <v>2.9715129999999998E-3</v>
          </cell>
          <cell r="I68">
            <v>2.7619882E-3</v>
          </cell>
          <cell r="J68">
            <v>2.6457288999999998E-3</v>
          </cell>
          <cell r="K68">
            <v>2.2293348000000002E-3</v>
          </cell>
          <cell r="L68">
            <v>1.4020954E-3</v>
          </cell>
          <cell r="M68">
            <v>9.718482E-5</v>
          </cell>
          <cell r="N68">
            <v>1.3383575000000001E-11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5.6506786000000003E-3</v>
          </cell>
          <cell r="U68">
            <v>4.8309484999999996E-3</v>
          </cell>
          <cell r="V68">
            <v>5.0612315999999996E-3</v>
          </cell>
          <cell r="W68">
            <v>4.5809750000000002E-3</v>
          </cell>
          <cell r="X68">
            <v>3.8137205000000002E-3</v>
          </cell>
          <cell r="Y68">
            <v>1.6748757E-3</v>
          </cell>
          <cell r="Z68">
            <v>1.4803717E-4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2.865219E-3</v>
          </cell>
          <cell r="F69">
            <v>3.1396430000000001E-3</v>
          </cell>
          <cell r="G69">
            <v>3.1858745000000002E-3</v>
          </cell>
          <cell r="H69">
            <v>2.8882640999999998E-3</v>
          </cell>
          <cell r="I69">
            <v>2.9626733E-3</v>
          </cell>
          <cell r="J69">
            <v>3.0518183000000001E-3</v>
          </cell>
          <cell r="K69">
            <v>2.8109039999999999E-3</v>
          </cell>
          <cell r="L69">
            <v>1.7949144E-3</v>
          </cell>
          <cell r="M69">
            <v>4.7014263999999999E-4</v>
          </cell>
          <cell r="N69">
            <v>2.9773184E-11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5.646641E-3</v>
          </cell>
          <cell r="V69">
            <v>5.5206595000000004E-3</v>
          </cell>
          <cell r="W69">
            <v>5.3254347000000002E-3</v>
          </cell>
          <cell r="X69">
            <v>4.9819540000000002E-3</v>
          </cell>
          <cell r="Y69">
            <v>3.2324350000000001E-3</v>
          </cell>
          <cell r="Z69">
            <v>1.1253706999999999E-3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6.6986726999999999E-4</v>
          </cell>
          <cell r="F70">
            <v>2.4685364E-3</v>
          </cell>
          <cell r="G70">
            <v>1.9216774E-3</v>
          </cell>
          <cell r="H70">
            <v>1.1544388000000001E-3</v>
          </cell>
          <cell r="I70">
            <v>2.1700917000000001E-3</v>
          </cell>
          <cell r="J70">
            <v>3.8637950000000002E-3</v>
          </cell>
          <cell r="K70">
            <v>2.4010385E-3</v>
          </cell>
          <cell r="L70">
            <v>1.5907836999999999E-3</v>
          </cell>
          <cell r="M70">
            <v>3.1802840000000001E-11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5.0343736000000002E-3</v>
          </cell>
          <cell r="V70">
            <v>5.1733639999999997E-3</v>
          </cell>
          <cell r="W70">
            <v>4.7883329999999997E-3</v>
          </cell>
          <cell r="X70">
            <v>4.1631423000000004E-3</v>
          </cell>
          <cell r="Y70">
            <v>3.1603073999999999E-3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5.5696233000000002E-4</v>
          </cell>
          <cell r="H71">
            <v>6.8523840000000004E-4</v>
          </cell>
          <cell r="I71">
            <v>7.2492873999999998E-4</v>
          </cell>
          <cell r="J71">
            <v>2.0554639999999999E-3</v>
          </cell>
          <cell r="K71">
            <v>4.1249997999999999E-10</v>
          </cell>
          <cell r="L71">
            <v>5.1689625000000001E-11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2.5836765000000002E-3</v>
          </cell>
          <cell r="V71">
            <v>3.4155038000000001E-3</v>
          </cell>
          <cell r="W71">
            <v>1.1859859E-3</v>
          </cell>
          <cell r="X71">
            <v>1.9874737999999999E-3</v>
          </cell>
          <cell r="Y71">
            <v>7.9389900000000004E-4</v>
          </cell>
          <cell r="Z71">
            <v>3.2704043999999999E-4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2.3997731E-11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8.5762259999999996E-11</v>
          </cell>
          <cell r="U72">
            <v>1.4797351E-10</v>
          </cell>
          <cell r="V72" t="str">
            <v>NaN</v>
          </cell>
          <cell r="W72" t="str">
            <v>NaN</v>
          </cell>
          <cell r="X72">
            <v>5.8137769999999998E-12</v>
          </cell>
          <cell r="Y72">
            <v>2.9086619E-11</v>
          </cell>
          <cell r="Z72">
            <v>3.4937386000000001E-11</v>
          </cell>
          <cell r="AA72">
            <v>3.2579456000000002E-11</v>
          </cell>
          <cell r="AB72">
            <v>3.3202159999999999E-11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1.2821504E-11</v>
          </cell>
          <cell r="B73">
            <v>1.1145448000000001E-11</v>
          </cell>
          <cell r="C73">
            <v>1.1966574E-11</v>
          </cell>
          <cell r="D73">
            <v>1.1908472000000001E-11</v>
          </cell>
          <cell r="E73">
            <v>1.1159722E-11</v>
          </cell>
          <cell r="F73">
            <v>1.0878034E-11</v>
          </cell>
          <cell r="G73">
            <v>1.0711527E-11</v>
          </cell>
          <cell r="H73">
            <v>1.0593508E-11</v>
          </cell>
          <cell r="I73">
            <v>1.0476567E-11</v>
          </cell>
          <cell r="J73">
            <v>1.0475854E-11</v>
          </cell>
          <cell r="K73">
            <v>1.0105876E-11</v>
          </cell>
          <cell r="L73">
            <v>9.8475325000000008E-12</v>
          </cell>
          <cell r="M73">
            <v>9.7670860000000003E-12</v>
          </cell>
          <cell r="N73">
            <v>9.5995164999999999E-12</v>
          </cell>
          <cell r="O73">
            <v>1.0818414E-11</v>
          </cell>
          <cell r="P73">
            <v>1.1732438E-11</v>
          </cell>
          <cell r="Q73">
            <v>1.26804504E-11</v>
          </cell>
          <cell r="R73">
            <v>1.316738E-11</v>
          </cell>
          <cell r="S73">
            <v>1.5610716000000001E-11</v>
          </cell>
          <cell r="T73">
            <v>2.2127117999999999E-11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1.1746739E-11</v>
          </cell>
          <cell r="Z73">
            <v>1.8985364E-11</v>
          </cell>
          <cell r="AA73">
            <v>1.7990102000000001E-11</v>
          </cell>
          <cell r="AB73">
            <v>2.4299644000000001E-11</v>
          </cell>
          <cell r="AC73">
            <v>1.9805501000000001E-11</v>
          </cell>
          <cell r="AD73">
            <v>1.4149722E-11</v>
          </cell>
          <cell r="AE73">
            <v>1.7603977000000001E-11</v>
          </cell>
          <cell r="AF73">
            <v>1.4065794E-11</v>
          </cell>
          <cell r="AG73">
            <v>1.2136422999999999E-11</v>
          </cell>
          <cell r="AH73">
            <v>1.3919981499999999E-11</v>
          </cell>
          <cell r="AI73">
            <v>1.4218724999999999E-11</v>
          </cell>
          <cell r="AJ73">
            <v>1.2763101E-11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4.5375374000000001E-11</v>
          </cell>
          <cell r="C76">
            <v>5.4409227000000002E-11</v>
          </cell>
          <cell r="D76">
            <v>5.4784025000000001E-11</v>
          </cell>
          <cell r="E76">
            <v>4.749716E-11</v>
          </cell>
          <cell r="F76">
            <v>4.1680289999999998E-11</v>
          </cell>
          <cell r="G76">
            <v>4.2362638000000001E-11</v>
          </cell>
          <cell r="H76">
            <v>3.7320407000000002E-11</v>
          </cell>
          <cell r="I76">
            <v>4.308021E-11</v>
          </cell>
          <cell r="J76">
            <v>4.7201627999999999E-11</v>
          </cell>
          <cell r="K76">
            <v>2.7063415E-10</v>
          </cell>
          <cell r="L76">
            <v>4.1005904000000003E-11</v>
          </cell>
          <cell r="M76">
            <v>3.7744792999999998E-11</v>
          </cell>
          <cell r="N76">
            <v>3.8050812999999998E-11</v>
          </cell>
          <cell r="O76">
            <v>2.4265945E-10</v>
          </cell>
          <cell r="P76">
            <v>3.6441282999999998E-10</v>
          </cell>
          <cell r="Q76">
            <v>3.3735232999999999E-11</v>
          </cell>
          <cell r="R76">
            <v>2.8684130000000001E-11</v>
          </cell>
          <cell r="S76">
            <v>2.5823236000000001E-11</v>
          </cell>
          <cell r="T76">
            <v>4.0143870000000001E-11</v>
          </cell>
          <cell r="U76">
            <v>4.3662600000000003E-11</v>
          </cell>
          <cell r="V76">
            <v>3.2690250000000001E-11</v>
          </cell>
          <cell r="W76">
            <v>2.8971544000000001E-11</v>
          </cell>
          <cell r="X76">
            <v>3.6084162999999999E-11</v>
          </cell>
          <cell r="Y76">
            <v>2.6625105000000001E-11</v>
          </cell>
          <cell r="Z76">
            <v>3.324824E-11</v>
          </cell>
          <cell r="AA76">
            <v>3.7228852E-11</v>
          </cell>
          <cell r="AB76">
            <v>5.3444740000000001E-11</v>
          </cell>
          <cell r="AC76">
            <v>4.8654652999999999E-11</v>
          </cell>
          <cell r="AD76">
            <v>5.8716599999999994E-11</v>
          </cell>
          <cell r="AE76">
            <v>5.8177643000000003E-11</v>
          </cell>
          <cell r="AF76">
            <v>6.2725664999999998E-11</v>
          </cell>
          <cell r="AG76">
            <v>4.7417275E-11</v>
          </cell>
          <cell r="AH76">
            <v>3.3203197000000003E-11</v>
          </cell>
          <cell r="AI76">
            <v>1.2197772E-10</v>
          </cell>
          <cell r="AJ76" t="str">
            <v>NaN</v>
          </cell>
        </row>
        <row r="77">
          <cell r="A77">
            <v>1.7898672E-3</v>
          </cell>
          <cell r="B77">
            <v>1.7295199E-3</v>
          </cell>
          <cell r="C77">
            <v>1.6837012E-3</v>
          </cell>
          <cell r="D77">
            <v>1.7813835000000001E-3</v>
          </cell>
          <cell r="E77">
            <v>1.6110810999999999E-3</v>
          </cell>
          <cell r="F77">
            <v>1.1604104999999999E-3</v>
          </cell>
          <cell r="G77">
            <v>8.8715872999999999E-4</v>
          </cell>
          <cell r="H77">
            <v>7.1917474000000002E-4</v>
          </cell>
          <cell r="I77">
            <v>1.1090749999999999E-3</v>
          </cell>
          <cell r="J77">
            <v>1.1997727E-3</v>
          </cell>
          <cell r="K77">
            <v>1.2425784E-3</v>
          </cell>
          <cell r="L77">
            <v>1.1512911000000001E-3</v>
          </cell>
          <cell r="M77">
            <v>1.0353354E-3</v>
          </cell>
          <cell r="N77">
            <v>9.963525E-4</v>
          </cell>
          <cell r="O77">
            <v>1.0902119000000001E-3</v>
          </cell>
          <cell r="P77">
            <v>1.0112195E-3</v>
          </cell>
          <cell r="Q77">
            <v>9.7224425000000001E-4</v>
          </cell>
          <cell r="R77">
            <v>1.384968E-4</v>
          </cell>
          <cell r="S77">
            <v>2.4345209000000001E-8</v>
          </cell>
          <cell r="T77">
            <v>9.8848620000000008E-4</v>
          </cell>
          <cell r="U77">
            <v>7.5261260000000004E-4</v>
          </cell>
          <cell r="V77">
            <v>3.3341799999999998E-8</v>
          </cell>
          <cell r="W77">
            <v>1.2574901E-9</v>
          </cell>
          <cell r="X77">
            <v>1.2603653E-9</v>
          </cell>
          <cell r="Y77">
            <v>1.6740907E-4</v>
          </cell>
          <cell r="Z77">
            <v>1.8536459E-3</v>
          </cell>
          <cell r="AA77">
            <v>2.371396E-3</v>
          </cell>
          <cell r="AB77">
            <v>2.0032168999999998E-3</v>
          </cell>
          <cell r="AC77">
            <v>8.86815E-4</v>
          </cell>
          <cell r="AD77">
            <v>1.1224478E-3</v>
          </cell>
          <cell r="AE77">
            <v>1.6189212E-3</v>
          </cell>
          <cell r="AF77">
            <v>1.3421747E-3</v>
          </cell>
          <cell r="AG77">
            <v>1.1667820000000001E-3</v>
          </cell>
          <cell r="AH77">
            <v>1.326228E-3</v>
          </cell>
          <cell r="AI77">
            <v>1.2604820000000001E-3</v>
          </cell>
          <cell r="AJ77">
            <v>1.3355003E-3</v>
          </cell>
        </row>
        <row r="78">
          <cell r="A78">
            <v>3.9482125999999998E-3</v>
          </cell>
          <cell r="B78">
            <v>3.8769379999999999E-3</v>
          </cell>
          <cell r="C78">
            <v>3.7708926999999999E-3</v>
          </cell>
          <cell r="D78">
            <v>3.8093649999999999E-3</v>
          </cell>
          <cell r="E78">
            <v>3.7621657999999999E-3</v>
          </cell>
          <cell r="F78">
            <v>3.5503766999999999E-3</v>
          </cell>
          <cell r="G78">
            <v>3.6310994000000002E-3</v>
          </cell>
          <cell r="H78">
            <v>3.6675609000000001E-3</v>
          </cell>
          <cell r="I78">
            <v>3.9485954000000002E-3</v>
          </cell>
          <cell r="J78">
            <v>4.1172537000000002E-3</v>
          </cell>
          <cell r="K78">
            <v>4.1504879999999999E-3</v>
          </cell>
          <cell r="L78">
            <v>4.0214250000000003E-3</v>
          </cell>
          <cell r="M78">
            <v>3.9020846999999999E-3</v>
          </cell>
          <cell r="N78">
            <v>3.8442856E-3</v>
          </cell>
          <cell r="O78">
            <v>3.7339832999999998E-3</v>
          </cell>
          <cell r="P78">
            <v>3.6319476000000002E-3</v>
          </cell>
          <cell r="Q78">
            <v>3.5842309999999998E-3</v>
          </cell>
          <cell r="R78">
            <v>3.4053693999999998E-3</v>
          </cell>
          <cell r="S78">
            <v>2.6172446000000001E-3</v>
          </cell>
          <cell r="T78">
            <v>2.9635324999999998E-3</v>
          </cell>
          <cell r="U78">
            <v>3.6284970000000001E-3</v>
          </cell>
          <cell r="V78">
            <v>3.831423E-3</v>
          </cell>
          <cell r="W78">
            <v>3.8597243999999998E-3</v>
          </cell>
          <cell r="X78">
            <v>3.8322885999999999E-3</v>
          </cell>
          <cell r="Y78">
            <v>3.7875017000000002E-3</v>
          </cell>
          <cell r="Z78">
            <v>3.8203740000000001E-3</v>
          </cell>
          <cell r="AA78">
            <v>3.8218530000000001E-3</v>
          </cell>
          <cell r="AB78">
            <v>3.7362786999999998E-3</v>
          </cell>
          <cell r="AC78">
            <v>3.7573419999999999E-3</v>
          </cell>
          <cell r="AD78">
            <v>3.8420813999999999E-3</v>
          </cell>
          <cell r="AE78">
            <v>3.9135029999999996E-3</v>
          </cell>
          <cell r="AF78">
            <v>3.8794423E-3</v>
          </cell>
          <cell r="AG78">
            <v>3.8787660000000001E-3</v>
          </cell>
          <cell r="AH78">
            <v>3.9991736000000002E-3</v>
          </cell>
          <cell r="AI78">
            <v>3.9480784999999996E-3</v>
          </cell>
          <cell r="AJ78">
            <v>3.9466796E-3</v>
          </cell>
        </row>
        <row r="79">
          <cell r="A79">
            <v>3.9689247000000002E-3</v>
          </cell>
          <cell r="B79">
            <v>3.9011307999999999E-3</v>
          </cell>
          <cell r="C79">
            <v>3.8662732E-3</v>
          </cell>
          <cell r="D79">
            <v>3.9451460000000001E-3</v>
          </cell>
          <cell r="E79">
            <v>3.9100107E-3</v>
          </cell>
          <cell r="F79">
            <v>3.6730915E-3</v>
          </cell>
          <cell r="G79">
            <v>3.6737812000000002E-3</v>
          </cell>
          <cell r="H79">
            <v>3.7274302E-3</v>
          </cell>
          <cell r="I79">
            <v>3.9826664000000003E-3</v>
          </cell>
          <cell r="J79">
            <v>4.0692660000000002E-3</v>
          </cell>
          <cell r="K79">
            <v>3.9377533999999997E-3</v>
          </cell>
          <cell r="L79">
            <v>3.8426197E-3</v>
          </cell>
          <cell r="M79">
            <v>3.7477402999999999E-3</v>
          </cell>
          <cell r="N79">
            <v>3.7200060000000001E-3</v>
          </cell>
          <cell r="O79">
            <v>3.7133537999999998E-3</v>
          </cell>
          <cell r="P79">
            <v>3.6202676000000001E-3</v>
          </cell>
          <cell r="Q79">
            <v>3.5061631000000001E-3</v>
          </cell>
          <cell r="R79">
            <v>3.4012542999999999E-3</v>
          </cell>
          <cell r="S79">
            <v>2.716712E-3</v>
          </cell>
          <cell r="T79" t="str">
            <v>NaN</v>
          </cell>
          <cell r="U79">
            <v>4.2912159999999996E-3</v>
          </cell>
          <cell r="V79">
            <v>4.2965985000000002E-3</v>
          </cell>
          <cell r="W79">
            <v>4.3117156999999996E-3</v>
          </cell>
          <cell r="X79">
            <v>4.2195716000000003E-3</v>
          </cell>
          <cell r="Y79">
            <v>4.1697547000000001E-3</v>
          </cell>
          <cell r="Z79">
            <v>4.1194567000000003E-3</v>
          </cell>
          <cell r="AA79">
            <v>3.9086844999999997E-3</v>
          </cell>
          <cell r="AB79">
            <v>3.9112879999999997E-3</v>
          </cell>
          <cell r="AC79">
            <v>3.9575486000000002E-3</v>
          </cell>
          <cell r="AD79">
            <v>4.0415622999999999E-3</v>
          </cell>
          <cell r="AE79">
            <v>4.3153879999999999E-3</v>
          </cell>
          <cell r="AF79">
            <v>4.2483440000000003E-3</v>
          </cell>
          <cell r="AG79">
            <v>3.9828857E-3</v>
          </cell>
          <cell r="AH79">
            <v>3.9674067000000004E-3</v>
          </cell>
          <cell r="AI79">
            <v>3.9404295000000002E-3</v>
          </cell>
          <cell r="AJ79">
            <v>3.9793329999999998E-3</v>
          </cell>
        </row>
        <row r="80">
          <cell r="A80">
            <v>4.1279849999999998E-3</v>
          </cell>
          <cell r="B80">
            <v>4.0665357000000003E-3</v>
          </cell>
          <cell r="C80">
            <v>3.9215153000000001E-3</v>
          </cell>
          <cell r="D80">
            <v>3.7630659999999998E-3</v>
          </cell>
          <cell r="E80">
            <v>3.1154024999999999E-3</v>
          </cell>
          <cell r="F80">
            <v>2.0296747999999998E-3</v>
          </cell>
          <cell r="G80">
            <v>1.5024068E-3</v>
          </cell>
          <cell r="H80">
            <v>8.5657067E-4</v>
          </cell>
          <cell r="I80">
            <v>1.7924817999999999E-3</v>
          </cell>
          <cell r="J80">
            <v>1.9404450000000001E-3</v>
          </cell>
          <cell r="K80">
            <v>2.0691387000000001E-3</v>
          </cell>
          <cell r="L80">
            <v>2.1538939999999999E-3</v>
          </cell>
          <cell r="M80">
            <v>2.3044033000000001E-3</v>
          </cell>
          <cell r="N80">
            <v>2.4905029999999998E-3</v>
          </cell>
          <cell r="O80">
            <v>2.6415682E-3</v>
          </cell>
          <cell r="P80">
            <v>2.5702326000000002E-3</v>
          </cell>
          <cell r="Q80">
            <v>2.5079616000000002E-3</v>
          </cell>
          <cell r="R80">
            <v>2.0240687000000002E-3</v>
          </cell>
          <cell r="S80">
            <v>1.1281052E-3</v>
          </cell>
          <cell r="T80" t="str">
            <v>NaN</v>
          </cell>
          <cell r="U80">
            <v>4.4997459999999998E-3</v>
          </cell>
          <cell r="V80">
            <v>4.5175600000000003E-3</v>
          </cell>
          <cell r="W80">
            <v>4.5571383000000002E-3</v>
          </cell>
          <cell r="X80">
            <v>4.410967E-3</v>
          </cell>
          <cell r="Y80">
            <v>4.3892619999999997E-3</v>
          </cell>
          <cell r="Z80">
            <v>4.1938373000000003E-3</v>
          </cell>
          <cell r="AA80">
            <v>4.1272608000000001E-3</v>
          </cell>
          <cell r="AB80">
            <v>4.1966440000000002E-3</v>
          </cell>
          <cell r="AC80">
            <v>4.2294263999999998E-3</v>
          </cell>
          <cell r="AD80">
            <v>4.1199215000000001E-3</v>
          </cell>
          <cell r="AE80">
            <v>4.1756993000000003E-3</v>
          </cell>
          <cell r="AF80">
            <v>4.2804269999999998E-3</v>
          </cell>
          <cell r="AG80">
            <v>3.9686933000000002E-3</v>
          </cell>
          <cell r="AH80">
            <v>4.0009776000000004E-3</v>
          </cell>
          <cell r="AI80">
            <v>4.0099285999999996E-3</v>
          </cell>
          <cell r="AJ80">
            <v>4.0800436000000004E-3</v>
          </cell>
        </row>
        <row r="81">
          <cell r="A81">
            <v>3.723362E-3</v>
          </cell>
          <cell r="B81">
            <v>3.0054666999999998E-3</v>
          </cell>
          <cell r="C81">
            <v>1.8143796000000001E-3</v>
          </cell>
          <cell r="D81">
            <v>6.9353223000000002E-4</v>
          </cell>
          <cell r="E81">
            <v>1.4240235999999999E-4</v>
          </cell>
          <cell r="F81">
            <v>3.9379956E-4</v>
          </cell>
          <cell r="G81">
            <v>1.2615798E-8</v>
          </cell>
          <cell r="H81">
            <v>5.2061280000000001E-5</v>
          </cell>
          <cell r="I81">
            <v>2.3939630999999999E-4</v>
          </cell>
          <cell r="J81">
            <v>1.5984983000000001E-4</v>
          </cell>
          <cell r="K81">
            <v>2.1286465999999999E-4</v>
          </cell>
          <cell r="L81">
            <v>1.9549294999999999E-4</v>
          </cell>
          <cell r="M81">
            <v>2.4076406E-4</v>
          </cell>
          <cell r="N81">
            <v>3.7168493000000003E-4</v>
          </cell>
          <cell r="O81">
            <v>4.9330613999999998E-4</v>
          </cell>
          <cell r="P81">
            <v>4.8996689999999997E-4</v>
          </cell>
          <cell r="Q81">
            <v>5.058431E-4</v>
          </cell>
          <cell r="R81">
            <v>1.9901196000000001E-4</v>
          </cell>
          <cell r="S81">
            <v>2.4205487999999999E-11</v>
          </cell>
          <cell r="T81" t="str">
            <v>NaN</v>
          </cell>
          <cell r="U81">
            <v>2.1115025000000001E-3</v>
          </cell>
          <cell r="V81">
            <v>2.3429092999999999E-3</v>
          </cell>
          <cell r="W81">
            <v>2.8356117999999999E-3</v>
          </cell>
          <cell r="X81">
            <v>2.9585663999999998E-3</v>
          </cell>
          <cell r="Y81">
            <v>2.7509765000000002E-3</v>
          </cell>
          <cell r="Z81">
            <v>2.7760137000000002E-3</v>
          </cell>
          <cell r="AA81">
            <v>2.8212208E-3</v>
          </cell>
          <cell r="AB81">
            <v>2.9687941999999999E-3</v>
          </cell>
          <cell r="AC81">
            <v>3.6642770000000001E-3</v>
          </cell>
          <cell r="AD81">
            <v>3.550947E-3</v>
          </cell>
          <cell r="AE81">
            <v>3.467772E-3</v>
          </cell>
          <cell r="AF81">
            <v>3.7130800000000001E-3</v>
          </cell>
          <cell r="AG81">
            <v>3.6325937000000002E-3</v>
          </cell>
          <cell r="AH81">
            <v>3.7338710000000002E-3</v>
          </cell>
          <cell r="AI81">
            <v>3.8754302000000001E-3</v>
          </cell>
          <cell r="AJ81">
            <v>3.9761099999999997E-3</v>
          </cell>
        </row>
        <row r="82">
          <cell r="A82">
            <v>1.2472315000000001E-3</v>
          </cell>
          <cell r="B82">
            <v>2.5357812000000003E-4</v>
          </cell>
          <cell r="C82">
            <v>1.4780160999999999E-11</v>
          </cell>
          <cell r="D82">
            <v>9.1771950000000005E-12</v>
          </cell>
          <cell r="E82" t="str">
            <v>NaN</v>
          </cell>
          <cell r="F82">
            <v>1.4872466E-3</v>
          </cell>
          <cell r="G82">
            <v>3.7215569999999997E-11</v>
          </cell>
          <cell r="H82">
            <v>1.4344448E-11</v>
          </cell>
          <cell r="I82">
            <v>1.6212412999999998E-11</v>
          </cell>
          <cell r="J82">
            <v>1.8528887E-11</v>
          </cell>
          <cell r="K82">
            <v>1.4633856999999999E-11</v>
          </cell>
          <cell r="L82">
            <v>1.2416420000000001E-11</v>
          </cell>
          <cell r="M82">
            <v>9.7731010000000006E-12</v>
          </cell>
          <cell r="N82">
            <v>9.5322205000000006E-12</v>
          </cell>
          <cell r="O82">
            <v>1.0039172999999999E-11</v>
          </cell>
          <cell r="P82">
            <v>1.16684665E-11</v>
          </cell>
          <cell r="Q82">
            <v>1.0618038E-11</v>
          </cell>
          <cell r="R82">
            <v>6.5649109999999999E-12</v>
          </cell>
          <cell r="S82">
            <v>4.264121E-12</v>
          </cell>
          <cell r="T82" t="str">
            <v>NaN</v>
          </cell>
          <cell r="U82">
            <v>2.1396458999999998E-3</v>
          </cell>
          <cell r="V82">
            <v>1.0055283E-3</v>
          </cell>
          <cell r="W82">
            <v>9.7997249999999991E-4</v>
          </cell>
          <cell r="X82">
            <v>1.0305211E-3</v>
          </cell>
          <cell r="Y82">
            <v>1.0057149999999999E-3</v>
          </cell>
          <cell r="Z82">
            <v>8.2909514000000005E-4</v>
          </cell>
          <cell r="AA82">
            <v>6.899044E-4</v>
          </cell>
          <cell r="AB82">
            <v>1.0665417999999999E-3</v>
          </cell>
          <cell r="AC82">
            <v>3.9404215999999997E-3</v>
          </cell>
          <cell r="AD82">
            <v>9.2497415999999997E-4</v>
          </cell>
          <cell r="AE82">
            <v>4.2111960000000003E-5</v>
          </cell>
          <cell r="AF82">
            <v>6.7080939999999999E-4</v>
          </cell>
          <cell r="AG82">
            <v>1.6019983E-3</v>
          </cell>
          <cell r="AH82">
            <v>2.0690604999999999E-3</v>
          </cell>
          <cell r="AI82">
            <v>2.3403207000000001E-3</v>
          </cell>
          <cell r="AJ82">
            <v>2.1189033999999998E-3</v>
          </cell>
        </row>
        <row r="83">
          <cell r="A83">
            <v>8.2672515000000008E-12</v>
          </cell>
          <cell r="B83">
            <v>4.6776394000000003E-12</v>
          </cell>
          <cell r="C83">
            <v>1.8476075999999999E-12</v>
          </cell>
          <cell r="D83" t="str">
            <v>NaN</v>
          </cell>
          <cell r="E83" t="str">
            <v>NaN</v>
          </cell>
          <cell r="F83">
            <v>4.3987588000000001E-4</v>
          </cell>
          <cell r="G83">
            <v>3.585062E-12</v>
          </cell>
          <cell r="H83">
            <v>2.2098616000000002E-12</v>
          </cell>
          <cell r="I83">
            <v>1.5785393999999999E-12</v>
          </cell>
          <cell r="J83">
            <v>8.451278E-13</v>
          </cell>
          <cell r="K83">
            <v>3.75216E-13</v>
          </cell>
          <cell r="L83">
            <v>2.5010649999999998E-13</v>
          </cell>
          <cell r="M83">
            <v>5.6904130000000001E-13</v>
          </cell>
          <cell r="N83">
            <v>8.3708435999999998E-13</v>
          </cell>
          <cell r="O83">
            <v>9.6935730000000008E-13</v>
          </cell>
          <cell r="P83">
            <v>1.0443996999999999E-12</v>
          </cell>
          <cell r="Q83">
            <v>8.0347793999999997E-13</v>
          </cell>
          <cell r="R83">
            <v>1.0021277E-12</v>
          </cell>
          <cell r="S83">
            <v>1.9541965999999999E-12</v>
          </cell>
          <cell r="T83" t="str">
            <v>NaN</v>
          </cell>
          <cell r="U83" t="str">
            <v>NaN</v>
          </cell>
          <cell r="V83">
            <v>1.2276550000000001E-11</v>
          </cell>
          <cell r="W83">
            <v>1.114237E-11</v>
          </cell>
          <cell r="X83">
            <v>1.4345762E-11</v>
          </cell>
          <cell r="Y83">
            <v>1.7395313000000001E-11</v>
          </cell>
          <cell r="Z83">
            <v>8.1406919999999993E-12</v>
          </cell>
          <cell r="AA83">
            <v>3.2078805999999998E-12</v>
          </cell>
          <cell r="AB83">
            <v>1.5614847999999999E-11</v>
          </cell>
          <cell r="AC83" t="str">
            <v>NaN</v>
          </cell>
          <cell r="AD83">
            <v>3.34703E-11</v>
          </cell>
          <cell r="AE83">
            <v>5.5860494000000001E-12</v>
          </cell>
          <cell r="AF83">
            <v>2.0644913999999998E-12</v>
          </cell>
          <cell r="AG83">
            <v>9.8169479999999997E-13</v>
          </cell>
          <cell r="AH83">
            <v>4.1707912999999998E-12</v>
          </cell>
          <cell r="AI83">
            <v>9.023255E-12</v>
          </cell>
          <cell r="AJ83">
            <v>6.476201E-12</v>
          </cell>
        </row>
        <row r="84">
          <cell r="A84">
            <v>2.9302110000000001E-12</v>
          </cell>
          <cell r="B84">
            <v>2.8517490000000001E-12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2.5304632000000001E-11</v>
          </cell>
          <cell r="G84">
            <v>3.0397835000000002E-12</v>
          </cell>
          <cell r="H84">
            <v>2.3201882999999999E-12</v>
          </cell>
          <cell r="I84">
            <v>1.8518174999999998E-12</v>
          </cell>
          <cell r="J84">
            <v>1.0005716E-12</v>
          </cell>
          <cell r="K84">
            <v>6.9480269999999997E-13</v>
          </cell>
          <cell r="L84">
            <v>4.4927974999999999E-13</v>
          </cell>
          <cell r="M84">
            <v>3.6259299999999999E-13</v>
          </cell>
          <cell r="N84">
            <v>3.3538978000000001E-13</v>
          </cell>
          <cell r="O84">
            <v>3.1565033999999999E-13</v>
          </cell>
          <cell r="P84">
            <v>3.1812885000000002E-13</v>
          </cell>
          <cell r="Q84">
            <v>3.8197556999999998E-13</v>
          </cell>
          <cell r="R84">
            <v>7.2401926000000004E-13</v>
          </cell>
          <cell r="S84">
            <v>1.0604154E-12</v>
          </cell>
          <cell r="T84" t="str">
            <v>NaN</v>
          </cell>
          <cell r="U84" t="str">
            <v>NaN</v>
          </cell>
          <cell r="V84">
            <v>5.9269880000000002E-8</v>
          </cell>
          <cell r="W84">
            <v>7.4568950000000002E-12</v>
          </cell>
          <cell r="X84">
            <v>9.3980499999999995E-13</v>
          </cell>
          <cell r="Y84">
            <v>6.1127019999999999E-13</v>
          </cell>
          <cell r="Z84">
            <v>6.1534355000000001E-13</v>
          </cell>
          <cell r="AA84">
            <v>3.8340503E-12</v>
          </cell>
          <cell r="AB84">
            <v>1.4797772E-11</v>
          </cell>
          <cell r="AC84" t="str">
            <v>NaN</v>
          </cell>
          <cell r="AD84">
            <v>2.2669978999999999E-11</v>
          </cell>
          <cell r="AE84">
            <v>9.5776850000000005E-12</v>
          </cell>
          <cell r="AF84">
            <v>4.5435739999999997E-12</v>
          </cell>
          <cell r="AG84">
            <v>2.8366301999999999E-12</v>
          </cell>
          <cell r="AH84">
            <v>2.4976655E-12</v>
          </cell>
          <cell r="AI84">
            <v>2.6301677999999998E-12</v>
          </cell>
          <cell r="AJ84">
            <v>2.2425825999999998E-12</v>
          </cell>
        </row>
        <row r="85">
          <cell r="A85">
            <v>1.6294135E-12</v>
          </cell>
          <cell r="B85">
            <v>1.3335856000000001E-12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2.9639652E-11</v>
          </cell>
          <cell r="G85">
            <v>1.8835783999999998E-12</v>
          </cell>
          <cell r="H85">
            <v>9.7177530000000004E-13</v>
          </cell>
          <cell r="I85">
            <v>8.3454440000000001E-13</v>
          </cell>
          <cell r="J85">
            <v>6.6862553000000003E-13</v>
          </cell>
          <cell r="K85">
            <v>5.8957979999999998E-13</v>
          </cell>
          <cell r="L85">
            <v>4.3414151999999998E-13</v>
          </cell>
          <cell r="M85">
            <v>3.5785444999999998E-13</v>
          </cell>
          <cell r="N85">
            <v>3.3368366000000002E-13</v>
          </cell>
          <cell r="O85">
            <v>3.7229928000000002E-13</v>
          </cell>
          <cell r="P85">
            <v>4.3047265999999998E-13</v>
          </cell>
          <cell r="Q85">
            <v>5.4662633000000001E-13</v>
          </cell>
          <cell r="R85">
            <v>6.7393052999999998E-13</v>
          </cell>
          <cell r="S85">
            <v>6.6377665000000001E-13</v>
          </cell>
          <cell r="T85" t="str">
            <v>NaN</v>
          </cell>
          <cell r="U85" t="str">
            <v>NaN</v>
          </cell>
          <cell r="V85">
            <v>7.0678785999999999E-4</v>
          </cell>
          <cell r="W85">
            <v>7.5561260000000006E-12</v>
          </cell>
          <cell r="X85">
            <v>8.8911899999999998E-13</v>
          </cell>
          <cell r="Y85">
            <v>8.9772156999999999E-13</v>
          </cell>
          <cell r="Z85">
            <v>1.7042876E-12</v>
          </cell>
          <cell r="AA85">
            <v>5.9396740000000002E-12</v>
          </cell>
          <cell r="AB85">
            <v>1.8532259000000001E-11</v>
          </cell>
          <cell r="AC85" t="str">
            <v>NaN</v>
          </cell>
          <cell r="AD85">
            <v>4.4793813999999999E-11</v>
          </cell>
          <cell r="AE85">
            <v>1.0619427E-11</v>
          </cell>
          <cell r="AF85">
            <v>3.0150402999999998E-12</v>
          </cell>
          <cell r="AG85">
            <v>2.5085961999999999E-12</v>
          </cell>
          <cell r="AH85">
            <v>2.3153022000000001E-12</v>
          </cell>
          <cell r="AI85">
            <v>2.4807714000000001E-12</v>
          </cell>
          <cell r="AJ85">
            <v>2.2206553000000001E-12</v>
          </cell>
        </row>
        <row r="86">
          <cell r="A86">
            <v>1.6940908E-12</v>
          </cell>
          <cell r="B86">
            <v>9.5055929999999994E-13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1.0363118E-11</v>
          </cell>
          <cell r="G86">
            <v>1.1531504E-12</v>
          </cell>
          <cell r="H86">
            <v>6.0961766000000002E-13</v>
          </cell>
          <cell r="I86">
            <v>3.4510022E-13</v>
          </cell>
          <cell r="J86">
            <v>3.1390582999999998E-13</v>
          </cell>
          <cell r="K86">
            <v>3.8212765000000002E-13</v>
          </cell>
          <cell r="L86">
            <v>3.4976316E-13</v>
          </cell>
          <cell r="M86">
            <v>3.2100564999999998E-13</v>
          </cell>
          <cell r="N86">
            <v>3.5151884000000001E-13</v>
          </cell>
          <cell r="O86">
            <v>4.6677732999999997E-13</v>
          </cell>
          <cell r="P86">
            <v>5.6154445999999998E-13</v>
          </cell>
          <cell r="Q86">
            <v>6.6936874999999999E-13</v>
          </cell>
          <cell r="R86">
            <v>7.0742050000000001E-13</v>
          </cell>
          <cell r="S86">
            <v>4.3447414999999999E-13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3.00454E-12</v>
          </cell>
          <cell r="X86">
            <v>1.304987E-12</v>
          </cell>
          <cell r="Y86">
            <v>1.1702391E-12</v>
          </cell>
          <cell r="Z86">
            <v>1.9638370000000001E-12</v>
          </cell>
          <cell r="AA86">
            <v>3.5017916999999999E-12</v>
          </cell>
          <cell r="AB86" t="str">
            <v>NaN</v>
          </cell>
          <cell r="AC86" t="str">
            <v>NaN</v>
          </cell>
          <cell r="AD86">
            <v>7.1401224999999996E-4</v>
          </cell>
          <cell r="AE86">
            <v>1.4715323E-11</v>
          </cell>
          <cell r="AF86">
            <v>3.1746361000000001E-12</v>
          </cell>
          <cell r="AG86">
            <v>2.5065382000000001E-12</v>
          </cell>
          <cell r="AH86">
            <v>2.6917297000000001E-12</v>
          </cell>
          <cell r="AI86">
            <v>2.8718272999999999E-12</v>
          </cell>
          <cell r="AJ86">
            <v>2.5543448000000001E-12</v>
          </cell>
        </row>
        <row r="87">
          <cell r="A87">
            <v>3.5808642999999998E-12</v>
          </cell>
          <cell r="B87">
            <v>1.0066696E-12</v>
          </cell>
          <cell r="C87" t="str">
            <v>NaN</v>
          </cell>
          <cell r="D87" t="str">
            <v>NaN</v>
          </cell>
          <cell r="E87">
            <v>2.0803435000000001E-11</v>
          </cell>
          <cell r="F87">
            <v>1.5338561999999999E-11</v>
          </cell>
          <cell r="G87">
            <v>1.1932320000000001E-12</v>
          </cell>
          <cell r="H87">
            <v>4.5974370000000003E-13</v>
          </cell>
          <cell r="I87">
            <v>1.8466468999999999E-13</v>
          </cell>
          <cell r="J87">
            <v>2.2408017E-13</v>
          </cell>
          <cell r="K87">
            <v>1.6121103999999999E-13</v>
          </cell>
          <cell r="L87">
            <v>1.7895886999999999E-13</v>
          </cell>
          <cell r="M87">
            <v>3.1377881999999999E-13</v>
          </cell>
          <cell r="N87">
            <v>4.2395145999999999E-13</v>
          </cell>
          <cell r="O87">
            <v>5.8868866E-13</v>
          </cell>
          <cell r="P87">
            <v>7.3777307000000001E-13</v>
          </cell>
          <cell r="Q87">
            <v>8.4688793999999998E-13</v>
          </cell>
          <cell r="R87">
            <v>1.4919093999999999E-12</v>
          </cell>
          <cell r="S87">
            <v>5.4544276E-13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3.5410894999999999E-12</v>
          </cell>
          <cell r="X87">
            <v>2.1449539999999999E-12</v>
          </cell>
          <cell r="Y87">
            <v>2.0227671999999999E-12</v>
          </cell>
          <cell r="Z87">
            <v>2.654006E-12</v>
          </cell>
          <cell r="AA87">
            <v>6.7694552000000002E-12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3.0222235E-12</v>
          </cell>
          <cell r="AF87">
            <v>3.6229528E-12</v>
          </cell>
          <cell r="AG87">
            <v>3.0724933999999999E-12</v>
          </cell>
          <cell r="AH87">
            <v>3.7924699999999999E-12</v>
          </cell>
          <cell r="AI87">
            <v>4.7410240000000002E-12</v>
          </cell>
          <cell r="AJ87">
            <v>4.8558460000000003E-12</v>
          </cell>
        </row>
        <row r="88">
          <cell r="A88">
            <v>6.9691955999999997E-12</v>
          </cell>
          <cell r="B88">
            <v>2.2535627999999999E-12</v>
          </cell>
          <cell r="C88" t="str">
            <v>NaN</v>
          </cell>
          <cell r="D88" t="str">
            <v>NaN</v>
          </cell>
          <cell r="E88">
            <v>8.9589539999999994E-12</v>
          </cell>
          <cell r="F88">
            <v>3.4265247000000001E-12</v>
          </cell>
          <cell r="G88">
            <v>9.4677880000000005E-13</v>
          </cell>
          <cell r="H88">
            <v>2.5057361999999999E-13</v>
          </cell>
          <cell r="I88">
            <v>1.7153466E-13</v>
          </cell>
          <cell r="J88">
            <v>1.0136679E-13</v>
          </cell>
          <cell r="K88">
            <v>1.2797240999999999E-13</v>
          </cell>
          <cell r="L88">
            <v>2.2223728000000001E-13</v>
          </cell>
          <cell r="M88">
            <v>3.7948270000000001E-13</v>
          </cell>
          <cell r="N88">
            <v>5.6166069999999995E-13</v>
          </cell>
          <cell r="O88">
            <v>7.9017850000000001E-13</v>
          </cell>
          <cell r="P88">
            <v>1.0383186E-12</v>
          </cell>
          <cell r="Q88">
            <v>1.3335198E-12</v>
          </cell>
          <cell r="R88">
            <v>3.3333113E-12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5.9871387000000003E-12</v>
          </cell>
          <cell r="X88">
            <v>2.7031873E-12</v>
          </cell>
          <cell r="Y88">
            <v>3.333638E-12</v>
          </cell>
          <cell r="Z88">
            <v>4.2767057000000002E-12</v>
          </cell>
          <cell r="AA88">
            <v>2.2686170000000001E-5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7.0765820000000001E-12</v>
          </cell>
          <cell r="AF88">
            <v>3.5581290000000001E-12</v>
          </cell>
          <cell r="AG88">
            <v>2.9054408999999999E-12</v>
          </cell>
          <cell r="AH88">
            <v>4.8203966999999996E-12</v>
          </cell>
          <cell r="AI88">
            <v>9.3396340000000006E-12</v>
          </cell>
          <cell r="AJ88">
            <v>1.3044513999999999E-11</v>
          </cell>
        </row>
        <row r="89">
          <cell r="A89">
            <v>6.3616360000000002E-4</v>
          </cell>
          <cell r="B89">
            <v>5.5572937999999998E-12</v>
          </cell>
          <cell r="C89" t="str">
            <v>NaN</v>
          </cell>
          <cell r="D89" t="str">
            <v>NaN</v>
          </cell>
          <cell r="E89">
            <v>1.7090318999999999E-12</v>
          </cell>
          <cell r="F89">
            <v>2.4356222000000001E-12</v>
          </cell>
          <cell r="G89">
            <v>8.3492495999999996E-13</v>
          </cell>
          <cell r="H89">
            <v>4.5696830000000005E-13</v>
          </cell>
          <cell r="I89">
            <v>1.6412706999999999E-13</v>
          </cell>
          <cell r="J89">
            <v>1.0680295E-13</v>
          </cell>
          <cell r="K89">
            <v>9.3165709999999998E-14</v>
          </cell>
          <cell r="L89">
            <v>1.172851E-13</v>
          </cell>
          <cell r="M89">
            <v>2.4225459999999998E-13</v>
          </cell>
          <cell r="N89">
            <v>6.6044610000000005E-13</v>
          </cell>
          <cell r="O89">
            <v>1.0356142000000001E-12</v>
          </cell>
          <cell r="P89">
            <v>1.5157929E-12</v>
          </cell>
          <cell r="Q89">
            <v>2.3457120000000001E-12</v>
          </cell>
          <cell r="R89">
            <v>1.7531613E-11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3.8160025999999998E-12</v>
          </cell>
          <cell r="X89">
            <v>3.0275309999999999E-12</v>
          </cell>
          <cell r="Y89">
            <v>4.8242129999999998E-12</v>
          </cell>
          <cell r="Z89">
            <v>4.1894435E-12</v>
          </cell>
          <cell r="AA89">
            <v>3.8641454E-5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2.1053372E-12</v>
          </cell>
          <cell r="AF89">
            <v>1.6877619E-12</v>
          </cell>
          <cell r="AG89">
            <v>2.3234844999999999E-12</v>
          </cell>
          <cell r="AH89">
            <v>7.0425180000000002E-12</v>
          </cell>
          <cell r="AI89">
            <v>2.3073197E-7</v>
          </cell>
          <cell r="AJ89">
            <v>3.2550207000000002E-4</v>
          </cell>
        </row>
        <row r="90">
          <cell r="A90">
            <v>2.2502030000000001E-3</v>
          </cell>
          <cell r="B90">
            <v>5.3825810000000004E-4</v>
          </cell>
          <cell r="C90">
            <v>6.9870026999999996E-13</v>
          </cell>
          <cell r="D90">
            <v>1.0843391000000001E-12</v>
          </cell>
          <cell r="E90">
            <v>1.6498562E-12</v>
          </cell>
          <cell r="F90">
            <v>1.9122828E-12</v>
          </cell>
          <cell r="G90">
            <v>1.053539E-12</v>
          </cell>
          <cell r="H90">
            <v>7.7053479999999999E-13</v>
          </cell>
          <cell r="I90">
            <v>2.2732177999999999E-13</v>
          </cell>
          <cell r="J90">
            <v>2.1020884E-13</v>
          </cell>
          <cell r="K90">
            <v>1.5516981000000001E-13</v>
          </cell>
          <cell r="L90">
            <v>1.9004886000000001E-13</v>
          </cell>
          <cell r="M90">
            <v>3.8162437E-13</v>
          </cell>
          <cell r="N90">
            <v>9.1268909999999991E-13</v>
          </cell>
          <cell r="O90">
            <v>2.0596104999999998E-12</v>
          </cell>
          <cell r="P90">
            <v>4.3778040000000001E-12</v>
          </cell>
          <cell r="Q90">
            <v>5.1589384000000001E-12</v>
          </cell>
          <cell r="R90">
            <v>1.20356264E-4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1.1215025E-12</v>
          </cell>
          <cell r="X90">
            <v>1.9378713E-12</v>
          </cell>
          <cell r="Y90">
            <v>8.1017119999999995E-5</v>
          </cell>
          <cell r="Z90">
            <v>6.1775103999999999E-4</v>
          </cell>
          <cell r="AA90">
            <v>2.4388757999999999E-4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1.3788824E-12</v>
          </cell>
          <cell r="AF90">
            <v>3.1600307999999999E-12</v>
          </cell>
          <cell r="AG90">
            <v>3.6932769999999997E-12</v>
          </cell>
          <cell r="AH90">
            <v>9.1085449999999999E-12</v>
          </cell>
          <cell r="AI90">
            <v>1.2910215E-4</v>
          </cell>
          <cell r="AJ90">
            <v>9.6136270000000002E-4</v>
          </cell>
        </row>
        <row r="91">
          <cell r="A91">
            <v>1.1028232E-3</v>
          </cell>
          <cell r="B91">
            <v>5.1386785E-12</v>
          </cell>
          <cell r="C91">
            <v>6.9540695000000002E-13</v>
          </cell>
          <cell r="D91">
            <v>8.8532285000000004E-13</v>
          </cell>
          <cell r="E91">
            <v>8.0393390000000002E-13</v>
          </cell>
          <cell r="F91">
            <v>1.2192000000000001E-12</v>
          </cell>
          <cell r="G91">
            <v>1.2872033000000001E-12</v>
          </cell>
          <cell r="H91">
            <v>7.5482239999999998E-13</v>
          </cell>
          <cell r="I91">
            <v>5.63082E-13</v>
          </cell>
          <cell r="J91">
            <v>6.1386019999999999E-13</v>
          </cell>
          <cell r="K91">
            <v>6.9888614999999996E-13</v>
          </cell>
          <cell r="L91">
            <v>7.8785759999999996E-13</v>
          </cell>
          <cell r="M91">
            <v>1.2863328E-12</v>
          </cell>
          <cell r="N91">
            <v>2.4564617E-12</v>
          </cell>
          <cell r="O91">
            <v>4.8035056999999999E-12</v>
          </cell>
          <cell r="P91">
            <v>1.4958922999999999E-7</v>
          </cell>
          <cell r="Q91">
            <v>3.8311299999999998E-4</v>
          </cell>
          <cell r="R91">
            <v>1.1886468E-11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1.5188583000000001E-12</v>
          </cell>
          <cell r="X91">
            <v>3.5932281000000001E-12</v>
          </cell>
          <cell r="Y91">
            <v>1.3757759999999999E-4</v>
          </cell>
          <cell r="Z91">
            <v>1.2696304E-3</v>
          </cell>
          <cell r="AA91">
            <v>1.2027075000000001E-3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1.2490550999999999E-12</v>
          </cell>
          <cell r="AF91">
            <v>3.1810086E-12</v>
          </cell>
          <cell r="AG91">
            <v>5.0499110000000004E-7</v>
          </cell>
          <cell r="AH91">
            <v>3.9166519999999999E-4</v>
          </cell>
          <cell r="AI91">
            <v>7.1392890000000005E-4</v>
          </cell>
          <cell r="AJ91">
            <v>1.2107985000000001E-3</v>
          </cell>
        </row>
        <row r="92">
          <cell r="A92" t="str">
            <v>NaN</v>
          </cell>
          <cell r="B92" t="str">
            <v>NaN</v>
          </cell>
          <cell r="C92">
            <v>5.6620366000000002E-13</v>
          </cell>
          <cell r="D92">
            <v>1.9222914999999999E-12</v>
          </cell>
          <cell r="E92">
            <v>3.1999950999999998E-7</v>
          </cell>
          <cell r="F92">
            <v>1.3670132999999999E-12</v>
          </cell>
          <cell r="G92">
            <v>8.8909364999999999E-13</v>
          </cell>
          <cell r="H92">
            <v>5.0627739999999995E-13</v>
          </cell>
          <cell r="I92">
            <v>4.2562057999999998E-13</v>
          </cell>
          <cell r="J92">
            <v>4.3719075999999999E-13</v>
          </cell>
          <cell r="K92">
            <v>4.7033600000000001E-13</v>
          </cell>
          <cell r="L92">
            <v>5.0270469999999996E-13</v>
          </cell>
          <cell r="M92">
            <v>6.6799259999999995E-13</v>
          </cell>
          <cell r="N92">
            <v>9.146919000000001E-13</v>
          </cell>
          <cell r="O92">
            <v>1.3849537E-12</v>
          </cell>
          <cell r="P92">
            <v>3.2765662999999999E-12</v>
          </cell>
          <cell r="Q92">
            <v>2.2645263E-5</v>
          </cell>
          <cell r="R92">
            <v>2.6678230000000002E-4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5.8370510000000004E-13</v>
          </cell>
          <cell r="W92">
            <v>6.3767290000000001E-13</v>
          </cell>
          <cell r="X92">
            <v>6.8825459999999995E-13</v>
          </cell>
          <cell r="Y92">
            <v>1.397772E-12</v>
          </cell>
          <cell r="Z92">
            <v>3.8850437999999999E-12</v>
          </cell>
          <cell r="AA92">
            <v>7.8669562999999999E-4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1.9446157000000002E-12</v>
          </cell>
          <cell r="AF92">
            <v>2.5386980000000001E-12</v>
          </cell>
          <cell r="AG92">
            <v>8.7852567000000004E-4</v>
          </cell>
          <cell r="AH92">
            <v>1.5419009999999999E-4</v>
          </cell>
          <cell r="AI92">
            <v>3.5104611999999999E-4</v>
          </cell>
          <cell r="AJ92">
            <v>1.1683704999999999E-3</v>
          </cell>
        </row>
        <row r="93">
          <cell r="A93" t="str">
            <v>NaN</v>
          </cell>
          <cell r="B93" t="str">
            <v>NaN</v>
          </cell>
          <cell r="C93">
            <v>1.3387593E-12</v>
          </cell>
          <cell r="D93">
            <v>2.3609040000000001E-12</v>
          </cell>
          <cell r="E93">
            <v>1.9982036999999998E-12</v>
          </cell>
          <cell r="F93">
            <v>8.6788859999999995E-13</v>
          </cell>
          <cell r="G93">
            <v>6.4103579999999996E-13</v>
          </cell>
          <cell r="H93">
            <v>5.5755536000000003E-13</v>
          </cell>
          <cell r="I93">
            <v>6.5045630000000002E-13</v>
          </cell>
          <cell r="J93">
            <v>7.7280434999999999E-13</v>
          </cell>
          <cell r="K93">
            <v>7.1850610000000001E-13</v>
          </cell>
          <cell r="L93">
            <v>6.7128204000000003E-13</v>
          </cell>
          <cell r="M93">
            <v>7.5410022999999996E-13</v>
          </cell>
          <cell r="N93">
            <v>9.646341999999999E-13</v>
          </cell>
          <cell r="O93">
            <v>1.4210113E-12</v>
          </cell>
          <cell r="P93">
            <v>3.4999558E-12</v>
          </cell>
          <cell r="Q93">
            <v>8.2653640000000001E-12</v>
          </cell>
          <cell r="R93">
            <v>8.3878619999999997E-12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2.4646020000000002E-12</v>
          </cell>
          <cell r="W93">
            <v>8.0120850000000002E-13</v>
          </cell>
          <cell r="X93">
            <v>8.8380179999999996E-13</v>
          </cell>
          <cell r="Y93">
            <v>1.3229858E-12</v>
          </cell>
          <cell r="Z93">
            <v>3.6662093000000004E-12</v>
          </cell>
          <cell r="AA93">
            <v>1.0082527999999999E-3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9.4089460000000005E-4</v>
          </cell>
          <cell r="AF93">
            <v>1.1895073E-6</v>
          </cell>
          <cell r="AG93">
            <v>4.0704068E-12</v>
          </cell>
          <cell r="AH93">
            <v>1.6950873000000001E-12</v>
          </cell>
          <cell r="AI93">
            <v>1.5572397E-12</v>
          </cell>
          <cell r="AJ93">
            <v>2.2583621000000001E-4</v>
          </cell>
        </row>
        <row r="94">
          <cell r="A94" t="str">
            <v>NaN</v>
          </cell>
          <cell r="B94">
            <v>1.5205316000000001E-12</v>
          </cell>
          <cell r="C94">
            <v>6.4965453999999998E-13</v>
          </cell>
          <cell r="D94">
            <v>1.0746012E-12</v>
          </cell>
          <cell r="E94">
            <v>5.4668999999999997E-13</v>
          </cell>
          <cell r="F94">
            <v>5.3951375000000003E-13</v>
          </cell>
          <cell r="G94">
            <v>7.5135790000000004E-13</v>
          </cell>
          <cell r="H94">
            <v>1.0678390999999999E-12</v>
          </cell>
          <cell r="I94">
            <v>2.1410824999999998E-12</v>
          </cell>
          <cell r="J94">
            <v>4.276417E-12</v>
          </cell>
          <cell r="K94">
            <v>5.7044769999999998E-12</v>
          </cell>
          <cell r="L94">
            <v>7.8252335000000002E-12</v>
          </cell>
          <cell r="M94">
            <v>6.8371125000000004E-12</v>
          </cell>
          <cell r="N94">
            <v>5.2550290000000003E-12</v>
          </cell>
          <cell r="O94">
            <v>4.0624630000000002E-12</v>
          </cell>
          <cell r="P94">
            <v>5.3324692999999998E-12</v>
          </cell>
          <cell r="Q94">
            <v>6.2893262999999997E-12</v>
          </cell>
          <cell r="R94">
            <v>8.0068270000000004E-12</v>
          </cell>
          <cell r="S94" t="str">
            <v>NaN</v>
          </cell>
          <cell r="T94" t="str">
            <v>NaN</v>
          </cell>
          <cell r="U94">
            <v>8.8590600000000002E-13</v>
          </cell>
          <cell r="V94">
            <v>1.732781E-12</v>
          </cell>
          <cell r="W94">
            <v>3.5438204E-12</v>
          </cell>
          <cell r="X94">
            <v>3.4981844000000001E-12</v>
          </cell>
          <cell r="Y94">
            <v>2.7379947E-12</v>
          </cell>
          <cell r="Z94">
            <v>1.8568629999999999E-12</v>
          </cell>
          <cell r="AA94">
            <v>6.3858064000000002E-12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3.6701236000000003E-11</v>
          </cell>
          <cell r="AF94">
            <v>4.3794182999999998E-12</v>
          </cell>
          <cell r="AG94">
            <v>1.3804359E-12</v>
          </cell>
          <cell r="AH94">
            <v>1.5991152E-12</v>
          </cell>
          <cell r="AI94">
            <v>1.7667121999999999E-12</v>
          </cell>
          <cell r="AJ94">
            <v>9.388237E-4</v>
          </cell>
        </row>
        <row r="95">
          <cell r="A95" t="str">
            <v>NaN</v>
          </cell>
          <cell r="B95">
            <v>7.4479723999999996E-13</v>
          </cell>
          <cell r="C95">
            <v>2.434021E-13</v>
          </cell>
          <cell r="D95">
            <v>2.0664122E-13</v>
          </cell>
          <cell r="E95">
            <v>1.42311E-13</v>
          </cell>
          <cell r="F95">
            <v>2.4534370000000001E-13</v>
          </cell>
          <cell r="G95">
            <v>4.1055897999999998E-13</v>
          </cell>
          <cell r="H95">
            <v>6.4548702999999995E-13</v>
          </cell>
          <cell r="I95">
            <v>1.1643115E-12</v>
          </cell>
          <cell r="J95">
            <v>1.839195E-12</v>
          </cell>
          <cell r="K95">
            <v>3.2944767E-12</v>
          </cell>
          <cell r="L95">
            <v>4.5656056999999999E-12</v>
          </cell>
          <cell r="M95">
            <v>6.1801829999999997E-12</v>
          </cell>
          <cell r="N95">
            <v>5.7700830000000001E-12</v>
          </cell>
          <cell r="O95">
            <v>6.4144150000000004E-12</v>
          </cell>
          <cell r="P95">
            <v>8.4657915999999997E-7</v>
          </cell>
          <cell r="Q95">
            <v>1.4705962999999999E-3</v>
          </cell>
          <cell r="R95">
            <v>1.4747764E-3</v>
          </cell>
          <cell r="S95" t="str">
            <v>NaN</v>
          </cell>
          <cell r="T95" t="str">
            <v>NaN</v>
          </cell>
          <cell r="U95">
            <v>1.1791668000000001E-12</v>
          </cell>
          <cell r="V95">
            <v>1.7932234000000001E-12</v>
          </cell>
          <cell r="W95">
            <v>1.4213423E-12</v>
          </cell>
          <cell r="X95">
            <v>1.8201286999999999E-12</v>
          </cell>
          <cell r="Y95">
            <v>6.3874976999999999E-12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2.273741E-4</v>
          </cell>
          <cell r="AG95">
            <v>1.3321873999999999E-12</v>
          </cell>
          <cell r="AH95">
            <v>1.6847935000000001E-5</v>
          </cell>
          <cell r="AI95">
            <v>1.2522634999999999E-4</v>
          </cell>
          <cell r="AJ95">
            <v>4.3869227000000004E-12</v>
          </cell>
        </row>
        <row r="96">
          <cell r="A96" t="str">
            <v>NaN</v>
          </cell>
          <cell r="B96">
            <v>5.4040090000000001E-13</v>
          </cell>
          <cell r="C96">
            <v>1.3027223E-13</v>
          </cell>
          <cell r="D96">
            <v>1.7620999E-13</v>
          </cell>
          <cell r="E96">
            <v>9.2571449999999995E-14</v>
          </cell>
          <cell r="F96">
            <v>1.31348E-13</v>
          </cell>
          <cell r="G96">
            <v>2.2821485000000002E-13</v>
          </cell>
          <cell r="H96">
            <v>2.4310227999999999E-13</v>
          </cell>
          <cell r="I96">
            <v>3.2321521999999999E-13</v>
          </cell>
          <cell r="J96">
            <v>4.3245992000000002E-13</v>
          </cell>
          <cell r="K96">
            <v>6.8924970000000005E-13</v>
          </cell>
          <cell r="L96">
            <v>7.5091935000000002E-13</v>
          </cell>
          <cell r="M96">
            <v>1.0722059E-12</v>
          </cell>
          <cell r="N96">
            <v>1.6582272000000001E-12</v>
          </cell>
          <cell r="O96">
            <v>1.3836439E-12</v>
          </cell>
          <cell r="P96">
            <v>1.9814547000000001E-12</v>
          </cell>
          <cell r="Q96">
            <v>1.3020626E-5</v>
          </cell>
          <cell r="R96">
            <v>1.9764196000000001E-4</v>
          </cell>
          <cell r="S96" t="str">
            <v>NaN</v>
          </cell>
          <cell r="T96">
            <v>3.6529507999999998E-12</v>
          </cell>
          <cell r="U96">
            <v>1.1751351E-12</v>
          </cell>
          <cell r="V96">
            <v>7.4933740000000003E-13</v>
          </cell>
          <cell r="W96">
            <v>8.5709407000000002E-13</v>
          </cell>
          <cell r="X96">
            <v>7.2630324000000002E-13</v>
          </cell>
          <cell r="Y96">
            <v>3.6946043000000001E-13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9.9235579999999994E-4</v>
          </cell>
          <cell r="AG96">
            <v>4.1929909999999997E-11</v>
          </cell>
          <cell r="AH96">
            <v>1.5072258000000001E-11</v>
          </cell>
          <cell r="AI96">
            <v>2.4391935E-4</v>
          </cell>
          <cell r="AJ96">
            <v>1.5672783E-11</v>
          </cell>
        </row>
        <row r="97">
          <cell r="A97" t="str">
            <v>NaN</v>
          </cell>
          <cell r="B97">
            <v>1.0693846000000001E-12</v>
          </cell>
          <cell r="C97">
            <v>1.8407575E-13</v>
          </cell>
          <cell r="D97">
            <v>1.4201456E-13</v>
          </cell>
          <cell r="E97">
            <v>8.4413700000000006E-14</v>
          </cell>
          <cell r="F97">
            <v>1.0071511999999999E-13</v>
          </cell>
          <cell r="G97">
            <v>1.8660469000000001E-13</v>
          </cell>
          <cell r="H97">
            <v>3.1777999999999998E-13</v>
          </cell>
          <cell r="I97">
            <v>4.7233220000000003E-13</v>
          </cell>
          <cell r="J97">
            <v>6.2142602999999998E-13</v>
          </cell>
          <cell r="K97">
            <v>7.3269916999999998E-13</v>
          </cell>
          <cell r="L97">
            <v>7.5750660000000003E-13</v>
          </cell>
          <cell r="M97">
            <v>9.6427210000000009E-13</v>
          </cell>
          <cell r="N97">
            <v>9.1030970000000001E-13</v>
          </cell>
          <cell r="O97">
            <v>9.0223959999999997E-13</v>
          </cell>
          <cell r="P97">
            <v>3.4682953000000002E-12</v>
          </cell>
          <cell r="Q97">
            <v>5.1961439999999998E-4</v>
          </cell>
          <cell r="R97" t="str">
            <v>NaN</v>
          </cell>
          <cell r="S97">
            <v>2.2883936000000002E-12</v>
          </cell>
          <cell r="T97">
            <v>9.1347680000000003E-13</v>
          </cell>
          <cell r="U97">
            <v>3.9374423E-13</v>
          </cell>
          <cell r="V97">
            <v>4.7750833000000004E-13</v>
          </cell>
          <cell r="W97">
            <v>4.9630287000000002E-13</v>
          </cell>
          <cell r="X97">
            <v>4.6722413E-13</v>
          </cell>
          <cell r="Y97">
            <v>2.9233516999999999E-13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9.2893320000000002E-4</v>
          </cell>
          <cell r="AG97">
            <v>5.4193472999999997E-11</v>
          </cell>
          <cell r="AH97">
            <v>1.0086495000000001E-3</v>
          </cell>
          <cell r="AI97">
            <v>8.1389094999999995E-4</v>
          </cell>
          <cell r="AJ97">
            <v>6.9471763000000005E-4</v>
          </cell>
        </row>
        <row r="98">
          <cell r="A98" t="str">
            <v>NaN</v>
          </cell>
          <cell r="B98">
            <v>4.4905286000000003E-12</v>
          </cell>
          <cell r="C98">
            <v>1.08388E-12</v>
          </cell>
          <cell r="D98">
            <v>3.3215510000000002E-13</v>
          </cell>
          <cell r="E98">
            <v>1.4183384E-13</v>
          </cell>
          <cell r="F98">
            <v>1.8957785000000001E-13</v>
          </cell>
          <cell r="G98">
            <v>2.7794400000000001E-13</v>
          </cell>
          <cell r="H98">
            <v>3.7072724000000002E-13</v>
          </cell>
          <cell r="I98">
            <v>4.7923069999999997E-13</v>
          </cell>
          <cell r="J98">
            <v>4.9496415000000002E-13</v>
          </cell>
          <cell r="K98">
            <v>5.2079585999999998E-13</v>
          </cell>
          <cell r="L98">
            <v>6.1590630000000003E-13</v>
          </cell>
          <cell r="M98">
            <v>7.8256800000000002E-13</v>
          </cell>
          <cell r="N98">
            <v>8.7746110000000001E-13</v>
          </cell>
          <cell r="O98">
            <v>8.5318324999999996E-13</v>
          </cell>
          <cell r="P98">
            <v>2.7074996000000001E-12</v>
          </cell>
          <cell r="Q98" t="str">
            <v>NaN</v>
          </cell>
          <cell r="R98">
            <v>2.2946791999999999E-11</v>
          </cell>
          <cell r="S98">
            <v>9.6606749999999991E-13</v>
          </cell>
          <cell r="T98">
            <v>6.2633296999999998E-13</v>
          </cell>
          <cell r="U98">
            <v>4.2189311999999998E-13</v>
          </cell>
          <cell r="V98">
            <v>5.0072022999999998E-13</v>
          </cell>
          <cell r="W98">
            <v>5.6385956000000001E-13</v>
          </cell>
          <cell r="X98">
            <v>4.4890612999999998E-13</v>
          </cell>
          <cell r="Y98">
            <v>5.3943444000000001E-13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1.0452266E-3</v>
          </cell>
          <cell r="AG98">
            <v>8.8023776000000005E-11</v>
          </cell>
          <cell r="AH98" t="str">
            <v>NaN</v>
          </cell>
          <cell r="AI98">
            <v>1.1543973E-3</v>
          </cell>
          <cell r="AJ98">
            <v>9.4271806000000003E-4</v>
          </cell>
        </row>
        <row r="99">
          <cell r="A99" t="str">
            <v>NaN</v>
          </cell>
          <cell r="B99">
            <v>9.8054340000000004E-12</v>
          </cell>
          <cell r="C99">
            <v>3.1277766999999999E-12</v>
          </cell>
          <cell r="D99">
            <v>6.5339709999999996E-13</v>
          </cell>
          <cell r="E99">
            <v>2.4843562999999999E-13</v>
          </cell>
          <cell r="F99">
            <v>2.1704338E-13</v>
          </cell>
          <cell r="G99">
            <v>3.0259629999999998E-13</v>
          </cell>
          <cell r="H99">
            <v>3.7591900000000001E-13</v>
          </cell>
          <cell r="I99">
            <v>4.8386685000000004E-13</v>
          </cell>
          <cell r="J99">
            <v>4.4565323000000001E-13</v>
          </cell>
          <cell r="K99">
            <v>4.4312892999999998E-13</v>
          </cell>
          <cell r="L99">
            <v>5.6804189999999996E-13</v>
          </cell>
          <cell r="M99">
            <v>6.2258660000000003E-13</v>
          </cell>
          <cell r="N99">
            <v>5.3392029999999998E-13</v>
          </cell>
          <cell r="O99">
            <v>7.2396640000000004E-13</v>
          </cell>
          <cell r="P99" t="str">
            <v>NaN</v>
          </cell>
          <cell r="Q99">
            <v>1.2888898000000001E-11</v>
          </cell>
          <cell r="R99">
            <v>1.2183146E-11</v>
          </cell>
          <cell r="S99">
            <v>4.3386054E-12</v>
          </cell>
          <cell r="T99">
            <v>9.7262650000000007E-13</v>
          </cell>
          <cell r="U99">
            <v>5.1407033999999996E-13</v>
          </cell>
          <cell r="V99">
            <v>5.5611266000000004E-13</v>
          </cell>
          <cell r="W99">
            <v>6.7362009999999997E-13</v>
          </cell>
          <cell r="X99">
            <v>6.4955939999999997E-13</v>
          </cell>
          <cell r="Y99">
            <v>1.0891087999999999E-12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2.7830778E-3</v>
          </cell>
          <cell r="AG99">
            <v>4.1750005999999999E-4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5.507483E-12</v>
          </cell>
          <cell r="D100">
            <v>8.1560994999999997E-13</v>
          </cell>
          <cell r="E100">
            <v>2.7381033E-13</v>
          </cell>
          <cell r="F100">
            <v>2.3031067E-13</v>
          </cell>
          <cell r="G100">
            <v>3.8054865000000001E-13</v>
          </cell>
          <cell r="H100">
            <v>4.8349985000000002E-13</v>
          </cell>
          <cell r="I100">
            <v>5.7007436999999997E-13</v>
          </cell>
          <cell r="J100">
            <v>6.0044320000000004E-13</v>
          </cell>
          <cell r="K100">
            <v>5.7336692999999999E-13</v>
          </cell>
          <cell r="L100">
            <v>6.6778315999999999E-13</v>
          </cell>
          <cell r="M100">
            <v>5.9003900000000001E-13</v>
          </cell>
          <cell r="N100">
            <v>4.4430997999999998E-13</v>
          </cell>
          <cell r="O100">
            <v>7.8328649999999999E-13</v>
          </cell>
          <cell r="P100" t="str">
            <v>NaN</v>
          </cell>
          <cell r="Q100">
            <v>1.4776553E-11</v>
          </cell>
          <cell r="R100">
            <v>9.3389489999999993E-12</v>
          </cell>
          <cell r="S100">
            <v>5.3108309999999997E-12</v>
          </cell>
          <cell r="T100">
            <v>1.0207265E-12</v>
          </cell>
          <cell r="U100">
            <v>6.3816589999999995E-13</v>
          </cell>
          <cell r="V100">
            <v>7.8269536000000001E-13</v>
          </cell>
          <cell r="W100">
            <v>9.7968030000000009E-13</v>
          </cell>
          <cell r="X100">
            <v>9.8511150000000009E-13</v>
          </cell>
          <cell r="Y100">
            <v>2.4268504000000001E-12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9.826166E-7</v>
          </cell>
          <cell r="AG100">
            <v>1.4839358999999999E-3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3.5187652000000003E-4</v>
          </cell>
          <cell r="D101">
            <v>1.4540982E-12</v>
          </cell>
          <cell r="E101">
            <v>2.1608952E-13</v>
          </cell>
          <cell r="F101">
            <v>6.5425489999999997E-14</v>
          </cell>
          <cell r="G101">
            <v>7.133433E-14</v>
          </cell>
          <cell r="H101">
            <v>1.5689705000000001E-13</v>
          </cell>
          <cell r="I101">
            <v>2.8688922000000002E-13</v>
          </cell>
          <cell r="J101">
            <v>3.9028698000000001E-13</v>
          </cell>
          <cell r="K101">
            <v>6.1377574000000002E-13</v>
          </cell>
          <cell r="L101">
            <v>7.5334546999999999E-13</v>
          </cell>
          <cell r="M101">
            <v>7.1512116000000003E-13</v>
          </cell>
          <cell r="N101">
            <v>7.3948429999999995E-13</v>
          </cell>
          <cell r="O101">
            <v>1.6498761E-12</v>
          </cell>
          <cell r="P101" t="str">
            <v>NaN</v>
          </cell>
          <cell r="Q101">
            <v>2.4628402999999999E-11</v>
          </cell>
          <cell r="R101">
            <v>6.5083729999999998E-12</v>
          </cell>
          <cell r="S101">
            <v>3.1840062000000001E-12</v>
          </cell>
          <cell r="T101">
            <v>6.6614989999999999E-13</v>
          </cell>
          <cell r="U101">
            <v>5.5810639999999997E-13</v>
          </cell>
          <cell r="V101">
            <v>7.7089279999999996E-13</v>
          </cell>
          <cell r="W101">
            <v>1.2151604999999999E-12</v>
          </cell>
          <cell r="X101">
            <v>1.3490741E-12</v>
          </cell>
          <cell r="Y101">
            <v>1.0751655E-12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2.7243216E-12</v>
          </cell>
          <cell r="D102">
            <v>1.1670128E-11</v>
          </cell>
          <cell r="E102">
            <v>1.6845223000000001E-11</v>
          </cell>
          <cell r="F102">
            <v>1.4953035000000001E-11</v>
          </cell>
          <cell r="G102">
            <v>1.1083797E-11</v>
          </cell>
          <cell r="H102">
            <v>6.9973944000000001E-12</v>
          </cell>
          <cell r="I102">
            <v>2.7605594000000002E-12</v>
          </cell>
          <cell r="J102">
            <v>1.3941699999999999E-12</v>
          </cell>
          <cell r="K102">
            <v>6.8304609999999997E-13</v>
          </cell>
          <cell r="L102">
            <v>4.114935E-13</v>
          </cell>
          <cell r="M102">
            <v>6.6092929999999999E-13</v>
          </cell>
          <cell r="N102">
            <v>1.9291255000000001E-12</v>
          </cell>
          <cell r="O102">
            <v>3.3939683000000002E-12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4.4359990000000001E-4</v>
          </cell>
          <cell r="T102">
            <v>2.1211155999999999E-11</v>
          </cell>
          <cell r="U102">
            <v>1.16832715E-11</v>
          </cell>
          <cell r="V102">
            <v>2.3297079999999998E-12</v>
          </cell>
          <cell r="W102">
            <v>4.4182008000000002E-13</v>
          </cell>
          <cell r="X102">
            <v>2.1010825E-12</v>
          </cell>
          <cell r="Y102">
            <v>1.3860998E-12</v>
          </cell>
          <cell r="Z102" t="str">
            <v>NaN</v>
          </cell>
          <cell r="AA102" t="str">
            <v>NaN</v>
          </cell>
          <cell r="AB102">
            <v>6.1384680000000003E-14</v>
          </cell>
          <cell r="AC102">
            <v>2.6262311999999999E-13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1.5321156999999999E-3</v>
          </cell>
          <cell r="E103">
            <v>1.2823255999999999E-3</v>
          </cell>
          <cell r="F103">
            <v>1.0638641999999999E-3</v>
          </cell>
          <cell r="G103">
            <v>8.5752370000000003E-4</v>
          </cell>
          <cell r="H103">
            <v>7.6372484999999999E-4</v>
          </cell>
          <cell r="I103">
            <v>4.9461410000000003E-4</v>
          </cell>
          <cell r="J103">
            <v>2.1610528000000001E-4</v>
          </cell>
          <cell r="K103">
            <v>3.3003942999999997E-11</v>
          </cell>
          <cell r="L103">
            <v>1.0182249E-11</v>
          </cell>
          <cell r="M103">
            <v>3.6529013000000003E-12</v>
          </cell>
          <cell r="N103">
            <v>3.7067060000000002E-12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3.3433963999999999E-3</v>
          </cell>
          <cell r="T103">
            <v>2.7670289999999998E-3</v>
          </cell>
          <cell r="U103">
            <v>1.8678751E-3</v>
          </cell>
          <cell r="V103">
            <v>9.3361989999999999E-4</v>
          </cell>
          <cell r="W103">
            <v>4.2032330000000001E-6</v>
          </cell>
          <cell r="X103">
            <v>5.2174596999999997E-12</v>
          </cell>
          <cell r="Y103">
            <v>5.4568614999999999E-12</v>
          </cell>
          <cell r="Z103">
            <v>1.5600935000000001E-12</v>
          </cell>
          <cell r="AA103">
            <v>7.4883024999999999E-13</v>
          </cell>
          <cell r="AB103">
            <v>3.7135132999999998E-13</v>
          </cell>
          <cell r="AC103">
            <v>3.5546736000000002E-13</v>
          </cell>
          <cell r="AD103">
            <v>1.1161414E-13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3.8519735E-3</v>
          </cell>
          <cell r="E104">
            <v>2.6966128E-3</v>
          </cell>
          <cell r="F104">
            <v>2.4544600999999999E-3</v>
          </cell>
          <cell r="G104">
            <v>2.3479590000000002E-3</v>
          </cell>
          <cell r="H104">
            <v>2.1096445000000001E-3</v>
          </cell>
          <cell r="I104">
            <v>1.9064982E-3</v>
          </cell>
          <cell r="J104">
            <v>1.5257725000000001E-3</v>
          </cell>
          <cell r="K104">
            <v>1.0870888E-3</v>
          </cell>
          <cell r="L104">
            <v>3.8181972999999999E-4</v>
          </cell>
          <cell r="M104">
            <v>1.9732006000000001E-11</v>
          </cell>
          <cell r="N104">
            <v>5.6834790000000002E-12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4.1967067000000004E-3</v>
          </cell>
          <cell r="T104">
            <v>3.8670464E-3</v>
          </cell>
          <cell r="U104">
            <v>3.6443598000000001E-3</v>
          </cell>
          <cell r="V104">
            <v>2.7258590000000002E-3</v>
          </cell>
          <cell r="W104">
            <v>2.0205247999999999E-3</v>
          </cell>
          <cell r="X104">
            <v>7.0056199999999995E-4</v>
          </cell>
          <cell r="Y104">
            <v>1.4146582E-11</v>
          </cell>
          <cell r="Z104" t="str">
            <v>NaN</v>
          </cell>
          <cell r="AA104">
            <v>9.1633689999999994E-13</v>
          </cell>
          <cell r="AB104">
            <v>6.2521456000000001E-13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3.9813328E-3</v>
          </cell>
          <cell r="E105">
            <v>2.8244210000000001E-3</v>
          </cell>
          <cell r="F105">
            <v>2.8585435E-3</v>
          </cell>
          <cell r="G105">
            <v>2.7482624000000002E-3</v>
          </cell>
          <cell r="H105">
            <v>2.6988029E-3</v>
          </cell>
          <cell r="I105">
            <v>2.5485528000000002E-3</v>
          </cell>
          <cell r="J105">
            <v>2.3629890999999998E-3</v>
          </cell>
          <cell r="K105">
            <v>1.9502266E-3</v>
          </cell>
          <cell r="L105">
            <v>1.1688579E-3</v>
          </cell>
          <cell r="M105">
            <v>1.2115885E-6</v>
          </cell>
          <cell r="N105">
            <v>1.1658786999999999E-11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5.1713623000000002E-3</v>
          </cell>
          <cell r="U105">
            <v>4.1871634E-3</v>
          </cell>
          <cell r="V105">
            <v>4.3329587000000003E-3</v>
          </cell>
          <cell r="W105">
            <v>3.7955923000000001E-3</v>
          </cell>
          <cell r="X105">
            <v>2.7042685999999999E-3</v>
          </cell>
          <cell r="Y105">
            <v>6.8253704000000004E-4</v>
          </cell>
          <cell r="Z105">
            <v>2.7631748E-11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2.5874346000000002E-3</v>
          </cell>
          <cell r="F106">
            <v>2.8534324000000001E-3</v>
          </cell>
          <cell r="G106">
            <v>2.9405002E-3</v>
          </cell>
          <cell r="H106">
            <v>2.614936E-3</v>
          </cell>
          <cell r="I106">
            <v>2.7306394000000001E-3</v>
          </cell>
          <cell r="J106">
            <v>2.808498E-3</v>
          </cell>
          <cell r="K106">
            <v>2.5445453000000002E-3</v>
          </cell>
          <cell r="L106">
            <v>1.5516036999999999E-3</v>
          </cell>
          <cell r="M106">
            <v>2.4202174E-4</v>
          </cell>
          <cell r="N106">
            <v>2.5666962000000001E-11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5.269925E-3</v>
          </cell>
          <cell r="V106">
            <v>5.1161465E-3</v>
          </cell>
          <cell r="W106">
            <v>4.8111409999999997E-3</v>
          </cell>
          <cell r="X106">
            <v>3.954791E-3</v>
          </cell>
          <cell r="Y106">
            <v>1.8914607E-3</v>
          </cell>
          <cell r="Z106">
            <v>4.5362331999999999E-5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2.4817797000000001E-4</v>
          </cell>
          <cell r="F107">
            <v>2.0358479999999998E-3</v>
          </cell>
          <cell r="G107">
            <v>1.6077193E-3</v>
          </cell>
          <cell r="H107">
            <v>8.4167330000000002E-4</v>
          </cell>
          <cell r="I107">
            <v>1.8860515999999999E-3</v>
          </cell>
          <cell r="J107">
            <v>3.6563939999999999E-3</v>
          </cell>
          <cell r="K107">
            <v>2.1709322000000001E-3</v>
          </cell>
          <cell r="L107">
            <v>1.3509176999999999E-3</v>
          </cell>
          <cell r="M107">
            <v>2.6393985999999999E-11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5.2223266000000004E-3</v>
          </cell>
          <cell r="V107">
            <v>5.1922289999999996E-3</v>
          </cell>
          <cell r="W107">
            <v>4.7868559999999999E-3</v>
          </cell>
          <cell r="X107">
            <v>3.8833692999999999E-3</v>
          </cell>
          <cell r="Y107">
            <v>2.3981023000000001E-3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5.6554423999999998E-4</v>
          </cell>
          <cell r="H108">
            <v>5.6625410000000001E-4</v>
          </cell>
          <cell r="I108">
            <v>6.4989780000000003E-4</v>
          </cell>
          <cell r="J108">
            <v>2.0014263999999999E-3</v>
          </cell>
          <cell r="K108">
            <v>4.2295994E-10</v>
          </cell>
          <cell r="L108">
            <v>5.9732380000000001E-11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2.9740284999999998E-3</v>
          </cell>
          <cell r="V108">
            <v>3.4536485999999999E-3</v>
          </cell>
          <cell r="W108">
            <v>1.6258733E-3</v>
          </cell>
          <cell r="X108">
            <v>2.0134214000000002E-3</v>
          </cell>
          <cell r="Y108">
            <v>1.370927E-4</v>
          </cell>
          <cell r="Z108">
            <v>4.3554989999999999E-11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1.5101388999999999E-11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6.7889009999999995E-11</v>
          </cell>
          <cell r="U109">
            <v>1.6216206000000001E-10</v>
          </cell>
          <cell r="V109" t="str">
            <v>NaN</v>
          </cell>
          <cell r="W109" t="str">
            <v>NaN</v>
          </cell>
          <cell r="X109">
            <v>3.9760429999999998E-12</v>
          </cell>
          <cell r="Y109">
            <v>1.4999727000000001E-11</v>
          </cell>
          <cell r="Z109">
            <v>1.2361871000000001E-11</v>
          </cell>
          <cell r="AA109">
            <v>1.3259808999999999E-11</v>
          </cell>
          <cell r="AB109">
            <v>1.3037659500000001E-11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8.3189180000000007E-12</v>
          </cell>
          <cell r="B110">
            <v>8.7735579999999997E-12</v>
          </cell>
          <cell r="C110">
            <v>9.2879149999999994E-12</v>
          </cell>
          <cell r="D110">
            <v>9.4585769999999998E-12</v>
          </cell>
          <cell r="E110">
            <v>9.0393999999999996E-12</v>
          </cell>
          <cell r="F110">
            <v>8.9623960000000008E-12</v>
          </cell>
          <cell r="G110">
            <v>8.9478039999999994E-12</v>
          </cell>
          <cell r="H110">
            <v>8.8890369999999993E-12</v>
          </cell>
          <cell r="I110">
            <v>8.8720645000000002E-12</v>
          </cell>
          <cell r="J110">
            <v>8.5882229999999996E-12</v>
          </cell>
          <cell r="K110">
            <v>8.5139670000000006E-12</v>
          </cell>
          <cell r="L110">
            <v>8.3466446000000007E-12</v>
          </cell>
          <cell r="M110">
            <v>8.3095129999999999E-12</v>
          </cell>
          <cell r="N110">
            <v>7.4991420000000006E-12</v>
          </cell>
          <cell r="O110">
            <v>9.0671840000000004E-12</v>
          </cell>
          <cell r="P110">
            <v>1.04624035E-11</v>
          </cell>
          <cell r="Q110">
            <v>1.0631543E-11</v>
          </cell>
          <cell r="R110">
            <v>1.0512716E-11</v>
          </cell>
          <cell r="S110">
            <v>1.3335254E-11</v>
          </cell>
          <cell r="T110">
            <v>1.7449076999999999E-11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6.7193637999999999E-12</v>
          </cell>
          <cell r="Z110">
            <v>1.2440035E-11</v>
          </cell>
          <cell r="AA110">
            <v>1.0618026000000001E-11</v>
          </cell>
          <cell r="AB110">
            <v>1.6031411999999999E-11</v>
          </cell>
          <cell r="AC110">
            <v>1.2616802E-11</v>
          </cell>
          <cell r="AD110">
            <v>9.6568839999999998E-12</v>
          </cell>
          <cell r="AE110">
            <v>1.1693851E-11</v>
          </cell>
          <cell r="AF110">
            <v>9.6106420000000003E-12</v>
          </cell>
          <cell r="AG110">
            <v>8.5433590000000007E-12</v>
          </cell>
          <cell r="AH110">
            <v>9.2128319999999996E-12</v>
          </cell>
          <cell r="AI110">
            <v>9.0163070000000007E-12</v>
          </cell>
          <cell r="AJ110">
            <v>8.0905550000000002E-12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2D_Export_C_016_sigma2_palat"/>
    </sheetNames>
    <sheetDataSet>
      <sheetData sheetId="0"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6.0224429999999998E-11</v>
          </cell>
          <cell r="C39">
            <v>5.5361891999999997E-11</v>
          </cell>
          <cell r="D39">
            <v>6.2513190000000005E-11</v>
          </cell>
          <cell r="E39">
            <v>3.0368125000000002E-10</v>
          </cell>
          <cell r="F39">
            <v>4.4020617000000001E-11</v>
          </cell>
          <cell r="G39">
            <v>2.997789E-11</v>
          </cell>
          <cell r="H39">
            <v>2.7250933999999999E-11</v>
          </cell>
          <cell r="I39">
            <v>3.704978E-11</v>
          </cell>
          <cell r="J39">
            <v>2.5242380000000001E-10</v>
          </cell>
          <cell r="K39">
            <v>3.2116062999999997E-11</v>
          </cell>
          <cell r="L39">
            <v>5.6821787000000001E-11</v>
          </cell>
          <cell r="M39">
            <v>1.0411157399999999E-10</v>
          </cell>
          <cell r="N39">
            <v>6.6802399999999994E-11</v>
          </cell>
          <cell r="O39">
            <v>4.596284E-11</v>
          </cell>
          <cell r="P39">
            <v>1.4735864000000001E-10</v>
          </cell>
          <cell r="Q39">
            <v>1.7633485E-10</v>
          </cell>
          <cell r="R39">
            <v>2.4564296999999999E-11</v>
          </cell>
          <cell r="S39">
            <v>1.9274848999999999E-11</v>
          </cell>
          <cell r="T39">
            <v>3.8617736999999997E-11</v>
          </cell>
          <cell r="U39">
            <v>3.0908059999999998E-11</v>
          </cell>
          <cell r="V39">
            <v>2.680629E-11</v>
          </cell>
          <cell r="W39">
            <v>4.3457872999999998E-11</v>
          </cell>
          <cell r="X39">
            <v>3.9894610000000003E-11</v>
          </cell>
          <cell r="Y39">
            <v>3.8244067999999998E-11</v>
          </cell>
          <cell r="Z39">
            <v>2.848171E-11</v>
          </cell>
          <cell r="AA39">
            <v>3.3119278000000001E-11</v>
          </cell>
          <cell r="AB39">
            <v>3.5502800000000001E-11</v>
          </cell>
          <cell r="AC39">
            <v>4.2596415999999999E-11</v>
          </cell>
          <cell r="AD39">
            <v>6.8989424999999997E-11</v>
          </cell>
          <cell r="AE39">
            <v>5.6861394000000001E-11</v>
          </cell>
          <cell r="AF39">
            <v>6.0159569999999999E-11</v>
          </cell>
          <cell r="AG39">
            <v>2.4278805000000001E-11</v>
          </cell>
          <cell r="AH39">
            <v>4.3020562999999999E-11</v>
          </cell>
          <cell r="AI39">
            <v>5.8730030000000005E-11</v>
          </cell>
          <cell r="AJ39" t="str">
            <v>NaN</v>
          </cell>
        </row>
        <row r="40">
          <cell r="A40">
            <v>1.5181566000000001E-3</v>
          </cell>
          <cell r="B40">
            <v>1.4500086E-3</v>
          </cell>
          <cell r="C40">
            <v>1.4163418000000001E-3</v>
          </cell>
          <cell r="D40">
            <v>1.4092738E-3</v>
          </cell>
          <cell r="E40">
            <v>1.2395227999999999E-3</v>
          </cell>
          <cell r="F40">
            <v>5.9627080000000004E-4</v>
          </cell>
          <cell r="G40">
            <v>5.2056679999999998E-5</v>
          </cell>
          <cell r="H40">
            <v>2.4917323000000001E-8</v>
          </cell>
          <cell r="I40">
            <v>1.8694749E-5</v>
          </cell>
          <cell r="J40">
            <v>5.2858600000000005E-4</v>
          </cell>
          <cell r="K40">
            <v>5.8946070000000001E-4</v>
          </cell>
          <cell r="L40">
            <v>1.0327819E-4</v>
          </cell>
          <cell r="M40">
            <v>1.5293473999999999E-6</v>
          </cell>
          <cell r="N40">
            <v>5.9290810000000002E-6</v>
          </cell>
          <cell r="O40">
            <v>5.4223306000000001E-4</v>
          </cell>
          <cell r="P40">
            <v>3.0662757000000002E-4</v>
          </cell>
          <cell r="Q40">
            <v>2.5636260000000001E-5</v>
          </cell>
          <cell r="R40">
            <v>5.4361549999999996E-9</v>
          </cell>
          <cell r="S40">
            <v>1.3426785999999999E-9</v>
          </cell>
          <cell r="T40">
            <v>5.9552909999999995E-4</v>
          </cell>
          <cell r="U40">
            <v>8.8715120000000002E-5</v>
          </cell>
          <cell r="V40">
            <v>7.0560485000000002E-10</v>
          </cell>
          <cell r="W40">
            <v>3.5112373999999999E-10</v>
          </cell>
          <cell r="X40">
            <v>1.4807540999999999E-9</v>
          </cell>
          <cell r="Y40">
            <v>2.6073767000000001E-4</v>
          </cell>
          <cell r="Z40">
            <v>8.5071253000000005E-4</v>
          </cell>
          <cell r="AA40">
            <v>1.0385822E-3</v>
          </cell>
          <cell r="AB40">
            <v>5.6209689999999997E-4</v>
          </cell>
          <cell r="AC40">
            <v>3.3862956E-4</v>
          </cell>
          <cell r="AD40">
            <v>7.5371854000000002E-4</v>
          </cell>
          <cell r="AE40">
            <v>1.5425795E-3</v>
          </cell>
          <cell r="AF40">
            <v>2.1324529999999999E-3</v>
          </cell>
          <cell r="AG40">
            <v>8.0299349999999995E-4</v>
          </cell>
          <cell r="AH40">
            <v>8.2638492999999996E-4</v>
          </cell>
          <cell r="AI40">
            <v>4.7211417999999998E-7</v>
          </cell>
          <cell r="AJ40">
            <v>9.8168439999999995E-4</v>
          </cell>
        </row>
        <row r="41">
          <cell r="A41">
            <v>3.8669851999999999E-3</v>
          </cell>
          <cell r="B41">
            <v>3.7604962E-3</v>
          </cell>
          <cell r="C41">
            <v>3.7397862999999998E-3</v>
          </cell>
          <cell r="D41">
            <v>3.8121398999999999E-3</v>
          </cell>
          <cell r="E41">
            <v>3.7209740000000002E-3</v>
          </cell>
          <cell r="F41">
            <v>3.5795499999999999E-3</v>
          </cell>
          <cell r="G41">
            <v>3.5023785000000002E-3</v>
          </cell>
          <cell r="H41">
            <v>3.6538222000000002E-3</v>
          </cell>
          <cell r="I41">
            <v>3.9446289999999998E-3</v>
          </cell>
          <cell r="J41">
            <v>4.0092584999999997E-3</v>
          </cell>
          <cell r="K41">
            <v>4.0930890000000003E-3</v>
          </cell>
          <cell r="L41">
            <v>4.0324056000000004E-3</v>
          </cell>
          <cell r="M41">
            <v>3.9191566999999998E-3</v>
          </cell>
          <cell r="N41">
            <v>3.851386E-3</v>
          </cell>
          <cell r="O41">
            <v>3.7466627999999998E-3</v>
          </cell>
          <cell r="P41">
            <v>3.6332946999999998E-3</v>
          </cell>
          <cell r="Q41">
            <v>3.5803699999999998E-3</v>
          </cell>
          <cell r="R41">
            <v>3.3492916000000001E-3</v>
          </cell>
          <cell r="S41">
            <v>2.4833397E-3</v>
          </cell>
          <cell r="T41">
            <v>2.8964213999999999E-3</v>
          </cell>
          <cell r="U41">
            <v>3.4257748999999998E-3</v>
          </cell>
          <cell r="V41">
            <v>3.742385E-3</v>
          </cell>
          <cell r="W41">
            <v>3.8277941999999999E-3</v>
          </cell>
          <cell r="X41">
            <v>3.7581797000000002E-3</v>
          </cell>
          <cell r="Y41">
            <v>3.7470590000000001E-3</v>
          </cell>
          <cell r="Z41">
            <v>3.6991464000000001E-3</v>
          </cell>
          <cell r="AA41">
            <v>3.7063324999999999E-3</v>
          </cell>
          <cell r="AB41">
            <v>3.6727737000000001E-3</v>
          </cell>
          <cell r="AC41">
            <v>3.6055917999999998E-3</v>
          </cell>
          <cell r="AD41">
            <v>3.7610412000000002E-3</v>
          </cell>
          <cell r="AE41">
            <v>3.830464E-3</v>
          </cell>
          <cell r="AF41">
            <v>3.8641584000000001E-3</v>
          </cell>
          <cell r="AG41">
            <v>3.8614906000000002E-3</v>
          </cell>
          <cell r="AH41">
            <v>3.9733219999999996E-3</v>
          </cell>
          <cell r="AI41">
            <v>3.9264345999999997E-3</v>
          </cell>
          <cell r="AJ41">
            <v>3.8639227999999999E-3</v>
          </cell>
        </row>
        <row r="42">
          <cell r="A42">
            <v>3.9293289999999996E-3</v>
          </cell>
          <cell r="B42">
            <v>3.9412329999999997E-3</v>
          </cell>
          <cell r="C42">
            <v>3.7791740000000002E-3</v>
          </cell>
          <cell r="D42">
            <v>3.881144E-3</v>
          </cell>
          <cell r="E42">
            <v>3.8876873E-3</v>
          </cell>
          <cell r="F42">
            <v>3.7268560000000002E-3</v>
          </cell>
          <cell r="G42">
            <v>3.8110349999999999E-3</v>
          </cell>
          <cell r="H42">
            <v>3.7802525000000002E-3</v>
          </cell>
          <cell r="I42">
            <v>4.0125209999999998E-3</v>
          </cell>
          <cell r="J42">
            <v>4.0995385000000004E-3</v>
          </cell>
          <cell r="K42">
            <v>3.9878439999999999E-3</v>
          </cell>
          <cell r="L42">
            <v>3.8937996000000001E-3</v>
          </cell>
          <cell r="M42">
            <v>3.7978953E-3</v>
          </cell>
          <cell r="N42">
            <v>3.7734361999999999E-3</v>
          </cell>
          <cell r="O42">
            <v>3.6740315000000001E-3</v>
          </cell>
          <cell r="P42">
            <v>3.5836739999999998E-3</v>
          </cell>
          <cell r="Q42">
            <v>3.4856529E-3</v>
          </cell>
          <cell r="R42">
            <v>3.4085470000000001E-3</v>
          </cell>
          <cell r="S42">
            <v>2.7626645999999999E-3</v>
          </cell>
          <cell r="T42" t="str">
            <v>NaN</v>
          </cell>
          <cell r="U42">
            <v>4.2993579999999997E-3</v>
          </cell>
          <cell r="V42">
            <v>4.2983275E-3</v>
          </cell>
          <cell r="W42">
            <v>4.3083182999999999E-3</v>
          </cell>
          <cell r="X42">
            <v>4.2194524000000004E-3</v>
          </cell>
          <cell r="Y42">
            <v>4.164002E-3</v>
          </cell>
          <cell r="Z42">
            <v>4.0988459999999997E-3</v>
          </cell>
          <cell r="AA42">
            <v>3.8519625000000002E-3</v>
          </cell>
          <cell r="AB42">
            <v>3.8936317000000001E-3</v>
          </cell>
          <cell r="AC42">
            <v>3.9622364999999998E-3</v>
          </cell>
          <cell r="AD42">
            <v>4.0427665000000003E-3</v>
          </cell>
          <cell r="AE42">
            <v>4.1680857999999996E-3</v>
          </cell>
          <cell r="AF42">
            <v>4.267758E-3</v>
          </cell>
          <cell r="AG42">
            <v>3.9366771999999996E-3</v>
          </cell>
          <cell r="AH42">
            <v>3.982686E-3</v>
          </cell>
          <cell r="AI42">
            <v>3.8696285000000001E-3</v>
          </cell>
          <cell r="AJ42">
            <v>3.9776610000000004E-3</v>
          </cell>
        </row>
        <row r="43">
          <cell r="A43">
            <v>4.1558052999999999E-3</v>
          </cell>
          <cell r="B43">
            <v>4.1079920000000004E-3</v>
          </cell>
          <cell r="C43">
            <v>3.9924434000000002E-3</v>
          </cell>
          <cell r="D43">
            <v>3.9705160000000003E-3</v>
          </cell>
          <cell r="E43">
            <v>3.5298562000000001E-3</v>
          </cell>
          <cell r="F43">
            <v>2.4634162E-3</v>
          </cell>
          <cell r="G43">
            <v>1.8903983000000001E-3</v>
          </cell>
          <cell r="H43">
            <v>1.1313484E-3</v>
          </cell>
          <cell r="I43">
            <v>2.096863E-3</v>
          </cell>
          <cell r="J43">
            <v>2.2271709E-3</v>
          </cell>
          <cell r="K43">
            <v>2.4458470000000001E-3</v>
          </cell>
          <cell r="L43">
            <v>2.5321986E-3</v>
          </cell>
          <cell r="M43">
            <v>2.6448418E-3</v>
          </cell>
          <cell r="N43">
            <v>2.8093697000000002E-3</v>
          </cell>
          <cell r="O43">
            <v>2.9302897999999998E-3</v>
          </cell>
          <cell r="P43">
            <v>2.8400080000000002E-3</v>
          </cell>
          <cell r="Q43">
            <v>2.7984402000000002E-3</v>
          </cell>
          <cell r="R43">
            <v>2.5197014000000002E-3</v>
          </cell>
          <cell r="S43">
            <v>1.6351413E-3</v>
          </cell>
          <cell r="T43" t="str">
            <v>NaN</v>
          </cell>
          <cell r="U43">
            <v>4.5609379999999996E-3</v>
          </cell>
          <cell r="V43">
            <v>4.5678992999999999E-3</v>
          </cell>
          <cell r="W43">
            <v>4.6005114E-3</v>
          </cell>
          <cell r="X43">
            <v>4.4534066999999998E-3</v>
          </cell>
          <cell r="Y43">
            <v>4.4208494999999999E-3</v>
          </cell>
          <cell r="Z43">
            <v>4.2160979999999997E-3</v>
          </cell>
          <cell r="AA43">
            <v>4.1329940000000001E-3</v>
          </cell>
          <cell r="AB43">
            <v>4.2151263999999997E-3</v>
          </cell>
          <cell r="AC43">
            <v>4.178391E-3</v>
          </cell>
          <cell r="AD43">
            <v>4.1010813E-3</v>
          </cell>
          <cell r="AE43">
            <v>4.1564729999999999E-3</v>
          </cell>
          <cell r="AF43">
            <v>4.2780989999999996E-3</v>
          </cell>
          <cell r="AG43">
            <v>3.9229149999999999E-3</v>
          </cell>
          <cell r="AH43">
            <v>3.9554363999999998E-3</v>
          </cell>
          <cell r="AI43">
            <v>3.9221137000000003E-3</v>
          </cell>
          <cell r="AJ43">
            <v>4.0811663000000003E-3</v>
          </cell>
        </row>
        <row r="44">
          <cell r="A44">
            <v>4.0429853999999999E-3</v>
          </cell>
          <cell r="B44">
            <v>3.3955080000000002E-3</v>
          </cell>
          <cell r="C44">
            <v>2.2152876E-3</v>
          </cell>
          <cell r="D44">
            <v>1.0404189999999999E-3</v>
          </cell>
          <cell r="E44">
            <v>4.1725877000000001E-4</v>
          </cell>
          <cell r="F44">
            <v>5.8909879999999998E-4</v>
          </cell>
          <cell r="G44">
            <v>3.4065749999999998E-5</v>
          </cell>
          <cell r="H44">
            <v>2.2318716E-4</v>
          </cell>
          <cell r="I44">
            <v>4.2303449999999998E-4</v>
          </cell>
          <cell r="J44">
            <v>3.1184902999999999E-4</v>
          </cell>
          <cell r="K44">
            <v>3.9580559999999998E-4</v>
          </cell>
          <cell r="L44">
            <v>4.1065615000000002E-4</v>
          </cell>
          <cell r="M44">
            <v>4.3465570000000001E-4</v>
          </cell>
          <cell r="N44">
            <v>5.7673413999999995E-4</v>
          </cell>
          <cell r="O44">
            <v>7.5696135000000002E-4</v>
          </cell>
          <cell r="P44">
            <v>7.4071390000000003E-4</v>
          </cell>
          <cell r="Q44">
            <v>8.1891440000000004E-4</v>
          </cell>
          <cell r="R44">
            <v>5.0451300000000005E-4</v>
          </cell>
          <cell r="S44">
            <v>4.9533975000000003E-7</v>
          </cell>
          <cell r="T44" t="str">
            <v>NaN</v>
          </cell>
          <cell r="U44">
            <v>2.4067493999999998E-3</v>
          </cell>
          <cell r="V44">
            <v>2.6295699999999999E-3</v>
          </cell>
          <cell r="W44">
            <v>3.1318831999999999E-3</v>
          </cell>
          <cell r="X44">
            <v>3.3351562000000002E-3</v>
          </cell>
          <cell r="Y44">
            <v>3.0948678000000001E-3</v>
          </cell>
          <cell r="Z44">
            <v>3.0781151999999998E-3</v>
          </cell>
          <cell r="AA44">
            <v>3.0968532000000002E-3</v>
          </cell>
          <cell r="AB44">
            <v>3.2732983000000001E-3</v>
          </cell>
          <cell r="AC44">
            <v>3.8851544000000002E-3</v>
          </cell>
          <cell r="AD44">
            <v>3.6171514E-3</v>
          </cell>
          <cell r="AE44">
            <v>3.5057177E-3</v>
          </cell>
          <cell r="AF44">
            <v>3.7136414999999999E-3</v>
          </cell>
          <cell r="AG44">
            <v>3.6316828000000001E-3</v>
          </cell>
          <cell r="AH44">
            <v>3.7935204E-3</v>
          </cell>
          <cell r="AI44">
            <v>3.9793294999999999E-3</v>
          </cell>
          <cell r="AJ44">
            <v>4.1281729999999997E-3</v>
          </cell>
        </row>
        <row r="45">
          <cell r="A45">
            <v>1.5541840999999999E-3</v>
          </cell>
          <cell r="B45">
            <v>4.9998239999999997E-4</v>
          </cell>
          <cell r="C45">
            <v>1.8895498E-11</v>
          </cell>
          <cell r="D45">
            <v>1.1033931000000001E-11</v>
          </cell>
          <cell r="E45" t="str">
            <v>NaN</v>
          </cell>
          <cell r="F45">
            <v>1.6784495E-3</v>
          </cell>
          <cell r="G45">
            <v>1.9011923E-8</v>
          </cell>
          <cell r="H45">
            <v>1.7224703E-11</v>
          </cell>
          <cell r="I45">
            <v>1.8826432E-11</v>
          </cell>
          <cell r="J45">
            <v>2.1472992E-11</v>
          </cell>
          <cell r="K45">
            <v>1.7406087000000001E-11</v>
          </cell>
          <cell r="L45">
            <v>1.5331206999999999E-11</v>
          </cell>
          <cell r="M45">
            <v>1.2534745E-11</v>
          </cell>
          <cell r="N45">
            <v>1.2026797999999999E-11</v>
          </cell>
          <cell r="O45">
            <v>1.2463347E-11</v>
          </cell>
          <cell r="P45">
            <v>1.465748E-11</v>
          </cell>
          <cell r="Q45">
            <v>1.3688852E-11</v>
          </cell>
          <cell r="R45">
            <v>8.3655949999999994E-12</v>
          </cell>
          <cell r="S45">
            <v>5.3261919999999999E-12</v>
          </cell>
          <cell r="T45" t="str">
            <v>NaN</v>
          </cell>
          <cell r="U45">
            <v>2.3553815999999999E-3</v>
          </cell>
          <cell r="V45">
            <v>1.0482827E-3</v>
          </cell>
          <cell r="W45">
            <v>1.0235289E-3</v>
          </cell>
          <cell r="X45">
            <v>1.1870578000000001E-3</v>
          </cell>
          <cell r="Y45">
            <v>1.1527948E-3</v>
          </cell>
          <cell r="Z45">
            <v>9.9507570000000002E-4</v>
          </cell>
          <cell r="AA45">
            <v>8.6934626000000005E-4</v>
          </cell>
          <cell r="AB45">
            <v>1.3411880999999999E-3</v>
          </cell>
          <cell r="AC45">
            <v>4.1386169999999998E-3</v>
          </cell>
          <cell r="AD45">
            <v>9.4622844999999996E-4</v>
          </cell>
          <cell r="AE45">
            <v>4.9070557E-5</v>
          </cell>
          <cell r="AF45">
            <v>7.6713580000000001E-4</v>
          </cell>
          <cell r="AG45">
            <v>1.7280359E-3</v>
          </cell>
          <cell r="AH45">
            <v>2.2953267000000001E-3</v>
          </cell>
          <cell r="AI45">
            <v>2.646032E-3</v>
          </cell>
          <cell r="AJ45">
            <v>2.4459907000000001E-3</v>
          </cell>
        </row>
        <row r="46">
          <cell r="A46">
            <v>1.0051470000000001E-11</v>
          </cell>
          <cell r="B46">
            <v>5.7218657000000001E-12</v>
          </cell>
          <cell r="C46">
            <v>2.2210892000000001E-12</v>
          </cell>
          <cell r="D46" t="str">
            <v>NaN</v>
          </cell>
          <cell r="E46" t="str">
            <v>NaN</v>
          </cell>
          <cell r="F46">
            <v>5.867394E-4</v>
          </cell>
          <cell r="G46">
            <v>4.4025999999999998E-12</v>
          </cell>
          <cell r="H46">
            <v>2.5413457999999999E-12</v>
          </cell>
          <cell r="I46">
            <v>1.7566379999999999E-12</v>
          </cell>
          <cell r="J46">
            <v>9.1134140000000003E-13</v>
          </cell>
          <cell r="K46">
            <v>4.1305419999999999E-13</v>
          </cell>
          <cell r="L46">
            <v>2.8568662E-13</v>
          </cell>
          <cell r="M46">
            <v>6.3197776E-13</v>
          </cell>
          <cell r="N46">
            <v>9.3570680000000003E-13</v>
          </cell>
          <cell r="O46">
            <v>1.0900169999999999E-12</v>
          </cell>
          <cell r="P46">
            <v>1.1858139E-12</v>
          </cell>
          <cell r="Q46">
            <v>9.1350380000000007E-13</v>
          </cell>
          <cell r="R46">
            <v>1.1504728E-12</v>
          </cell>
          <cell r="S46">
            <v>2.4249874999999999E-12</v>
          </cell>
          <cell r="T46" t="str">
            <v>NaN</v>
          </cell>
          <cell r="U46" t="str">
            <v>NaN</v>
          </cell>
          <cell r="V46">
            <v>1.3591988000000001E-11</v>
          </cell>
          <cell r="W46">
            <v>1.2003428999999999E-11</v>
          </cell>
          <cell r="X46">
            <v>1.5537455E-11</v>
          </cell>
          <cell r="Y46">
            <v>1.9804420000000001E-11</v>
          </cell>
          <cell r="Z46">
            <v>9.2602180000000004E-12</v>
          </cell>
          <cell r="AA46">
            <v>3.7398083999999999E-12</v>
          </cell>
          <cell r="AB46">
            <v>2.1140418E-11</v>
          </cell>
          <cell r="AC46" t="str">
            <v>NaN</v>
          </cell>
          <cell r="AD46">
            <v>3.6035157000000002E-11</v>
          </cell>
          <cell r="AE46">
            <v>6.0325411999999999E-12</v>
          </cell>
          <cell r="AF46">
            <v>2.2189040000000001E-12</v>
          </cell>
          <cell r="AG46">
            <v>1.0561157000000001E-12</v>
          </cell>
          <cell r="AH46">
            <v>5.1530204E-12</v>
          </cell>
          <cell r="AI46">
            <v>1.2048163000000001E-11</v>
          </cell>
          <cell r="AJ46">
            <v>8.1654839999999999E-12</v>
          </cell>
        </row>
        <row r="47">
          <cell r="A47">
            <v>3.3580133E-12</v>
          </cell>
          <cell r="B47">
            <v>3.3898614999999999E-12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3.0580587000000002E-11</v>
          </cell>
          <cell r="G47">
            <v>3.5855298999999999E-12</v>
          </cell>
          <cell r="H47">
            <v>2.6334252000000001E-12</v>
          </cell>
          <cell r="I47">
            <v>2.1069378999999999E-12</v>
          </cell>
          <cell r="J47">
            <v>1.1204926000000001E-12</v>
          </cell>
          <cell r="K47">
            <v>7.5295906E-13</v>
          </cell>
          <cell r="L47">
            <v>4.9570289999999996E-13</v>
          </cell>
          <cell r="M47">
            <v>4.0423195999999999E-13</v>
          </cell>
          <cell r="N47">
            <v>3.7652178E-13</v>
          </cell>
          <cell r="O47">
            <v>3.5754319999999999E-13</v>
          </cell>
          <cell r="P47">
            <v>3.6198363999999999E-13</v>
          </cell>
          <cell r="Q47">
            <v>4.3504835000000001E-13</v>
          </cell>
          <cell r="R47">
            <v>8.1472084999999997E-13</v>
          </cell>
          <cell r="S47">
            <v>1.2882174000000001E-12</v>
          </cell>
          <cell r="T47" t="str">
            <v>NaN</v>
          </cell>
          <cell r="U47" t="str">
            <v>NaN</v>
          </cell>
          <cell r="V47">
            <v>1.1651495E-5</v>
          </cell>
          <cell r="W47">
            <v>7.832563E-12</v>
          </cell>
          <cell r="X47">
            <v>1.0145614000000001E-12</v>
          </cell>
          <cell r="Y47">
            <v>6.6622103999999998E-13</v>
          </cell>
          <cell r="Z47">
            <v>6.7560030000000004E-13</v>
          </cell>
          <cell r="AA47">
            <v>4.4347770000000001E-12</v>
          </cell>
          <cell r="AB47">
            <v>2.1058459999999999E-11</v>
          </cell>
          <cell r="AC47" t="str">
            <v>NaN</v>
          </cell>
          <cell r="AD47">
            <v>2.4153167000000001E-11</v>
          </cell>
          <cell r="AE47">
            <v>1.030184E-11</v>
          </cell>
          <cell r="AF47">
            <v>4.9966385000000003E-12</v>
          </cell>
          <cell r="AG47">
            <v>3.1103994999999999E-12</v>
          </cell>
          <cell r="AH47">
            <v>2.7774566999999999E-12</v>
          </cell>
          <cell r="AI47">
            <v>2.9922217000000001E-12</v>
          </cell>
          <cell r="AJ47">
            <v>2.5470299999999999E-12</v>
          </cell>
        </row>
        <row r="48">
          <cell r="A48">
            <v>1.8156135E-12</v>
          </cell>
          <cell r="B48">
            <v>1.5368366E-12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3.6369951999999998E-11</v>
          </cell>
          <cell r="G48">
            <v>2.1643035E-12</v>
          </cell>
          <cell r="H48">
            <v>1.1196928999999999E-12</v>
          </cell>
          <cell r="I48">
            <v>9.6408380000000004E-13</v>
          </cell>
          <cell r="J48">
            <v>7.2799580000000003E-13</v>
          </cell>
          <cell r="K48">
            <v>6.6905774999999999E-13</v>
          </cell>
          <cell r="L48">
            <v>4.8726365999999996E-13</v>
          </cell>
          <cell r="M48">
            <v>4.0041930000000002E-13</v>
          </cell>
          <cell r="N48">
            <v>3.7515707000000002E-13</v>
          </cell>
          <cell r="O48">
            <v>4.179646E-13</v>
          </cell>
          <cell r="P48">
            <v>4.8102849999999996E-13</v>
          </cell>
          <cell r="Q48">
            <v>6.0912343000000003E-13</v>
          </cell>
          <cell r="R48">
            <v>7.5977790000000002E-13</v>
          </cell>
          <cell r="S48">
            <v>7.7199980000000003E-13</v>
          </cell>
          <cell r="T48" t="str">
            <v>NaN</v>
          </cell>
          <cell r="U48" t="str">
            <v>NaN</v>
          </cell>
          <cell r="V48">
            <v>8.4084440000000002E-4</v>
          </cell>
          <cell r="W48">
            <v>7.9531684999999993E-12</v>
          </cell>
          <cell r="X48">
            <v>9.5153009999999994E-13</v>
          </cell>
          <cell r="Y48">
            <v>9.6526959999999996E-13</v>
          </cell>
          <cell r="Z48">
            <v>1.9035435000000002E-12</v>
          </cell>
          <cell r="AA48">
            <v>7.0704329999999999E-12</v>
          </cell>
          <cell r="AB48">
            <v>2.7092167000000001E-11</v>
          </cell>
          <cell r="AC48" t="str">
            <v>NaN</v>
          </cell>
          <cell r="AD48">
            <v>5.0307620000000001E-11</v>
          </cell>
          <cell r="AE48">
            <v>1.1402713E-11</v>
          </cell>
          <cell r="AF48">
            <v>3.2568689999999999E-12</v>
          </cell>
          <cell r="AG48">
            <v>2.7593574000000002E-12</v>
          </cell>
          <cell r="AH48">
            <v>2.5663975999999999E-12</v>
          </cell>
          <cell r="AI48">
            <v>2.7724701999999999E-12</v>
          </cell>
          <cell r="AJ48">
            <v>2.4762530999999998E-12</v>
          </cell>
        </row>
        <row r="49">
          <cell r="A49">
            <v>1.8380566E-12</v>
          </cell>
          <cell r="B49">
            <v>1.0354040000000001E-12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1.2257398999999999E-11</v>
          </cell>
          <cell r="G49">
            <v>1.3251629E-12</v>
          </cell>
          <cell r="H49">
            <v>6.7875404000000004E-13</v>
          </cell>
          <cell r="I49">
            <v>3.9174021999999999E-13</v>
          </cell>
          <cell r="J49">
            <v>3.5863932999999998E-13</v>
          </cell>
          <cell r="K49">
            <v>4.2892556000000001E-13</v>
          </cell>
          <cell r="L49">
            <v>3.9934507999999999E-13</v>
          </cell>
          <cell r="M49">
            <v>3.6570237000000001E-13</v>
          </cell>
          <cell r="N49">
            <v>3.9922740000000002E-13</v>
          </cell>
          <cell r="O49">
            <v>5.2178986000000004E-13</v>
          </cell>
          <cell r="P49">
            <v>6.210763E-13</v>
          </cell>
          <cell r="Q49">
            <v>7.4058293999999996E-13</v>
          </cell>
          <cell r="R49">
            <v>7.9238130000000005E-13</v>
          </cell>
          <cell r="S49">
            <v>5.1345270000000004E-13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3.219075E-12</v>
          </cell>
          <cell r="X49">
            <v>1.4398005000000001E-12</v>
          </cell>
          <cell r="Y49">
            <v>1.2955131E-12</v>
          </cell>
          <cell r="Z49">
            <v>2.2357296E-12</v>
          </cell>
          <cell r="AA49">
            <v>4.3780760000000004E-12</v>
          </cell>
          <cell r="AB49" t="str">
            <v>NaN</v>
          </cell>
          <cell r="AC49" t="str">
            <v>NaN</v>
          </cell>
          <cell r="AD49">
            <v>8.0346862999999998E-4</v>
          </cell>
          <cell r="AE49">
            <v>1.8230318000000001E-11</v>
          </cell>
          <cell r="AF49">
            <v>3.4249044999999998E-12</v>
          </cell>
          <cell r="AG49">
            <v>2.7301433999999999E-12</v>
          </cell>
          <cell r="AH49">
            <v>2.956916E-12</v>
          </cell>
          <cell r="AI49">
            <v>3.166205E-12</v>
          </cell>
          <cell r="AJ49">
            <v>2.7901373000000001E-12</v>
          </cell>
        </row>
        <row r="50">
          <cell r="A50">
            <v>3.9556695999999996E-12</v>
          </cell>
          <cell r="B50">
            <v>1.0888348999999999E-12</v>
          </cell>
          <cell r="C50" t="str">
            <v>NaN</v>
          </cell>
          <cell r="D50" t="str">
            <v>NaN</v>
          </cell>
          <cell r="E50">
            <v>2.2794307999999998E-11</v>
          </cell>
          <cell r="F50">
            <v>2.0728057999999999E-11</v>
          </cell>
          <cell r="G50">
            <v>1.3314835000000001E-12</v>
          </cell>
          <cell r="H50">
            <v>5.4581850000000003E-13</v>
          </cell>
          <cell r="I50">
            <v>2.1704152999999999E-13</v>
          </cell>
          <cell r="J50">
            <v>2.5885161999999999E-13</v>
          </cell>
          <cell r="K50">
            <v>1.8970799999999999E-13</v>
          </cell>
          <cell r="L50">
            <v>2.0753684000000001E-13</v>
          </cell>
          <cell r="M50">
            <v>3.5802123000000002E-13</v>
          </cell>
          <cell r="N50">
            <v>4.7623727E-13</v>
          </cell>
          <cell r="O50">
            <v>6.5215770000000001E-13</v>
          </cell>
          <cell r="P50">
            <v>8.1706023000000003E-13</v>
          </cell>
          <cell r="Q50">
            <v>9.3863920000000007E-13</v>
          </cell>
          <cell r="R50">
            <v>1.7633939000000001E-12</v>
          </cell>
          <cell r="S50">
            <v>6.3144329999999997E-13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3.8196255999999998E-12</v>
          </cell>
          <cell r="X50">
            <v>2.4120584E-12</v>
          </cell>
          <cell r="Y50">
            <v>2.2770043000000002E-12</v>
          </cell>
          <cell r="Z50">
            <v>3.0242159999999999E-12</v>
          </cell>
          <cell r="AA50">
            <v>9.3648410000000001E-12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3.3598575E-12</v>
          </cell>
          <cell r="AF50">
            <v>3.9301170000000001E-12</v>
          </cell>
          <cell r="AG50">
            <v>3.3456486E-12</v>
          </cell>
          <cell r="AH50">
            <v>4.1793022999999999E-12</v>
          </cell>
          <cell r="AI50">
            <v>5.2247239999999999E-12</v>
          </cell>
          <cell r="AJ50">
            <v>5.3189003000000001E-12</v>
          </cell>
        </row>
        <row r="51">
          <cell r="A51">
            <v>8.0950170000000007E-12</v>
          </cell>
          <cell r="B51">
            <v>2.4705317999999998E-12</v>
          </cell>
          <cell r="C51" t="str">
            <v>NaN</v>
          </cell>
          <cell r="D51" t="str">
            <v>NaN</v>
          </cell>
          <cell r="E51">
            <v>1.1541625000000001E-11</v>
          </cell>
          <cell r="F51">
            <v>4.2264174000000002E-12</v>
          </cell>
          <cell r="G51">
            <v>1.0718856000000001E-12</v>
          </cell>
          <cell r="H51">
            <v>2.9297774999999999E-13</v>
          </cell>
          <cell r="I51">
            <v>2.0169097000000001E-13</v>
          </cell>
          <cell r="J51">
            <v>1.2282317E-13</v>
          </cell>
          <cell r="K51">
            <v>1.5864038E-13</v>
          </cell>
          <cell r="L51">
            <v>2.6112347999999998E-13</v>
          </cell>
          <cell r="M51">
            <v>4.3463968000000001E-13</v>
          </cell>
          <cell r="N51">
            <v>6.317059E-13</v>
          </cell>
          <cell r="O51">
            <v>8.8211220000000002E-13</v>
          </cell>
          <cell r="P51">
            <v>1.1592235E-12</v>
          </cell>
          <cell r="Q51">
            <v>1.5636832999999999E-12</v>
          </cell>
          <cell r="R51">
            <v>4.2777252999999999E-12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6.5476681999999999E-12</v>
          </cell>
          <cell r="X51">
            <v>3.0924444999999999E-12</v>
          </cell>
          <cell r="Y51">
            <v>3.8133490000000003E-12</v>
          </cell>
          <cell r="Z51">
            <v>4.5870576999999999E-12</v>
          </cell>
          <cell r="AA51">
            <v>2.5077298E-4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7.4303190000000004E-12</v>
          </cell>
          <cell r="AF51">
            <v>4.1738366E-12</v>
          </cell>
          <cell r="AG51">
            <v>3.3809279999999999E-12</v>
          </cell>
          <cell r="AH51">
            <v>5.7435836000000001E-12</v>
          </cell>
          <cell r="AI51">
            <v>1.1590663999999999E-11</v>
          </cell>
          <cell r="AJ51">
            <v>1.662782E-11</v>
          </cell>
        </row>
        <row r="52">
          <cell r="A52">
            <v>7.5201559999999996E-4</v>
          </cell>
          <cell r="B52">
            <v>6.0357144999999997E-12</v>
          </cell>
          <cell r="C52" t="str">
            <v>NaN</v>
          </cell>
          <cell r="D52" t="str">
            <v>NaN</v>
          </cell>
          <cell r="E52">
            <v>1.8939039000000001E-12</v>
          </cell>
          <cell r="F52">
            <v>2.8445832999999999E-12</v>
          </cell>
          <cell r="G52">
            <v>9.2591800000000001E-13</v>
          </cell>
          <cell r="H52">
            <v>5.0395104999999999E-13</v>
          </cell>
          <cell r="I52">
            <v>1.8912552E-13</v>
          </cell>
          <cell r="J52">
            <v>1.2724132000000001E-13</v>
          </cell>
          <cell r="K52">
            <v>1.1197401E-13</v>
          </cell>
          <cell r="L52">
            <v>1.4249331999999999E-13</v>
          </cell>
          <cell r="M52">
            <v>2.8844372000000002E-13</v>
          </cell>
          <cell r="N52">
            <v>7.5305049999999999E-13</v>
          </cell>
          <cell r="O52">
            <v>1.1666580999999999E-12</v>
          </cell>
          <cell r="P52">
            <v>1.7831982000000001E-12</v>
          </cell>
          <cell r="Q52">
            <v>2.8752793999999999E-12</v>
          </cell>
          <cell r="R52">
            <v>3.1954050000000002E-11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4.2519239999999998E-12</v>
          </cell>
          <cell r="X52">
            <v>3.5221996999999999E-12</v>
          </cell>
          <cell r="Y52">
            <v>5.8364515000000003E-12</v>
          </cell>
          <cell r="Z52">
            <v>5.2165025999999997E-12</v>
          </cell>
          <cell r="AA52">
            <v>2.9943507999999997E-4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2.4385075E-12</v>
          </cell>
          <cell r="AF52">
            <v>1.85735E-12</v>
          </cell>
          <cell r="AG52">
            <v>2.6298484E-12</v>
          </cell>
          <cell r="AH52">
            <v>8.4871619999999995E-12</v>
          </cell>
          <cell r="AI52">
            <v>4.8538407999999998E-5</v>
          </cell>
          <cell r="AJ52">
            <v>4.4447056000000002E-4</v>
          </cell>
        </row>
        <row r="53">
          <cell r="A53">
            <v>2.4213836999999998E-3</v>
          </cell>
          <cell r="B53">
            <v>5.8284606000000001E-4</v>
          </cell>
          <cell r="C53">
            <v>7.2806569999999999E-13</v>
          </cell>
          <cell r="D53">
            <v>1.1503604E-12</v>
          </cell>
          <cell r="E53">
            <v>1.7916953E-12</v>
          </cell>
          <cell r="F53">
            <v>2.1116182E-12</v>
          </cell>
          <cell r="G53">
            <v>1.153127E-12</v>
          </cell>
          <cell r="H53">
            <v>8.3477419999999999E-13</v>
          </cell>
          <cell r="I53">
            <v>2.5312730000000001E-13</v>
          </cell>
          <cell r="J53">
            <v>2.4738837E-13</v>
          </cell>
          <cell r="K53">
            <v>1.8897243000000001E-13</v>
          </cell>
          <cell r="L53">
            <v>2.3196882000000001E-13</v>
          </cell>
          <cell r="M53">
            <v>4.5644125000000004E-13</v>
          </cell>
          <cell r="N53">
            <v>1.0810268999999999E-12</v>
          </cell>
          <cell r="O53">
            <v>2.5993770000000001E-12</v>
          </cell>
          <cell r="P53">
            <v>5.8016960000000003E-12</v>
          </cell>
          <cell r="Q53">
            <v>7.005719E-12</v>
          </cell>
          <cell r="R53">
            <v>3.949259E-4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1.2691272999999999E-12</v>
          </cell>
          <cell r="X53">
            <v>2.3251928000000001E-12</v>
          </cell>
          <cell r="Y53">
            <v>3.1067494999999999E-4</v>
          </cell>
          <cell r="Z53">
            <v>8.8406773E-4</v>
          </cell>
          <cell r="AA53">
            <v>4.6181640000000001E-4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1.5090793999999999E-12</v>
          </cell>
          <cell r="AF53">
            <v>3.5750253000000001E-12</v>
          </cell>
          <cell r="AG53">
            <v>4.2332843000000004E-12</v>
          </cell>
          <cell r="AH53">
            <v>4.0309035999999997E-9</v>
          </cell>
          <cell r="AI53">
            <v>2.3470486999999999E-4</v>
          </cell>
          <cell r="AJ53">
            <v>1.103632E-3</v>
          </cell>
        </row>
        <row r="54">
          <cell r="A54">
            <v>1.2076986999999999E-3</v>
          </cell>
          <cell r="B54">
            <v>5.2538472999999999E-12</v>
          </cell>
          <cell r="C54">
            <v>7.1256899999999999E-13</v>
          </cell>
          <cell r="D54">
            <v>9.2473749999999993E-13</v>
          </cell>
          <cell r="E54">
            <v>8.6046879999999998E-13</v>
          </cell>
          <cell r="F54">
            <v>1.280459E-12</v>
          </cell>
          <cell r="G54">
            <v>1.3837929E-12</v>
          </cell>
          <cell r="H54">
            <v>8.1332883999999999E-13</v>
          </cell>
          <cell r="I54">
            <v>6.3174476999999998E-13</v>
          </cell>
          <cell r="J54">
            <v>7.0411359999999997E-13</v>
          </cell>
          <cell r="K54">
            <v>8.0990799999999999E-13</v>
          </cell>
          <cell r="L54">
            <v>9.234734999999999E-13</v>
          </cell>
          <cell r="M54">
            <v>1.5181221E-12</v>
          </cell>
          <cell r="N54">
            <v>3.0996935000000001E-12</v>
          </cell>
          <cell r="O54">
            <v>6.3006E-12</v>
          </cell>
          <cell r="P54">
            <v>1.15793206E-4</v>
          </cell>
          <cell r="Q54">
            <v>6.2215724000000004E-4</v>
          </cell>
          <cell r="R54">
            <v>2.5559102000000001E-6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1.6188935E-12</v>
          </cell>
          <cell r="X54">
            <v>4.4408166000000001E-12</v>
          </cell>
          <cell r="Y54">
            <v>3.3899085000000002E-4</v>
          </cell>
          <cell r="Z54">
            <v>1.5488870000000001E-3</v>
          </cell>
          <cell r="AA54">
            <v>1.4236912E-3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1.3419590000000001E-12</v>
          </cell>
          <cell r="AF54">
            <v>3.5542877000000001E-12</v>
          </cell>
          <cell r="AG54">
            <v>3.4051509999999998E-5</v>
          </cell>
          <cell r="AH54">
            <v>4.7283623000000003E-4</v>
          </cell>
          <cell r="AI54">
            <v>8.2863969999999996E-4</v>
          </cell>
          <cell r="AJ54">
            <v>1.3360494999999999E-3</v>
          </cell>
        </row>
        <row r="55">
          <cell r="A55" t="str">
            <v>NaN</v>
          </cell>
          <cell r="B55" t="str">
            <v>NaN</v>
          </cell>
          <cell r="C55">
            <v>5.7736324000000005E-13</v>
          </cell>
          <cell r="D55">
            <v>1.9360717E-12</v>
          </cell>
          <cell r="E55">
            <v>1.6258751000000001E-6</v>
          </cell>
          <cell r="F55">
            <v>1.4085022E-12</v>
          </cell>
          <cell r="G55">
            <v>9.3129599999999999E-13</v>
          </cell>
          <cell r="H55">
            <v>5.4265700000000002E-13</v>
          </cell>
          <cell r="I55">
            <v>4.7390440000000005E-13</v>
          </cell>
          <cell r="J55">
            <v>4.9562249999999999E-13</v>
          </cell>
          <cell r="K55">
            <v>5.4042307000000005E-13</v>
          </cell>
          <cell r="L55">
            <v>5.8545946999999997E-13</v>
          </cell>
          <cell r="M55">
            <v>7.7817410000000005E-13</v>
          </cell>
          <cell r="N55">
            <v>1.0638138000000001E-12</v>
          </cell>
          <cell r="O55">
            <v>1.6258963999999999E-12</v>
          </cell>
          <cell r="P55">
            <v>4.0032824999999997E-12</v>
          </cell>
          <cell r="Q55">
            <v>1.8190913999999999E-4</v>
          </cell>
          <cell r="R55">
            <v>4.4779666E-4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6.0643796999999999E-13</v>
          </cell>
          <cell r="W55">
            <v>6.8028499999999996E-13</v>
          </cell>
          <cell r="X55">
            <v>7.5455115000000001E-13</v>
          </cell>
          <cell r="Y55">
            <v>1.5498772999999999E-12</v>
          </cell>
          <cell r="Z55">
            <v>4.6211910000000002E-12</v>
          </cell>
          <cell r="AA55">
            <v>9.4962550000000001E-4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2.1242050999999999E-12</v>
          </cell>
          <cell r="AF55">
            <v>2.7935645999999999E-12</v>
          </cell>
          <cell r="AG55">
            <v>9.758538E-4</v>
          </cell>
          <cell r="AH55">
            <v>2.0614613000000001E-4</v>
          </cell>
          <cell r="AI55">
            <v>4.0974029E-4</v>
          </cell>
          <cell r="AJ55">
            <v>1.2807446000000001E-3</v>
          </cell>
        </row>
        <row r="56">
          <cell r="A56" t="str">
            <v>NaN</v>
          </cell>
          <cell r="B56" t="str">
            <v>NaN</v>
          </cell>
          <cell r="C56">
            <v>1.3557058999999999E-12</v>
          </cell>
          <cell r="D56">
            <v>2.3618649999999999E-12</v>
          </cell>
          <cell r="E56">
            <v>2.0341357E-12</v>
          </cell>
          <cell r="F56">
            <v>8.8808914000000003E-13</v>
          </cell>
          <cell r="G56">
            <v>6.6768980000000004E-13</v>
          </cell>
          <cell r="H56">
            <v>5.9639754999999996E-13</v>
          </cell>
          <cell r="I56">
            <v>7.1365419999999999E-13</v>
          </cell>
          <cell r="J56">
            <v>8.5680665000000005E-13</v>
          </cell>
          <cell r="K56">
            <v>8.0777259999999999E-13</v>
          </cell>
          <cell r="L56">
            <v>7.6185526000000002E-13</v>
          </cell>
          <cell r="M56">
            <v>8.5933000000000004E-13</v>
          </cell>
          <cell r="N56">
            <v>1.1015181E-12</v>
          </cell>
          <cell r="O56">
            <v>1.6312322E-12</v>
          </cell>
          <cell r="P56">
            <v>4.1375900000000003E-12</v>
          </cell>
          <cell r="Q56">
            <v>1.3153265E-11</v>
          </cell>
          <cell r="R56">
            <v>1.0471517999999999E-11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2.6203497000000001E-12</v>
          </cell>
          <cell r="W56">
            <v>8.4852123000000005E-13</v>
          </cell>
          <cell r="X56">
            <v>9.4575830000000003E-13</v>
          </cell>
          <cell r="Y56">
            <v>1.4781520000000001E-12</v>
          </cell>
          <cell r="Z56">
            <v>4.3265994000000002E-12</v>
          </cell>
          <cell r="AA56">
            <v>1.1867512000000001E-3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1.0984695999999999E-3</v>
          </cell>
          <cell r="AF56">
            <v>3.2063519999999997E-5</v>
          </cell>
          <cell r="AG56">
            <v>4.4942179999999999E-12</v>
          </cell>
          <cell r="AH56">
            <v>1.8232014999999998E-12</v>
          </cell>
          <cell r="AI56">
            <v>1.6465472000000001E-12</v>
          </cell>
          <cell r="AJ56">
            <v>2.4276096999999999E-4</v>
          </cell>
        </row>
        <row r="57">
          <cell r="A57" t="str">
            <v>NaN</v>
          </cell>
          <cell r="B57">
            <v>1.5533340000000001E-12</v>
          </cell>
          <cell r="C57">
            <v>6.6873280000000002E-13</v>
          </cell>
          <cell r="D57">
            <v>1.0976633000000001E-12</v>
          </cell>
          <cell r="E57">
            <v>5.6728195E-13</v>
          </cell>
          <cell r="F57">
            <v>5.6308342999999996E-13</v>
          </cell>
          <cell r="G57">
            <v>7.9493499999999998E-13</v>
          </cell>
          <cell r="H57">
            <v>1.1656966E-12</v>
          </cell>
          <cell r="I57">
            <v>2.4452404E-12</v>
          </cell>
          <cell r="J57">
            <v>4.9943613000000001E-12</v>
          </cell>
          <cell r="K57">
            <v>6.859034E-12</v>
          </cell>
          <cell r="L57">
            <v>1.18144956E-11</v>
          </cell>
          <cell r="M57">
            <v>8.7103319999999992E-12</v>
          </cell>
          <cell r="N57">
            <v>6.400176E-12</v>
          </cell>
          <cell r="O57">
            <v>4.7419859999999998E-12</v>
          </cell>
          <cell r="P57">
            <v>6.2597873999999996E-12</v>
          </cell>
          <cell r="Q57">
            <v>7.3427115000000004E-12</v>
          </cell>
          <cell r="R57">
            <v>9.3419749999999997E-12</v>
          </cell>
          <cell r="S57" t="str">
            <v>NaN</v>
          </cell>
          <cell r="T57" t="str">
            <v>NaN</v>
          </cell>
          <cell r="U57">
            <v>9.7873990000000007E-13</v>
          </cell>
          <cell r="V57">
            <v>1.9549164999999999E-12</v>
          </cell>
          <cell r="W57">
            <v>4.2716589999999998E-12</v>
          </cell>
          <cell r="X57">
            <v>4.1561715000000001E-12</v>
          </cell>
          <cell r="Y57">
            <v>3.3318256999999999E-12</v>
          </cell>
          <cell r="Z57">
            <v>2.1754697E-12</v>
          </cell>
          <cell r="AA57">
            <v>8.5387229999999999E-12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4.0601670000000002E-11</v>
          </cell>
          <cell r="AF57">
            <v>4.8658148000000002E-12</v>
          </cell>
          <cell r="AG57">
            <v>1.4823976000000001E-12</v>
          </cell>
          <cell r="AH57">
            <v>1.7365457E-12</v>
          </cell>
          <cell r="AI57">
            <v>1.9017058E-12</v>
          </cell>
          <cell r="AJ57">
            <v>1.0041456999999999E-3</v>
          </cell>
        </row>
        <row r="58">
          <cell r="A58" t="str">
            <v>NaN</v>
          </cell>
          <cell r="B58">
            <v>7.6824067000000001E-13</v>
          </cell>
          <cell r="C58">
            <v>2.5692333000000002E-13</v>
          </cell>
          <cell r="D58">
            <v>2.1743807000000001E-13</v>
          </cell>
          <cell r="E58">
            <v>1.5150007000000001E-13</v>
          </cell>
          <cell r="F58">
            <v>2.6277163000000002E-13</v>
          </cell>
          <cell r="G58">
            <v>4.4823889E-13</v>
          </cell>
          <cell r="H58">
            <v>7.1834276E-13</v>
          </cell>
          <cell r="I58">
            <v>1.2997532E-12</v>
          </cell>
          <cell r="J58">
            <v>2.0827658E-12</v>
          </cell>
          <cell r="K58">
            <v>3.84925E-12</v>
          </cell>
          <cell r="L58">
            <v>5.4130115999999999E-12</v>
          </cell>
          <cell r="M58">
            <v>7.5104760000000002E-12</v>
          </cell>
          <cell r="N58">
            <v>6.9463989999999998E-12</v>
          </cell>
          <cell r="O58">
            <v>7.7333379999999999E-12</v>
          </cell>
          <cell r="P58">
            <v>4.7014397E-5</v>
          </cell>
          <cell r="Q58">
            <v>1.6741387E-3</v>
          </cell>
          <cell r="R58">
            <v>1.6789883000000001E-3</v>
          </cell>
          <cell r="S58" t="str">
            <v>NaN</v>
          </cell>
          <cell r="T58" t="str">
            <v>NaN</v>
          </cell>
          <cell r="U58">
            <v>1.337434E-12</v>
          </cell>
          <cell r="V58">
            <v>2.1772092000000001E-12</v>
          </cell>
          <cell r="W58">
            <v>1.727941E-12</v>
          </cell>
          <cell r="X58">
            <v>2.2150835999999999E-12</v>
          </cell>
          <cell r="Y58">
            <v>3.9935667000000001E-6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3.2925039999999998E-4</v>
          </cell>
          <cell r="AG58">
            <v>1.4341316E-12</v>
          </cell>
          <cell r="AH58">
            <v>1.205686E-4</v>
          </cell>
          <cell r="AI58">
            <v>2.5935406999999999E-4</v>
          </cell>
          <cell r="AJ58">
            <v>4.5530362999999996E-12</v>
          </cell>
        </row>
        <row r="59">
          <cell r="A59" t="str">
            <v>NaN</v>
          </cell>
          <cell r="B59">
            <v>5.6384319999999998E-13</v>
          </cell>
          <cell r="C59">
            <v>1.3941359999999999E-13</v>
          </cell>
          <cell r="D59">
            <v>1.8911879999999999E-13</v>
          </cell>
          <cell r="E59">
            <v>1.009196E-13</v>
          </cell>
          <cell r="F59">
            <v>1.4627333000000001E-13</v>
          </cell>
          <cell r="G59">
            <v>2.5422911999999997E-13</v>
          </cell>
          <cell r="H59">
            <v>2.7396320000000001E-13</v>
          </cell>
          <cell r="I59">
            <v>3.6440110000000002E-13</v>
          </cell>
          <cell r="J59">
            <v>4.8822849999999997E-13</v>
          </cell>
          <cell r="K59">
            <v>7.7287580000000003E-13</v>
          </cell>
          <cell r="L59">
            <v>8.3935520000000003E-13</v>
          </cell>
          <cell r="M59">
            <v>1.1911034E-12</v>
          </cell>
          <cell r="N59">
            <v>1.8602474E-12</v>
          </cell>
          <cell r="O59">
            <v>1.5237539999999999E-12</v>
          </cell>
          <cell r="P59">
            <v>2.164752E-12</v>
          </cell>
          <cell r="Q59">
            <v>8.2281490000000001E-5</v>
          </cell>
          <cell r="R59">
            <v>3.9582099999999998E-4</v>
          </cell>
          <cell r="S59" t="str">
            <v>NaN</v>
          </cell>
          <cell r="T59">
            <v>4.7891183000000003E-12</v>
          </cell>
          <cell r="U59">
            <v>1.3816668000000001E-12</v>
          </cell>
          <cell r="V59">
            <v>8.8923070000000004E-13</v>
          </cell>
          <cell r="W59">
            <v>1.0457500999999999E-12</v>
          </cell>
          <cell r="X59">
            <v>8.7730280000000001E-13</v>
          </cell>
          <cell r="Y59">
            <v>4.5931640000000005E-13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1.119283E-3</v>
          </cell>
          <cell r="AG59">
            <v>4.9297844000000003E-11</v>
          </cell>
          <cell r="AH59">
            <v>1.8275014999999999E-11</v>
          </cell>
          <cell r="AI59">
            <v>3.2052985999999999E-4</v>
          </cell>
          <cell r="AJ59">
            <v>1.8061463999999999E-11</v>
          </cell>
        </row>
        <row r="60">
          <cell r="A60" t="str">
            <v>NaN</v>
          </cell>
          <cell r="B60">
            <v>1.1002745000000001E-12</v>
          </cell>
          <cell r="C60">
            <v>1.9679004000000001E-13</v>
          </cell>
          <cell r="D60">
            <v>1.5485477999999999E-13</v>
          </cell>
          <cell r="E60">
            <v>9.1303015999999999E-14</v>
          </cell>
          <cell r="F60">
            <v>1.1581846E-13</v>
          </cell>
          <cell r="G60">
            <v>2.1891451000000001E-13</v>
          </cell>
          <cell r="H60">
            <v>3.6393991999999998E-13</v>
          </cell>
          <cell r="I60">
            <v>5.2587330000000005E-13</v>
          </cell>
          <cell r="J60">
            <v>6.8093084000000001E-13</v>
          </cell>
          <cell r="K60">
            <v>7.9921703000000004E-13</v>
          </cell>
          <cell r="L60">
            <v>8.3626790000000003E-13</v>
          </cell>
          <cell r="M60">
            <v>1.0769787E-12</v>
          </cell>
          <cell r="N60">
            <v>1.0078988000000001E-12</v>
          </cell>
          <cell r="O60">
            <v>9.8872950000000008E-13</v>
          </cell>
          <cell r="P60">
            <v>3.9466533000000002E-12</v>
          </cell>
          <cell r="Q60">
            <v>7.3352514000000005E-4</v>
          </cell>
          <cell r="R60" t="str">
            <v>NaN</v>
          </cell>
          <cell r="S60">
            <v>2.9253407000000001E-12</v>
          </cell>
          <cell r="T60">
            <v>1.1062626999999999E-12</v>
          </cell>
          <cell r="U60">
            <v>4.7745220000000001E-13</v>
          </cell>
          <cell r="V60">
            <v>5.7927983999999996E-13</v>
          </cell>
          <cell r="W60">
            <v>6.1492609999999996E-13</v>
          </cell>
          <cell r="X60">
            <v>5.7959003000000001E-13</v>
          </cell>
          <cell r="Y60">
            <v>4.0080659999999999E-13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1.0515377E-3</v>
          </cell>
          <cell r="AG60">
            <v>6.1765139999999996E-11</v>
          </cell>
          <cell r="AH60">
            <v>1.1539510000000001E-3</v>
          </cell>
          <cell r="AI60">
            <v>8.9718040000000005E-4</v>
          </cell>
          <cell r="AJ60">
            <v>8.3776810000000005E-4</v>
          </cell>
        </row>
        <row r="61">
          <cell r="A61" t="str">
            <v>NaN</v>
          </cell>
          <cell r="B61">
            <v>4.4632190000000003E-12</v>
          </cell>
          <cell r="C61">
            <v>1.2380393E-12</v>
          </cell>
          <cell r="D61">
            <v>3.6023904999999999E-13</v>
          </cell>
          <cell r="E61">
            <v>1.624297E-13</v>
          </cell>
          <cell r="F61">
            <v>2.1418802E-13</v>
          </cell>
          <cell r="G61">
            <v>3.0414057999999998E-13</v>
          </cell>
          <cell r="H61">
            <v>4.0622379999999998E-13</v>
          </cell>
          <cell r="I61">
            <v>5.2320790000000005E-13</v>
          </cell>
          <cell r="J61">
            <v>5.3672354999999999E-13</v>
          </cell>
          <cell r="K61">
            <v>5.6655585999999997E-13</v>
          </cell>
          <cell r="L61">
            <v>6.5487344999999999E-13</v>
          </cell>
          <cell r="M61">
            <v>8.3754480000000003E-13</v>
          </cell>
          <cell r="N61">
            <v>9.3415630000000001E-13</v>
          </cell>
          <cell r="O61">
            <v>9.2176919999999996E-13</v>
          </cell>
          <cell r="P61">
            <v>3.0984552999999998E-12</v>
          </cell>
          <cell r="Q61" t="str">
            <v>NaN</v>
          </cell>
          <cell r="R61">
            <v>3.7156573000000003E-11</v>
          </cell>
          <cell r="S61">
            <v>1.1796137E-12</v>
          </cell>
          <cell r="T61">
            <v>7.8794984000000002E-13</v>
          </cell>
          <cell r="U61">
            <v>5.1360590000000003E-13</v>
          </cell>
          <cell r="V61">
            <v>5.9390280000000002E-13</v>
          </cell>
          <cell r="W61">
            <v>6.7696656999999999E-13</v>
          </cell>
          <cell r="X61">
            <v>5.6384999999999997E-13</v>
          </cell>
          <cell r="Y61">
            <v>7.4331145000000002E-13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1.1505693E-3</v>
          </cell>
          <cell r="AG61">
            <v>1.8465404000000001E-10</v>
          </cell>
          <cell r="AH61" t="str">
            <v>NaN</v>
          </cell>
          <cell r="AI61">
            <v>1.2346732E-3</v>
          </cell>
          <cell r="AJ61">
            <v>1.0345622E-3</v>
          </cell>
        </row>
        <row r="62">
          <cell r="A62" t="str">
            <v>NaN</v>
          </cell>
          <cell r="B62">
            <v>9.8163240000000006E-12</v>
          </cell>
          <cell r="C62">
            <v>3.1668943000000001E-12</v>
          </cell>
          <cell r="D62">
            <v>6.6774857E-13</v>
          </cell>
          <cell r="E62">
            <v>2.6484700000000001E-13</v>
          </cell>
          <cell r="F62">
            <v>2.3547561999999998E-13</v>
          </cell>
          <cell r="G62">
            <v>3.2317785000000001E-13</v>
          </cell>
          <cell r="H62">
            <v>4.1657082999999998E-13</v>
          </cell>
          <cell r="I62">
            <v>5.1434757E-13</v>
          </cell>
          <cell r="J62">
            <v>4.7784390000000004E-13</v>
          </cell>
          <cell r="K62">
            <v>4.7894399999999996E-13</v>
          </cell>
          <cell r="L62">
            <v>6.0487140000000003E-13</v>
          </cell>
          <cell r="M62">
            <v>6.6105595E-13</v>
          </cell>
          <cell r="N62">
            <v>5.6208384999999996E-13</v>
          </cell>
          <cell r="O62">
            <v>7.5302710000000002E-13</v>
          </cell>
          <cell r="P62" t="str">
            <v>NaN</v>
          </cell>
          <cell r="Q62">
            <v>1.3556578E-11</v>
          </cell>
          <cell r="R62">
            <v>1.455245E-11</v>
          </cell>
          <cell r="S62">
            <v>5.4457562999999999E-12</v>
          </cell>
          <cell r="T62">
            <v>1.1312766000000001E-12</v>
          </cell>
          <cell r="U62">
            <v>6.2223056999999995E-13</v>
          </cell>
          <cell r="V62">
            <v>6.6144415000000003E-13</v>
          </cell>
          <cell r="W62">
            <v>8.05622E-13</v>
          </cell>
          <cell r="X62">
            <v>8.0427649999999998E-13</v>
          </cell>
          <cell r="Y62">
            <v>1.538931E-12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2.9629827000000001E-3</v>
          </cell>
          <cell r="AG62">
            <v>4.7090363999999999E-4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5.5016289999999997E-12</v>
          </cell>
          <cell r="D63">
            <v>8.2512569999999998E-13</v>
          </cell>
          <cell r="E63">
            <v>2.8615084999999998E-13</v>
          </cell>
          <cell r="F63">
            <v>2.4516009999999999E-13</v>
          </cell>
          <cell r="G63">
            <v>3.9992489999999998E-13</v>
          </cell>
          <cell r="H63">
            <v>5.0959642999999997E-13</v>
          </cell>
          <cell r="I63">
            <v>6.1025059999999999E-13</v>
          </cell>
          <cell r="J63">
            <v>6.3597520000000004E-13</v>
          </cell>
          <cell r="K63">
            <v>6.0314860000000001E-13</v>
          </cell>
          <cell r="L63">
            <v>7.0197785999999996E-13</v>
          </cell>
          <cell r="M63">
            <v>6.1976170000000005E-13</v>
          </cell>
          <cell r="N63">
            <v>4.6694420000000003E-13</v>
          </cell>
          <cell r="O63">
            <v>8.0251116000000002E-13</v>
          </cell>
          <cell r="P63" t="str">
            <v>NaN</v>
          </cell>
          <cell r="Q63">
            <v>1.5514647000000001E-11</v>
          </cell>
          <cell r="R63">
            <v>1.0422434000000001E-11</v>
          </cell>
          <cell r="S63">
            <v>6.4503637000000001E-12</v>
          </cell>
          <cell r="T63">
            <v>1.2484637E-12</v>
          </cell>
          <cell r="U63">
            <v>7.4761854999999997E-13</v>
          </cell>
          <cell r="V63">
            <v>9.1759130000000007E-13</v>
          </cell>
          <cell r="W63">
            <v>1.198251E-12</v>
          </cell>
          <cell r="X63">
            <v>1.1984062E-12</v>
          </cell>
          <cell r="Y63">
            <v>3.4077875000000001E-12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4.8755028E-5</v>
          </cell>
          <cell r="AG63">
            <v>1.5887907999999999E-3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4.0298956000000001E-4</v>
          </cell>
          <cell r="D64">
            <v>1.4543705999999999E-12</v>
          </cell>
          <cell r="E64">
            <v>2.2275385000000001E-13</v>
          </cell>
          <cell r="F64">
            <v>6.9047375000000005E-14</v>
          </cell>
          <cell r="G64">
            <v>7.5993680000000006E-14</v>
          </cell>
          <cell r="H64">
            <v>1.7119262000000001E-13</v>
          </cell>
          <cell r="I64">
            <v>3.1056549999999999E-13</v>
          </cell>
          <cell r="J64">
            <v>4.1890214000000001E-13</v>
          </cell>
          <cell r="K64">
            <v>6.42148E-13</v>
          </cell>
          <cell r="L64">
            <v>7.8458200000000002E-13</v>
          </cell>
          <cell r="M64">
            <v>7.3139769999999998E-13</v>
          </cell>
          <cell r="N64">
            <v>7.7787930000000001E-13</v>
          </cell>
          <cell r="O64">
            <v>1.6850155000000001E-12</v>
          </cell>
          <cell r="P64" t="str">
            <v>NaN</v>
          </cell>
          <cell r="Q64">
            <v>2.6017684999999999E-11</v>
          </cell>
          <cell r="R64">
            <v>7.0162573999999999E-12</v>
          </cell>
          <cell r="S64">
            <v>3.8174215999999998E-12</v>
          </cell>
          <cell r="T64">
            <v>7.5999119999999996E-13</v>
          </cell>
          <cell r="U64">
            <v>6.3729490000000001E-13</v>
          </cell>
          <cell r="V64">
            <v>8.9886013999999997E-13</v>
          </cell>
          <cell r="W64">
            <v>1.5394073000000001E-12</v>
          </cell>
          <cell r="X64">
            <v>1.7974094E-12</v>
          </cell>
          <cell r="Y64">
            <v>1.4734364E-12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3.0083254000000001E-12</v>
          </cell>
          <cell r="D65">
            <v>1.241092E-11</v>
          </cell>
          <cell r="E65">
            <v>1.608493E-11</v>
          </cell>
          <cell r="F65">
            <v>1.5062899000000001E-11</v>
          </cell>
          <cell r="G65">
            <v>1.1516937999999999E-11</v>
          </cell>
          <cell r="H65">
            <v>7.6242745000000008E-12</v>
          </cell>
          <cell r="I65">
            <v>3.0301526999999999E-12</v>
          </cell>
          <cell r="J65">
            <v>1.4860205999999999E-12</v>
          </cell>
          <cell r="K65">
            <v>7.3209683999999999E-13</v>
          </cell>
          <cell r="L65">
            <v>4.4132737000000001E-13</v>
          </cell>
          <cell r="M65">
            <v>7.0024715000000004E-13</v>
          </cell>
          <cell r="N65">
            <v>2.0485042E-12</v>
          </cell>
          <cell r="O65">
            <v>3.5071102000000001E-12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5.7246035000000002E-4</v>
          </cell>
          <cell r="T65">
            <v>2.6772848000000001E-11</v>
          </cell>
          <cell r="U65">
            <v>1.5342979E-11</v>
          </cell>
          <cell r="V65">
            <v>3.0490409999999999E-12</v>
          </cell>
          <cell r="W65">
            <v>5.3278579999999999E-13</v>
          </cell>
          <cell r="X65">
            <v>2.8491156999999998E-12</v>
          </cell>
          <cell r="Y65">
            <v>1.9369824999999999E-12</v>
          </cell>
          <cell r="Z65" t="str">
            <v>NaN</v>
          </cell>
          <cell r="AA65" t="str">
            <v>NaN</v>
          </cell>
          <cell r="AB65">
            <v>6.8468675000000003E-14</v>
          </cell>
          <cell r="AC65">
            <v>2.8401204E-13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1.5915999000000001E-3</v>
          </cell>
          <cell r="E66">
            <v>1.3059777000000001E-3</v>
          </cell>
          <cell r="F66">
            <v>1.0999803000000001E-3</v>
          </cell>
          <cell r="G66">
            <v>9.2208570000000003E-4</v>
          </cell>
          <cell r="H66">
            <v>8.5762114000000002E-4</v>
          </cell>
          <cell r="I66">
            <v>6.0025195E-4</v>
          </cell>
          <cell r="J66">
            <v>3.1608823000000002E-4</v>
          </cell>
          <cell r="K66">
            <v>3.8127452999999998E-11</v>
          </cell>
          <cell r="L66">
            <v>1.1376143E-11</v>
          </cell>
          <cell r="M66">
            <v>3.9699650000000002E-12</v>
          </cell>
          <cell r="N66">
            <v>3.9370125999999999E-12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3.6230336000000001E-3</v>
          </cell>
          <cell r="T66">
            <v>2.9765815E-3</v>
          </cell>
          <cell r="U66">
            <v>2.1813223E-3</v>
          </cell>
          <cell r="V66">
            <v>1.2572897E-3</v>
          </cell>
          <cell r="W66">
            <v>2.0191803999999999E-4</v>
          </cell>
          <cell r="X66">
            <v>8.1739815000000003E-12</v>
          </cell>
          <cell r="Y66">
            <v>8.5435040000000004E-12</v>
          </cell>
          <cell r="Z66">
            <v>2.2779230000000002E-12</v>
          </cell>
          <cell r="AA66">
            <v>9.1021089999999993E-13</v>
          </cell>
          <cell r="AB66">
            <v>4.2967583E-13</v>
          </cell>
          <cell r="AC66">
            <v>3.8668820000000001E-13</v>
          </cell>
          <cell r="AD66">
            <v>1.2053599000000001E-13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4.0315244999999996E-3</v>
          </cell>
          <cell r="E67">
            <v>2.9335177999999999E-3</v>
          </cell>
          <cell r="F67">
            <v>2.5932567999999998E-3</v>
          </cell>
          <cell r="G67">
            <v>2.5043355000000001E-3</v>
          </cell>
          <cell r="H67">
            <v>2.2729320000000001E-3</v>
          </cell>
          <cell r="I67">
            <v>2.0745045000000002E-3</v>
          </cell>
          <cell r="J67">
            <v>1.6828603000000001E-3</v>
          </cell>
          <cell r="K67">
            <v>1.2258153E-3</v>
          </cell>
          <cell r="L67">
            <v>4.942608E-4</v>
          </cell>
          <cell r="M67">
            <v>2.1576947E-11</v>
          </cell>
          <cell r="N67">
            <v>6.0703034999999997E-12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4.5473379999999997E-3</v>
          </cell>
          <cell r="T67">
            <v>4.2225537000000002E-3</v>
          </cell>
          <cell r="U67">
            <v>4.0351659999999998E-3</v>
          </cell>
          <cell r="V67">
            <v>3.2108309999999999E-3</v>
          </cell>
          <cell r="W67">
            <v>2.5584322999999999E-3</v>
          </cell>
          <cell r="X67">
            <v>1.3258752999999999E-3</v>
          </cell>
          <cell r="Y67">
            <v>2.4819446999999999E-11</v>
          </cell>
          <cell r="Z67" t="str">
            <v>NaN</v>
          </cell>
          <cell r="AA67">
            <v>1.1209439000000001E-12</v>
          </cell>
          <cell r="AB67">
            <v>7.1170743999999996E-13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4.208786E-3</v>
          </cell>
          <cell r="E68">
            <v>3.0504695999999999E-3</v>
          </cell>
          <cell r="F68">
            <v>3.0302908E-3</v>
          </cell>
          <cell r="G68">
            <v>2.9369188E-3</v>
          </cell>
          <cell r="H68">
            <v>2.8835312E-3</v>
          </cell>
          <cell r="I68">
            <v>2.7334108000000002E-3</v>
          </cell>
          <cell r="J68">
            <v>2.5447640000000001E-3</v>
          </cell>
          <cell r="K68">
            <v>2.1242997999999999E-3</v>
          </cell>
          <cell r="L68">
            <v>1.3165422E-3</v>
          </cell>
          <cell r="M68">
            <v>5.2976872999999997E-5</v>
          </cell>
          <cell r="N68">
            <v>1.2759738E-11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5.5837339999999999E-3</v>
          </cell>
          <cell r="U68">
            <v>4.725122E-3</v>
          </cell>
          <cell r="V68">
            <v>4.9416939999999999E-3</v>
          </cell>
          <cell r="W68">
            <v>4.471722E-3</v>
          </cell>
          <cell r="X68">
            <v>3.6600763000000001E-3</v>
          </cell>
          <cell r="Y68">
            <v>1.4775341E-3</v>
          </cell>
          <cell r="Z68">
            <v>5.4778236999999998E-5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2.7481459999999999E-3</v>
          </cell>
          <cell r="F69">
            <v>3.0581972E-3</v>
          </cell>
          <cell r="G69">
            <v>3.0998461999999999E-3</v>
          </cell>
          <cell r="H69">
            <v>2.8108809999999999E-3</v>
          </cell>
          <cell r="I69">
            <v>2.9051350000000001E-3</v>
          </cell>
          <cell r="J69">
            <v>2.9815824000000001E-3</v>
          </cell>
          <cell r="K69">
            <v>2.7194519999999998E-3</v>
          </cell>
          <cell r="L69">
            <v>1.7262879000000001E-3</v>
          </cell>
          <cell r="M69">
            <v>3.9116520000000003E-4</v>
          </cell>
          <cell r="N69">
            <v>2.7894393E-11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5.6757960000000003E-3</v>
          </cell>
          <cell r="V69">
            <v>5.4805614000000002E-3</v>
          </cell>
          <cell r="W69">
            <v>5.3813163999999998E-3</v>
          </cell>
          <cell r="X69">
            <v>4.9039050000000001E-3</v>
          </cell>
          <cell r="Y69">
            <v>3.0490537000000002E-3</v>
          </cell>
          <cell r="Z69">
            <v>9.9547010000000007E-4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5.6552329999999995E-4</v>
          </cell>
          <cell r="F70">
            <v>2.3454817000000002E-3</v>
          </cell>
          <cell r="G70">
            <v>1.810997E-3</v>
          </cell>
          <cell r="H70">
            <v>1.0376064999999999E-3</v>
          </cell>
          <cell r="I70">
            <v>2.0751293999999999E-3</v>
          </cell>
          <cell r="J70">
            <v>3.7826969999999998E-3</v>
          </cell>
          <cell r="K70">
            <v>2.324979E-3</v>
          </cell>
          <cell r="L70">
            <v>1.5150516999999999E-3</v>
          </cell>
          <cell r="M70">
            <v>2.8613447000000001E-11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5.0783419999999996E-3</v>
          </cell>
          <cell r="V70">
            <v>5.2018089999999999E-3</v>
          </cell>
          <cell r="W70">
            <v>4.8547284999999997E-3</v>
          </cell>
          <cell r="X70">
            <v>4.1579520000000003E-3</v>
          </cell>
          <cell r="Y70">
            <v>3.2606083E-3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6.0015749999999999E-4</v>
          </cell>
          <cell r="H71">
            <v>6.2947920000000002E-4</v>
          </cell>
          <cell r="I71">
            <v>7.2283730000000004E-4</v>
          </cell>
          <cell r="J71">
            <v>2.0218696000000001E-3</v>
          </cell>
          <cell r="K71">
            <v>4.2898780000000001E-10</v>
          </cell>
          <cell r="L71">
            <v>5.9382006000000001E-11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2.7147103000000001E-3</v>
          </cell>
          <cell r="V71">
            <v>3.4071784E-3</v>
          </cell>
          <cell r="W71">
            <v>1.6433042E-3</v>
          </cell>
          <cell r="X71">
            <v>1.9246864E-3</v>
          </cell>
          <cell r="Y71">
            <v>8.2147505999999998E-4</v>
          </cell>
          <cell r="Z71">
            <v>2.4307859999999999E-4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2.2962110000000001E-11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9.7949245999999999E-11</v>
          </cell>
          <cell r="U72">
            <v>4.0124380000000002E-10</v>
          </cell>
          <cell r="V72" t="str">
            <v>NaN</v>
          </cell>
          <cell r="W72" t="str">
            <v>NaN</v>
          </cell>
          <cell r="X72">
            <v>5.6281867000000002E-12</v>
          </cell>
          <cell r="Y72">
            <v>2.4057895999999999E-11</v>
          </cell>
          <cell r="Z72">
            <v>2.6171424E-11</v>
          </cell>
          <cell r="AA72">
            <v>2.768714E-11</v>
          </cell>
          <cell r="AB72">
            <v>2.8517082999999998E-11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1.2628778E-11</v>
          </cell>
          <cell r="B73">
            <v>1.0851248E-11</v>
          </cell>
          <cell r="C73">
            <v>1.1726331E-11</v>
          </cell>
          <cell r="D73">
            <v>1.1854555499999999E-11</v>
          </cell>
          <cell r="E73">
            <v>1.0729142E-11</v>
          </cell>
          <cell r="F73">
            <v>1.0737236999999999E-11</v>
          </cell>
          <cell r="G73">
            <v>1.06525995E-11</v>
          </cell>
          <cell r="H73">
            <v>1.0426402E-11</v>
          </cell>
          <cell r="I73">
            <v>1.04016015E-11</v>
          </cell>
          <cell r="J73">
            <v>1.0315215E-11</v>
          </cell>
          <cell r="K73">
            <v>9.943056E-12</v>
          </cell>
          <cell r="L73">
            <v>9.7794280000000001E-12</v>
          </cell>
          <cell r="M73">
            <v>9.746518E-12</v>
          </cell>
          <cell r="N73">
            <v>9.3955949999999996E-12</v>
          </cell>
          <cell r="O73">
            <v>1.0738407E-11</v>
          </cell>
          <cell r="P73">
            <v>1.1910744E-11</v>
          </cell>
          <cell r="Q73">
            <v>1.2500403500000001E-11</v>
          </cell>
          <cell r="R73">
            <v>1.2898408000000001E-11</v>
          </cell>
          <cell r="S73">
            <v>1.5819368E-11</v>
          </cell>
          <cell r="T73">
            <v>2.2264980000000002E-11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1.1112923E-11</v>
          </cell>
          <cell r="Z73">
            <v>1.8164028000000001E-11</v>
          </cell>
          <cell r="AA73">
            <v>1.675548E-11</v>
          </cell>
          <cell r="AB73">
            <v>2.3058055000000001E-11</v>
          </cell>
          <cell r="AC73">
            <v>1.8881618000000001E-11</v>
          </cell>
          <cell r="AD73">
            <v>1.3619762E-11</v>
          </cell>
          <cell r="AE73">
            <v>1.5562087999999999E-11</v>
          </cell>
          <cell r="AF73">
            <v>1.3198552E-11</v>
          </cell>
          <cell r="AG73">
            <v>1.1506056999999999E-11</v>
          </cell>
          <cell r="AH73">
            <v>1.3132834E-11</v>
          </cell>
          <cell r="AI73">
            <v>1.3238474999999999E-11</v>
          </cell>
          <cell r="AJ73">
            <v>1.1963485999999999E-11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4.5208343999999999E-11</v>
          </cell>
          <cell r="C76">
            <v>7.704918E-11</v>
          </cell>
          <cell r="D76">
            <v>6.3275836E-11</v>
          </cell>
          <cell r="E76">
            <v>5.8136581999999997E-11</v>
          </cell>
          <cell r="F76">
            <v>5.9228899999999997E-11</v>
          </cell>
          <cell r="G76">
            <v>6.9153549999999996E-11</v>
          </cell>
          <cell r="H76">
            <v>1.1624348E-10</v>
          </cell>
          <cell r="I76">
            <v>2.2771394000000001E-10</v>
          </cell>
          <cell r="J76">
            <v>2.1247729E-10</v>
          </cell>
          <cell r="K76">
            <v>5.7307814999999999E-11</v>
          </cell>
          <cell r="L76">
            <v>1.8905600000000001E-10</v>
          </cell>
          <cell r="M76">
            <v>4.7520324000000001E-11</v>
          </cell>
          <cell r="N76">
            <v>1.3295673000000001E-10</v>
          </cell>
          <cell r="O76">
            <v>5.3045549999999997E-11</v>
          </cell>
          <cell r="P76">
            <v>1.7036484999999999E-10</v>
          </cell>
          <cell r="Q76">
            <v>1.6198833000000001E-10</v>
          </cell>
          <cell r="R76">
            <v>1.4247528E-10</v>
          </cell>
          <cell r="S76">
            <v>3.4118037999999999E-11</v>
          </cell>
          <cell r="T76">
            <v>3.7075117000000002E-11</v>
          </cell>
          <cell r="U76">
            <v>4.1105466000000001E-11</v>
          </cell>
          <cell r="V76">
            <v>3.4110867000000002E-11</v>
          </cell>
          <cell r="W76">
            <v>3.277057E-11</v>
          </cell>
          <cell r="X76">
            <v>3.0478383999999999E-11</v>
          </cell>
          <cell r="Y76">
            <v>2.8841695E-11</v>
          </cell>
          <cell r="Z76">
            <v>2.7353874000000002E-11</v>
          </cell>
          <cell r="AA76">
            <v>3.3964309999999998E-11</v>
          </cell>
          <cell r="AB76">
            <v>3.6053167E-11</v>
          </cell>
          <cell r="AC76">
            <v>3.995209E-11</v>
          </cell>
          <cell r="AD76">
            <v>6.0752083999999998E-11</v>
          </cell>
          <cell r="AE76">
            <v>5.8540575000000001E-11</v>
          </cell>
          <cell r="AF76">
            <v>6.2927860000000002E-11</v>
          </cell>
          <cell r="AG76">
            <v>6.6680869999999994E-11</v>
          </cell>
          <cell r="AH76">
            <v>2.9019311E-11</v>
          </cell>
          <cell r="AI76">
            <v>2.1084863E-10</v>
          </cell>
          <cell r="AJ76" t="str">
            <v>NaN</v>
          </cell>
        </row>
        <row r="77">
          <cell r="A77">
            <v>2.204358E-3</v>
          </cell>
          <cell r="B77">
            <v>2.1735461999999998E-3</v>
          </cell>
          <cell r="C77">
            <v>2.0353529000000001E-3</v>
          </cell>
          <cell r="D77">
            <v>2.0036185000000001E-3</v>
          </cell>
          <cell r="E77">
            <v>1.8045091E-3</v>
          </cell>
          <cell r="F77">
            <v>1.5055183000000001E-3</v>
          </cell>
          <cell r="G77">
            <v>1.329235E-3</v>
          </cell>
          <cell r="H77">
            <v>1.1269549E-3</v>
          </cell>
          <cell r="I77">
            <v>1.3872283E-3</v>
          </cell>
          <cell r="J77">
            <v>1.4512322000000001E-3</v>
          </cell>
          <cell r="K77">
            <v>1.6188099E-3</v>
          </cell>
          <cell r="L77">
            <v>1.4258942999999999E-3</v>
          </cell>
          <cell r="M77">
            <v>1.3640805999999999E-3</v>
          </cell>
          <cell r="N77">
            <v>1.4103753000000001E-3</v>
          </cell>
          <cell r="O77">
            <v>1.4660497999999999E-3</v>
          </cell>
          <cell r="P77">
            <v>1.4796732E-3</v>
          </cell>
          <cell r="Q77">
            <v>1.3470517E-3</v>
          </cell>
          <cell r="R77">
            <v>1.0462172E-3</v>
          </cell>
          <cell r="S77">
            <v>6.9417619999999998E-4</v>
          </cell>
          <cell r="T77">
            <v>1.4121223999999999E-3</v>
          </cell>
          <cell r="U77">
            <v>1.2991254000000001E-3</v>
          </cell>
          <cell r="V77">
            <v>6.6581693999999999E-4</v>
          </cell>
          <cell r="W77">
            <v>1.9998377000000001E-7</v>
          </cell>
          <cell r="X77">
            <v>1.8600274999999999E-7</v>
          </cell>
          <cell r="Y77">
            <v>6.7568466000000004E-4</v>
          </cell>
          <cell r="Z77">
            <v>1.3945997999999999E-3</v>
          </cell>
          <cell r="AA77">
            <v>1.641726E-3</v>
          </cell>
          <cell r="AB77">
            <v>1.1475245E-3</v>
          </cell>
          <cell r="AC77">
            <v>1.1186508E-3</v>
          </cell>
          <cell r="AD77">
            <v>1.4193751999999999E-3</v>
          </cell>
          <cell r="AE77">
            <v>1.783134E-3</v>
          </cell>
          <cell r="AF77">
            <v>1.597083E-3</v>
          </cell>
          <cell r="AG77">
            <v>1.6283650999999999E-3</v>
          </cell>
          <cell r="AH77">
            <v>1.8535581E-3</v>
          </cell>
          <cell r="AI77">
            <v>1.5842976999999999E-3</v>
          </cell>
          <cell r="AJ77">
            <v>1.8312574999999999E-3</v>
          </cell>
        </row>
        <row r="78">
          <cell r="A78">
            <v>3.9552010000000002E-3</v>
          </cell>
          <cell r="B78">
            <v>3.8847409000000001E-3</v>
          </cell>
          <cell r="C78">
            <v>3.8948199000000002E-3</v>
          </cell>
          <cell r="D78">
            <v>3.8739818000000001E-3</v>
          </cell>
          <cell r="E78">
            <v>3.6798408E-3</v>
          </cell>
          <cell r="F78">
            <v>3.6022996E-3</v>
          </cell>
          <cell r="G78">
            <v>3.6074223E-3</v>
          </cell>
          <cell r="H78">
            <v>3.6546092000000001E-3</v>
          </cell>
          <cell r="I78">
            <v>3.9336120000000004E-3</v>
          </cell>
          <cell r="J78">
            <v>4.1720252000000003E-3</v>
          </cell>
          <cell r="K78">
            <v>4.1233260000000001E-3</v>
          </cell>
          <cell r="L78">
            <v>4.0025916E-3</v>
          </cell>
          <cell r="M78">
            <v>3.9635286999999998E-3</v>
          </cell>
          <cell r="N78">
            <v>3.8745544999999998E-3</v>
          </cell>
          <cell r="O78">
            <v>3.8130771999999999E-3</v>
          </cell>
          <cell r="P78">
            <v>3.6451446000000001E-3</v>
          </cell>
          <cell r="Q78">
            <v>3.5411372999999999E-3</v>
          </cell>
          <cell r="R78">
            <v>3.4151379999999999E-3</v>
          </cell>
          <cell r="S78">
            <v>2.6641332E-3</v>
          </cell>
          <cell r="T78">
            <v>2.9353942000000001E-3</v>
          </cell>
          <cell r="U78">
            <v>3.4526905999999998E-3</v>
          </cell>
          <cell r="V78">
            <v>3.8962963000000001E-3</v>
          </cell>
          <cell r="W78">
            <v>3.8580342999999999E-3</v>
          </cell>
          <cell r="X78">
            <v>3.8278888E-3</v>
          </cell>
          <cell r="Y78">
            <v>3.8378509000000002E-3</v>
          </cell>
          <cell r="Z78">
            <v>3.8216600000000002E-3</v>
          </cell>
          <cell r="AA78">
            <v>3.830829E-3</v>
          </cell>
          <cell r="AB78">
            <v>3.8050114999999998E-3</v>
          </cell>
          <cell r="AC78">
            <v>3.8266519999999998E-3</v>
          </cell>
          <cell r="AD78">
            <v>3.9079724999999997E-3</v>
          </cell>
          <cell r="AE78">
            <v>3.9306426999999996E-3</v>
          </cell>
          <cell r="AF78">
            <v>3.9492208000000001E-3</v>
          </cell>
          <cell r="AG78">
            <v>3.9370409999999996E-3</v>
          </cell>
          <cell r="AH78">
            <v>3.9986049999999997E-3</v>
          </cell>
          <cell r="AI78">
            <v>3.9506326000000001E-3</v>
          </cell>
          <cell r="AJ78">
            <v>3.9547556000000001E-3</v>
          </cell>
        </row>
        <row r="79">
          <cell r="A79">
            <v>3.9928259999999997E-3</v>
          </cell>
          <cell r="B79">
            <v>3.8995395999999998E-3</v>
          </cell>
          <cell r="C79">
            <v>3.8816084000000001E-3</v>
          </cell>
          <cell r="D79">
            <v>3.8603889000000001E-3</v>
          </cell>
          <cell r="E79">
            <v>3.7660062999999998E-3</v>
          </cell>
          <cell r="F79">
            <v>3.6204980000000002E-3</v>
          </cell>
          <cell r="G79">
            <v>3.5255807000000002E-3</v>
          </cell>
          <cell r="H79">
            <v>3.6530027000000001E-3</v>
          </cell>
          <cell r="I79">
            <v>3.9945830000000003E-3</v>
          </cell>
          <cell r="J79">
            <v>4.1050649999999998E-3</v>
          </cell>
          <cell r="K79">
            <v>3.9777780000000004E-3</v>
          </cell>
          <cell r="L79">
            <v>3.7504600000000002E-3</v>
          </cell>
          <cell r="M79">
            <v>3.7070692E-3</v>
          </cell>
          <cell r="N79">
            <v>3.6490469999999999E-3</v>
          </cell>
          <cell r="O79">
            <v>3.6120578E-3</v>
          </cell>
          <cell r="P79">
            <v>3.4918384999999999E-3</v>
          </cell>
          <cell r="Q79">
            <v>3.4510793999999998E-3</v>
          </cell>
          <cell r="R79">
            <v>3.240256E-3</v>
          </cell>
          <cell r="S79">
            <v>2.5745255E-3</v>
          </cell>
          <cell r="T79" t="str">
            <v>NaN</v>
          </cell>
          <cell r="U79">
            <v>4.2638145000000001E-3</v>
          </cell>
          <cell r="V79">
            <v>4.2694584000000004E-3</v>
          </cell>
          <cell r="W79">
            <v>4.2794825999999996E-3</v>
          </cell>
          <cell r="X79">
            <v>4.179978E-3</v>
          </cell>
          <cell r="Y79">
            <v>4.1306177000000003E-3</v>
          </cell>
          <cell r="Z79">
            <v>4.091959E-3</v>
          </cell>
          <cell r="AA79">
            <v>3.9787362000000001E-3</v>
          </cell>
          <cell r="AB79">
            <v>3.9032768000000001E-3</v>
          </cell>
          <cell r="AC79">
            <v>3.9509510000000003E-3</v>
          </cell>
          <cell r="AD79">
            <v>4.1036945999999999E-3</v>
          </cell>
          <cell r="AE79">
            <v>4.2876894999999996E-3</v>
          </cell>
          <cell r="AF79">
            <v>4.2284829999999999E-3</v>
          </cell>
          <cell r="AG79">
            <v>3.979242E-3</v>
          </cell>
          <cell r="AH79">
            <v>3.9290059999999996E-3</v>
          </cell>
          <cell r="AI79">
            <v>3.9376775000000003E-3</v>
          </cell>
          <cell r="AJ79">
            <v>3.9396626000000002E-3</v>
          </cell>
        </row>
        <row r="80">
          <cell r="A80">
            <v>4.0603080000000003E-3</v>
          </cell>
          <cell r="B80">
            <v>4.0386729999999996E-3</v>
          </cell>
          <cell r="C80">
            <v>3.8669386000000001E-3</v>
          </cell>
          <cell r="D80">
            <v>3.4621108999999999E-3</v>
          </cell>
          <cell r="E80">
            <v>2.689739E-3</v>
          </cell>
          <cell r="F80">
            <v>1.6478037E-3</v>
          </cell>
          <cell r="G80">
            <v>1.2165112E-3</v>
          </cell>
          <cell r="H80">
            <v>6.450103E-4</v>
          </cell>
          <cell r="I80">
            <v>1.6673714000000001E-3</v>
          </cell>
          <cell r="J80">
            <v>1.7635947000000001E-3</v>
          </cell>
          <cell r="K80">
            <v>1.7085138999999999E-3</v>
          </cell>
          <cell r="L80">
            <v>1.7256815999999999E-3</v>
          </cell>
          <cell r="M80">
            <v>1.8265095E-3</v>
          </cell>
          <cell r="N80">
            <v>2.0373616999999999E-3</v>
          </cell>
          <cell r="O80">
            <v>2.2341932999999999E-3</v>
          </cell>
          <cell r="P80">
            <v>2.2131167E-3</v>
          </cell>
          <cell r="Q80">
            <v>2.1367666999999998E-3</v>
          </cell>
          <cell r="R80">
            <v>1.6470549999999999E-3</v>
          </cell>
          <cell r="S80">
            <v>8.6877855999999999E-4</v>
          </cell>
          <cell r="T80" t="str">
            <v>NaN</v>
          </cell>
          <cell r="U80">
            <v>4.2957496E-3</v>
          </cell>
          <cell r="V80">
            <v>4.3726466000000002E-3</v>
          </cell>
          <cell r="W80">
            <v>4.4322889999999998E-3</v>
          </cell>
          <cell r="X80">
            <v>4.3252072999999999E-3</v>
          </cell>
          <cell r="Y80">
            <v>4.2622279999999999E-3</v>
          </cell>
          <cell r="Z80">
            <v>4.1366249999999997E-3</v>
          </cell>
          <cell r="AA80">
            <v>4.0299515000000001E-3</v>
          </cell>
          <cell r="AB80">
            <v>4.1175843000000002E-3</v>
          </cell>
          <cell r="AC80">
            <v>4.1140294999999997E-3</v>
          </cell>
          <cell r="AD80">
            <v>4.0496209999999998E-3</v>
          </cell>
          <cell r="AE80">
            <v>4.1521657E-3</v>
          </cell>
          <cell r="AF80">
            <v>4.2358426999999999E-3</v>
          </cell>
          <cell r="AG80">
            <v>4.0204604000000001E-3</v>
          </cell>
          <cell r="AH80">
            <v>3.9754739999999997E-3</v>
          </cell>
          <cell r="AI80">
            <v>3.9803004000000001E-3</v>
          </cell>
          <cell r="AJ80">
            <v>3.9852309999999997E-3</v>
          </cell>
        </row>
        <row r="81">
          <cell r="A81">
            <v>3.3838205999999998E-3</v>
          </cell>
          <cell r="B81">
            <v>2.7022022E-3</v>
          </cell>
          <cell r="C81">
            <v>1.4634588E-3</v>
          </cell>
          <cell r="D81">
            <v>4.5354835999999999E-4</v>
          </cell>
          <cell r="E81">
            <v>1.2712769E-5</v>
          </cell>
          <cell r="F81">
            <v>2.1397715000000001E-4</v>
          </cell>
          <cell r="G81">
            <v>3.3030341999999998E-11</v>
          </cell>
          <cell r="H81">
            <v>1.5803471000000001E-7</v>
          </cell>
          <cell r="I81">
            <v>5.9018560000000002E-5</v>
          </cell>
          <cell r="J81">
            <v>1.9909587000000001E-4</v>
          </cell>
          <cell r="K81">
            <v>1.3990362E-5</v>
          </cell>
          <cell r="L81">
            <v>2.2021203999999999E-6</v>
          </cell>
          <cell r="M81">
            <v>8.6245569999999994E-6</v>
          </cell>
          <cell r="N81">
            <v>8.2058279999999999E-5</v>
          </cell>
          <cell r="O81">
            <v>1.9004073999999999E-4</v>
          </cell>
          <cell r="P81">
            <v>2.1460606999999999E-4</v>
          </cell>
          <cell r="Q81">
            <v>2.4458576999999998E-4</v>
          </cell>
          <cell r="R81">
            <v>2.5141320000000001E-5</v>
          </cell>
          <cell r="S81">
            <v>1.8618906999999999E-11</v>
          </cell>
          <cell r="T81" t="str">
            <v>NaN</v>
          </cell>
          <cell r="U81">
            <v>1.7013149999999999E-3</v>
          </cell>
          <cell r="V81">
            <v>1.9639983999999999E-3</v>
          </cell>
          <cell r="W81">
            <v>2.4587894E-3</v>
          </cell>
          <cell r="X81">
            <v>2.5654060000000001E-3</v>
          </cell>
          <cell r="Y81">
            <v>2.3510514E-3</v>
          </cell>
          <cell r="Z81">
            <v>2.3683001999999999E-3</v>
          </cell>
          <cell r="AA81">
            <v>2.4195203999999998E-3</v>
          </cell>
          <cell r="AB81">
            <v>2.6069729999999998E-3</v>
          </cell>
          <cell r="AC81">
            <v>3.3973406999999998E-3</v>
          </cell>
          <cell r="AD81">
            <v>3.4211415000000001E-3</v>
          </cell>
          <cell r="AE81">
            <v>3.2162927000000002E-3</v>
          </cell>
          <cell r="AF81">
            <v>3.6591041999999999E-3</v>
          </cell>
          <cell r="AG81">
            <v>3.5409999999999999E-3</v>
          </cell>
          <cell r="AH81">
            <v>3.5518379999999999E-3</v>
          </cell>
          <cell r="AI81">
            <v>3.7310298000000001E-3</v>
          </cell>
          <cell r="AJ81">
            <v>3.703511E-3</v>
          </cell>
        </row>
        <row r="82">
          <cell r="A82">
            <v>9.5074769999999996E-4</v>
          </cell>
          <cell r="B82">
            <v>6.4382446000000001E-5</v>
          </cell>
          <cell r="C82">
            <v>1.1755072999999999E-11</v>
          </cell>
          <cell r="D82">
            <v>7.8937279999999998E-12</v>
          </cell>
          <cell r="E82" t="str">
            <v>NaN</v>
          </cell>
          <cell r="F82">
            <v>1.2536104E-3</v>
          </cell>
          <cell r="G82">
            <v>2.6607726000000001E-11</v>
          </cell>
          <cell r="H82">
            <v>1.1157921999999999E-11</v>
          </cell>
          <cell r="I82">
            <v>1.2650837E-11</v>
          </cell>
          <cell r="J82">
            <v>1.3285680000000001E-11</v>
          </cell>
          <cell r="K82">
            <v>1.1944268E-11</v>
          </cell>
          <cell r="L82">
            <v>9.4613079999999995E-12</v>
          </cell>
          <cell r="M82">
            <v>6.6633010000000003E-12</v>
          </cell>
          <cell r="N82">
            <v>7.1829119999999997E-12</v>
          </cell>
          <cell r="O82">
            <v>7.9302070000000003E-12</v>
          </cell>
          <cell r="P82">
            <v>8.3609790000000004E-12</v>
          </cell>
          <cell r="Q82">
            <v>7.8999019999999998E-12</v>
          </cell>
          <cell r="R82">
            <v>4.9216894000000003E-12</v>
          </cell>
          <cell r="S82">
            <v>3.2776435999999998E-12</v>
          </cell>
          <cell r="T82" t="str">
            <v>NaN</v>
          </cell>
          <cell r="U82">
            <v>1.7605937E-3</v>
          </cell>
          <cell r="V82">
            <v>8.4216735999999997E-4</v>
          </cell>
          <cell r="W82">
            <v>7.9866279999999995E-4</v>
          </cell>
          <cell r="X82">
            <v>8.6488796000000001E-4</v>
          </cell>
          <cell r="Y82">
            <v>7.5805624000000002E-4</v>
          </cell>
          <cell r="Z82">
            <v>5.8043790000000004E-4</v>
          </cell>
          <cell r="AA82">
            <v>4.4510623999999998E-4</v>
          </cell>
          <cell r="AB82">
            <v>8.1525475E-4</v>
          </cell>
          <cell r="AC82">
            <v>3.6279344999999999E-3</v>
          </cell>
          <cell r="AD82">
            <v>7.9041159999999997E-4</v>
          </cell>
          <cell r="AE82">
            <v>9.415376000000001E-10</v>
          </cell>
          <cell r="AF82">
            <v>3.9965680000000003E-4</v>
          </cell>
          <cell r="AG82">
            <v>1.3835839E-3</v>
          </cell>
          <cell r="AH82">
            <v>1.793184E-3</v>
          </cell>
          <cell r="AI82">
            <v>2.105623E-3</v>
          </cell>
          <cell r="AJ82">
            <v>1.7122831E-3</v>
          </cell>
        </row>
        <row r="83">
          <cell r="A83">
            <v>6.7006779999999997E-12</v>
          </cell>
          <cell r="B83">
            <v>3.8307209999999998E-12</v>
          </cell>
          <cell r="C83">
            <v>1.6123094999999999E-12</v>
          </cell>
          <cell r="D83" t="str">
            <v>NaN</v>
          </cell>
          <cell r="E83" t="str">
            <v>NaN</v>
          </cell>
          <cell r="F83">
            <v>3.0118799999999998E-4</v>
          </cell>
          <cell r="G83">
            <v>2.9702115000000002E-12</v>
          </cell>
          <cell r="H83">
            <v>1.9369710000000001E-12</v>
          </cell>
          <cell r="I83">
            <v>1.4193809999999999E-12</v>
          </cell>
          <cell r="J83">
            <v>7.7860919999999999E-13</v>
          </cell>
          <cell r="K83">
            <v>3.33588E-13</v>
          </cell>
          <cell r="L83">
            <v>2.1402982999999999E-13</v>
          </cell>
          <cell r="M83">
            <v>5.0156362999999995E-13</v>
          </cell>
          <cell r="N83">
            <v>7.3421540000000005E-13</v>
          </cell>
          <cell r="O83">
            <v>8.3358597000000004E-13</v>
          </cell>
          <cell r="P83">
            <v>8.8717233000000002E-13</v>
          </cell>
          <cell r="Q83">
            <v>6.9227579999999995E-13</v>
          </cell>
          <cell r="R83">
            <v>8.799409E-13</v>
          </cell>
          <cell r="S83">
            <v>1.5874639E-12</v>
          </cell>
          <cell r="T83" t="str">
            <v>NaN</v>
          </cell>
          <cell r="U83" t="str">
            <v>NaN</v>
          </cell>
          <cell r="V83">
            <v>9.6581379999999999E-12</v>
          </cell>
          <cell r="W83">
            <v>9.32288E-12</v>
          </cell>
          <cell r="X83">
            <v>1.1211719E-11</v>
          </cell>
          <cell r="Y83">
            <v>1.3014254E-11</v>
          </cell>
          <cell r="Z83">
            <v>6.4948494000000004E-12</v>
          </cell>
          <cell r="AA83">
            <v>2.717984E-12</v>
          </cell>
          <cell r="AB83">
            <v>1.2747759E-11</v>
          </cell>
          <cell r="AC83" t="str">
            <v>NaN</v>
          </cell>
          <cell r="AD83">
            <v>2.8283073999999999E-11</v>
          </cell>
          <cell r="AE83">
            <v>5.0328704000000004E-12</v>
          </cell>
          <cell r="AF83">
            <v>1.7892073000000001E-12</v>
          </cell>
          <cell r="AG83">
            <v>8.7875415000000004E-13</v>
          </cell>
          <cell r="AH83">
            <v>3.2033572999999998E-12</v>
          </cell>
          <cell r="AI83">
            <v>6.0556030000000003E-12</v>
          </cell>
          <cell r="AJ83">
            <v>4.8569086999999998E-12</v>
          </cell>
        </row>
        <row r="84">
          <cell r="A84">
            <v>2.5638409999999999E-12</v>
          </cell>
          <cell r="B84">
            <v>2.4156543000000002E-12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2.0718292E-11</v>
          </cell>
          <cell r="G84">
            <v>2.625581E-12</v>
          </cell>
          <cell r="H84">
            <v>1.8992579000000001E-12</v>
          </cell>
          <cell r="I84">
            <v>1.4113744E-12</v>
          </cell>
          <cell r="J84">
            <v>8.4723125000000003E-13</v>
          </cell>
          <cell r="K84">
            <v>6.3109609999999998E-13</v>
          </cell>
          <cell r="L84">
            <v>4.0475624999999999E-13</v>
          </cell>
          <cell r="M84">
            <v>3.1634122E-13</v>
          </cell>
          <cell r="N84">
            <v>2.8712930000000001E-13</v>
          </cell>
          <cell r="O84">
            <v>2.6378830000000001E-13</v>
          </cell>
          <cell r="P84">
            <v>2.6777067000000002E-13</v>
          </cell>
          <cell r="Q84">
            <v>3.2682420000000002E-13</v>
          </cell>
          <cell r="R84">
            <v>6.4724040000000001E-13</v>
          </cell>
          <cell r="S84">
            <v>9.4318180000000006E-13</v>
          </cell>
          <cell r="T84" t="str">
            <v>NaN</v>
          </cell>
          <cell r="U84" t="str">
            <v>NaN</v>
          </cell>
          <cell r="V84">
            <v>4.9028399999999998E-11</v>
          </cell>
          <cell r="W84">
            <v>6.3971003E-12</v>
          </cell>
          <cell r="X84">
            <v>8.5516120000000005E-13</v>
          </cell>
          <cell r="Y84">
            <v>5.3339847000000001E-13</v>
          </cell>
          <cell r="Z84">
            <v>5.3873556000000003E-13</v>
          </cell>
          <cell r="AA84">
            <v>3.2946055000000001E-12</v>
          </cell>
          <cell r="AB84">
            <v>1.2378811999999999E-11</v>
          </cell>
          <cell r="AC84" t="str">
            <v>NaN</v>
          </cell>
          <cell r="AD84">
            <v>1.9762552999999999E-11</v>
          </cell>
          <cell r="AE84">
            <v>8.2592740000000001E-12</v>
          </cell>
          <cell r="AF84">
            <v>3.56768E-12</v>
          </cell>
          <cell r="AG84">
            <v>2.3790300999999999E-12</v>
          </cell>
          <cell r="AH84">
            <v>2.1127189000000001E-12</v>
          </cell>
          <cell r="AI84">
            <v>2.1903306E-12</v>
          </cell>
          <cell r="AJ84">
            <v>1.9123422E-12</v>
          </cell>
        </row>
        <row r="85">
          <cell r="A85">
            <v>1.5127386999999999E-12</v>
          </cell>
          <cell r="B85">
            <v>1.1351643E-12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2.3887212000000001E-11</v>
          </cell>
          <cell r="G85">
            <v>1.5831904000000001E-12</v>
          </cell>
          <cell r="H85">
            <v>8.2270772999999998E-13</v>
          </cell>
          <cell r="I85">
            <v>7.0623919999999997E-13</v>
          </cell>
          <cell r="J85">
            <v>5.4561479999999998E-13</v>
          </cell>
          <cell r="K85">
            <v>5.0709000000000001E-13</v>
          </cell>
          <cell r="L85">
            <v>3.7621861000000002E-13</v>
          </cell>
          <cell r="M85">
            <v>3.1678486999999998E-13</v>
          </cell>
          <cell r="N85">
            <v>2.898839E-13</v>
          </cell>
          <cell r="O85">
            <v>3.1301868E-13</v>
          </cell>
          <cell r="P85">
            <v>3.7186530000000002E-13</v>
          </cell>
          <cell r="Q85">
            <v>4.8528823999999996E-13</v>
          </cell>
          <cell r="R85">
            <v>5.9772786999999996E-13</v>
          </cell>
          <cell r="S85">
            <v>5.9434340000000001E-13</v>
          </cell>
          <cell r="T85" t="str">
            <v>NaN</v>
          </cell>
          <cell r="U85" t="str">
            <v>NaN</v>
          </cell>
          <cell r="V85">
            <v>4.7689146999999998E-4</v>
          </cell>
          <cell r="W85">
            <v>6.5322617E-12</v>
          </cell>
          <cell r="X85">
            <v>8.1853864999999999E-13</v>
          </cell>
          <cell r="Y85">
            <v>8.2498185000000004E-13</v>
          </cell>
          <cell r="Z85">
            <v>1.5259238E-12</v>
          </cell>
          <cell r="AA85">
            <v>4.9534964000000002E-12</v>
          </cell>
          <cell r="AB85">
            <v>1.4061452499999999E-11</v>
          </cell>
          <cell r="AC85" t="str">
            <v>NaN</v>
          </cell>
          <cell r="AD85">
            <v>3.6059060000000003E-11</v>
          </cell>
          <cell r="AE85">
            <v>9.2208644999999997E-12</v>
          </cell>
          <cell r="AF85">
            <v>2.6808032999999999E-12</v>
          </cell>
          <cell r="AG85">
            <v>2.1872841999999999E-12</v>
          </cell>
          <cell r="AH85">
            <v>2.0807320000000001E-12</v>
          </cell>
          <cell r="AI85">
            <v>2.1091712999999999E-12</v>
          </cell>
          <cell r="AJ85">
            <v>1.8696430999999999E-12</v>
          </cell>
        </row>
        <row r="86">
          <cell r="A86">
            <v>1.5301521000000001E-12</v>
          </cell>
          <cell r="B86">
            <v>8.5233404999999998E-13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8.4951209999999992E-12</v>
          </cell>
          <cell r="G86">
            <v>1.0364711E-12</v>
          </cell>
          <cell r="H86">
            <v>5.5809604999999996E-13</v>
          </cell>
          <cell r="I86">
            <v>3.0671214999999999E-13</v>
          </cell>
          <cell r="J86">
            <v>2.6615296E-13</v>
          </cell>
          <cell r="K86">
            <v>3.3866374999999999E-13</v>
          </cell>
          <cell r="L86">
            <v>3.0227653999999999E-13</v>
          </cell>
          <cell r="M86">
            <v>2.739554E-13</v>
          </cell>
          <cell r="N86">
            <v>2.9907335000000002E-13</v>
          </cell>
          <cell r="O86">
            <v>4.0149045E-13</v>
          </cell>
          <cell r="P86">
            <v>4.9105853000000003E-13</v>
          </cell>
          <cell r="Q86">
            <v>5.8748443000000001E-13</v>
          </cell>
          <cell r="R86">
            <v>6.5705562999999997E-13</v>
          </cell>
          <cell r="S86">
            <v>3.8099894000000001E-13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2.6433340000000001E-12</v>
          </cell>
          <cell r="X86">
            <v>1.1419553E-12</v>
          </cell>
          <cell r="Y86">
            <v>1.0454117000000001E-12</v>
          </cell>
          <cell r="Z86">
            <v>1.7477765999999999E-12</v>
          </cell>
          <cell r="AA86">
            <v>2.8311158000000002E-12</v>
          </cell>
          <cell r="AB86" t="str">
            <v>NaN</v>
          </cell>
          <cell r="AC86" t="str">
            <v>NaN</v>
          </cell>
          <cell r="AD86">
            <v>5.7259854000000002E-4</v>
          </cell>
          <cell r="AE86">
            <v>1.0691752000000001E-11</v>
          </cell>
          <cell r="AF86">
            <v>2.8474102E-12</v>
          </cell>
          <cell r="AG86">
            <v>2.2346265000000001E-12</v>
          </cell>
          <cell r="AH86">
            <v>2.3619439999999998E-12</v>
          </cell>
          <cell r="AI86">
            <v>2.5258378E-12</v>
          </cell>
          <cell r="AJ86">
            <v>2.2950689E-12</v>
          </cell>
        </row>
        <row r="87">
          <cell r="A87">
            <v>3.0435709999999999E-12</v>
          </cell>
          <cell r="B87">
            <v>8.9884999999999995E-13</v>
          </cell>
          <cell r="C87" t="str">
            <v>NaN</v>
          </cell>
          <cell r="D87" t="str">
            <v>NaN</v>
          </cell>
          <cell r="E87">
            <v>1.9119525000000001E-11</v>
          </cell>
          <cell r="F87">
            <v>9.793231E-12</v>
          </cell>
          <cell r="G87">
            <v>1.0478664E-12</v>
          </cell>
          <cell r="H87">
            <v>3.8024753999999998E-13</v>
          </cell>
          <cell r="I87">
            <v>1.5280130999999999E-13</v>
          </cell>
          <cell r="J87">
            <v>1.899753E-13</v>
          </cell>
          <cell r="K87">
            <v>1.3813242999999999E-13</v>
          </cell>
          <cell r="L87">
            <v>1.4983383000000001E-13</v>
          </cell>
          <cell r="M87">
            <v>2.7662610000000002E-13</v>
          </cell>
          <cell r="N87">
            <v>3.7363689999999999E-13</v>
          </cell>
          <cell r="O87">
            <v>5.1983890000000001E-13</v>
          </cell>
          <cell r="P87">
            <v>6.5898074000000003E-13</v>
          </cell>
          <cell r="Q87">
            <v>7.6860724000000004E-13</v>
          </cell>
          <cell r="R87">
            <v>1.3006478000000001E-12</v>
          </cell>
          <cell r="S87">
            <v>5.0622586999999995E-13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3.0804234999999999E-12</v>
          </cell>
          <cell r="X87">
            <v>1.8524062E-12</v>
          </cell>
          <cell r="Y87">
            <v>1.7436793000000001E-12</v>
          </cell>
          <cell r="Z87">
            <v>2.3050626000000002E-12</v>
          </cell>
          <cell r="AA87">
            <v>5.2820971999999999E-12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2.5188309999999999E-12</v>
          </cell>
          <cell r="AF87">
            <v>3.3371934000000002E-12</v>
          </cell>
          <cell r="AG87">
            <v>2.7759426999999999E-12</v>
          </cell>
          <cell r="AH87">
            <v>3.3380187E-12</v>
          </cell>
          <cell r="AI87">
            <v>4.1608830000000001E-12</v>
          </cell>
          <cell r="AJ87">
            <v>4.2506684000000004E-12</v>
          </cell>
        </row>
        <row r="88">
          <cell r="A88">
            <v>5.5573267000000002E-12</v>
          </cell>
          <cell r="B88">
            <v>1.9635584000000001E-12</v>
          </cell>
          <cell r="C88" t="str">
            <v>NaN</v>
          </cell>
          <cell r="D88" t="str">
            <v>NaN</v>
          </cell>
          <cell r="E88">
            <v>6.5146655000000004E-12</v>
          </cell>
          <cell r="F88">
            <v>2.7072574E-12</v>
          </cell>
          <cell r="G88">
            <v>8.2963209999999997E-13</v>
          </cell>
          <cell r="H88">
            <v>2.1204131999999999E-13</v>
          </cell>
          <cell r="I88">
            <v>1.4834873000000001E-13</v>
          </cell>
          <cell r="J88">
            <v>8.6629495000000002E-14</v>
          </cell>
          <cell r="K88">
            <v>1.00002756E-13</v>
          </cell>
          <cell r="L88">
            <v>1.9164814E-13</v>
          </cell>
          <cell r="M88">
            <v>3.3538653E-13</v>
          </cell>
          <cell r="N88">
            <v>4.9954554999999998E-13</v>
          </cell>
          <cell r="O88">
            <v>7.0908144999999997E-13</v>
          </cell>
          <cell r="P88">
            <v>9.3772230000000008E-13</v>
          </cell>
          <cell r="Q88">
            <v>1.2045717E-12</v>
          </cell>
          <cell r="R88">
            <v>2.9450806000000002E-12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5.2161709999999997E-12</v>
          </cell>
          <cell r="X88">
            <v>2.3080576E-12</v>
          </cell>
          <cell r="Y88">
            <v>2.8516866E-12</v>
          </cell>
          <cell r="Z88">
            <v>3.5730580000000002E-12</v>
          </cell>
          <cell r="AA88">
            <v>2.9612117000000001E-9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6.1546133000000001E-12</v>
          </cell>
          <cell r="AF88">
            <v>2.6339128E-12</v>
          </cell>
          <cell r="AG88">
            <v>2.3330664999999999E-12</v>
          </cell>
          <cell r="AH88">
            <v>3.7687995000000004E-12</v>
          </cell>
          <cell r="AI88">
            <v>6.8308786999999997E-12</v>
          </cell>
          <cell r="AJ88">
            <v>9.4705189999999997E-12</v>
          </cell>
        </row>
        <row r="89">
          <cell r="A89">
            <v>4.8974912999999996E-4</v>
          </cell>
          <cell r="B89">
            <v>4.8077460000000001E-12</v>
          </cell>
          <cell r="C89" t="str">
            <v>NaN</v>
          </cell>
          <cell r="D89" t="str">
            <v>NaN</v>
          </cell>
          <cell r="E89">
            <v>1.5130458000000001E-12</v>
          </cell>
          <cell r="F89">
            <v>2.0408565999999999E-12</v>
          </cell>
          <cell r="G89">
            <v>7.505455E-13</v>
          </cell>
          <cell r="H89">
            <v>4.1687704000000001E-13</v>
          </cell>
          <cell r="I89">
            <v>1.4418826E-13</v>
          </cell>
          <cell r="J89">
            <v>9.2702560000000005E-14</v>
          </cell>
          <cell r="K89">
            <v>8.3731855999999994E-14</v>
          </cell>
          <cell r="L89">
            <v>1.0019483E-13</v>
          </cell>
          <cell r="M89">
            <v>2.0210246999999999E-13</v>
          </cell>
          <cell r="N89">
            <v>5.8426956000000002E-13</v>
          </cell>
          <cell r="O89">
            <v>9.1232200000000004E-13</v>
          </cell>
          <cell r="P89">
            <v>1.2769177999999999E-12</v>
          </cell>
          <cell r="Q89">
            <v>1.9661757E-12</v>
          </cell>
          <cell r="R89">
            <v>1.3044901E-11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3.2902126999999999E-12</v>
          </cell>
          <cell r="X89">
            <v>2.5082856999999999E-12</v>
          </cell>
          <cell r="Y89">
            <v>3.8063493000000002E-12</v>
          </cell>
          <cell r="Z89">
            <v>3.2777619999999999E-12</v>
          </cell>
          <cell r="AA89">
            <v>1.3753619999999999E-9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1.6398694E-12</v>
          </cell>
          <cell r="AF89">
            <v>1.5131219E-12</v>
          </cell>
          <cell r="AG89">
            <v>2.0291652E-12</v>
          </cell>
          <cell r="AH89">
            <v>5.8607406999999999E-12</v>
          </cell>
          <cell r="AI89">
            <v>1.2664475E-11</v>
          </cell>
          <cell r="AJ89">
            <v>1.9265100000000001E-4</v>
          </cell>
        </row>
        <row r="90">
          <cell r="A90">
            <v>2.0336489999999998E-3</v>
          </cell>
          <cell r="B90">
            <v>4.6693355999999998E-4</v>
          </cell>
          <cell r="C90">
            <v>6.4954925999999995E-13</v>
          </cell>
          <cell r="D90">
            <v>9.850865E-13</v>
          </cell>
          <cell r="E90">
            <v>1.4796409999999999E-12</v>
          </cell>
          <cell r="F90">
            <v>1.7138550999999999E-12</v>
          </cell>
          <cell r="G90">
            <v>9.5787250000000007E-13</v>
          </cell>
          <cell r="H90">
            <v>7.1176909999999999E-13</v>
          </cell>
          <cell r="I90">
            <v>2.0574312000000001E-13</v>
          </cell>
          <cell r="J90">
            <v>1.8236484E-13</v>
          </cell>
          <cell r="K90">
            <v>1.3357947E-13</v>
          </cell>
          <cell r="L90">
            <v>1.6398861E-13</v>
          </cell>
          <cell r="M90">
            <v>3.3622980000000001E-13</v>
          </cell>
          <cell r="N90">
            <v>8.0706524000000001E-13</v>
          </cell>
          <cell r="O90">
            <v>1.7934701999999999E-12</v>
          </cell>
          <cell r="P90">
            <v>3.6177110000000001E-12</v>
          </cell>
          <cell r="Q90">
            <v>4.225285E-12</v>
          </cell>
          <cell r="R90">
            <v>1.4138263E-6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9.466449000000001E-13</v>
          </cell>
          <cell r="X90">
            <v>1.6118053999999999E-12</v>
          </cell>
          <cell r="Y90">
            <v>1.9282083E-7</v>
          </cell>
          <cell r="Z90">
            <v>3.6299204999999999E-4</v>
          </cell>
          <cell r="AA90">
            <v>5.4700039999999997E-5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1.1887812E-12</v>
          </cell>
          <cell r="AF90">
            <v>2.7352788000000001E-12</v>
          </cell>
          <cell r="AG90">
            <v>3.1843107000000002E-12</v>
          </cell>
          <cell r="AH90">
            <v>7.2886300000000006E-12</v>
          </cell>
          <cell r="AI90">
            <v>3.5220862999999999E-5</v>
          </cell>
          <cell r="AJ90">
            <v>8.0424990000000003E-4</v>
          </cell>
        </row>
        <row r="91">
          <cell r="A91">
            <v>9.8625059999999992E-4</v>
          </cell>
          <cell r="B91">
            <v>4.8440569999999997E-12</v>
          </cell>
          <cell r="C91">
            <v>6.6030476000000003E-13</v>
          </cell>
          <cell r="D91">
            <v>8.2419800000000002E-13</v>
          </cell>
          <cell r="E91">
            <v>7.3385914999999998E-13</v>
          </cell>
          <cell r="F91">
            <v>1.1362068E-12</v>
          </cell>
          <cell r="G91">
            <v>1.1823309E-12</v>
          </cell>
          <cell r="H91">
            <v>6.9473957000000004E-13</v>
          </cell>
          <cell r="I91">
            <v>4.9899244999999998E-13</v>
          </cell>
          <cell r="J91">
            <v>5.390241E-13</v>
          </cell>
          <cell r="K91">
            <v>6.1631077000000003E-13</v>
          </cell>
          <cell r="L91">
            <v>6.9659669999999999E-13</v>
          </cell>
          <cell r="M91">
            <v>1.1385685E-12</v>
          </cell>
          <cell r="N91">
            <v>2.0892134000000001E-12</v>
          </cell>
          <cell r="O91">
            <v>3.9775535000000002E-12</v>
          </cell>
          <cell r="P91">
            <v>8.3864989999999997E-12</v>
          </cell>
          <cell r="Q91">
            <v>2.1437421999999999E-4</v>
          </cell>
          <cell r="R91">
            <v>8.6100469999999995E-12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1.3698786E-12</v>
          </cell>
          <cell r="X91">
            <v>2.8403579999999999E-12</v>
          </cell>
          <cell r="Y91">
            <v>4.0185228000000003E-6</v>
          </cell>
          <cell r="Z91">
            <v>9.7280496000000003E-4</v>
          </cell>
          <cell r="AA91">
            <v>9.7918019999999992E-4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1.1169442999999999E-12</v>
          </cell>
          <cell r="AF91">
            <v>2.7719520000000001E-12</v>
          </cell>
          <cell r="AG91">
            <v>5.5526289999999998E-11</v>
          </cell>
          <cell r="AH91">
            <v>3.1328573999999998E-4</v>
          </cell>
          <cell r="AI91">
            <v>6.0010556000000001E-4</v>
          </cell>
          <cell r="AJ91">
            <v>1.0769670000000001E-3</v>
          </cell>
        </row>
        <row r="92">
          <cell r="A92" t="str">
            <v>NaN</v>
          </cell>
          <cell r="B92" t="str">
            <v>NaN</v>
          </cell>
          <cell r="C92">
            <v>5.4183524000000004E-13</v>
          </cell>
          <cell r="D92">
            <v>1.8426597E-12</v>
          </cell>
          <cell r="E92">
            <v>3.2607678999999998E-9</v>
          </cell>
          <cell r="F92">
            <v>1.3118108000000001E-12</v>
          </cell>
          <cell r="G92">
            <v>8.4024089999999998E-13</v>
          </cell>
          <cell r="H92">
            <v>4.6750780000000004E-13</v>
          </cell>
          <cell r="I92">
            <v>3.7893559999999998E-13</v>
          </cell>
          <cell r="J92">
            <v>3.8458955000000002E-13</v>
          </cell>
          <cell r="K92">
            <v>4.1140024E-13</v>
          </cell>
          <cell r="L92">
            <v>4.3821178000000002E-13</v>
          </cell>
          <cell r="M92">
            <v>5.8569957000000003E-13</v>
          </cell>
          <cell r="N92">
            <v>8.0391960000000004E-13</v>
          </cell>
          <cell r="O92">
            <v>1.2203525E-12</v>
          </cell>
          <cell r="P92">
            <v>2.7650732999999999E-12</v>
          </cell>
          <cell r="Q92">
            <v>1.8124000000000001E-8</v>
          </cell>
          <cell r="R92">
            <v>1.3646107000000001E-4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5.4457566999999997E-13</v>
          </cell>
          <cell r="W92">
            <v>5.7475439999999996E-13</v>
          </cell>
          <cell r="X92">
            <v>6.0792707E-13</v>
          </cell>
          <cell r="Y92">
            <v>1.2351731E-12</v>
          </cell>
          <cell r="Z92">
            <v>3.1499371000000001E-12</v>
          </cell>
          <cell r="AA92">
            <v>6.2623596999999997E-4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1.7353486999999999E-12</v>
          </cell>
          <cell r="AF92">
            <v>2.2794767E-12</v>
          </cell>
          <cell r="AG92">
            <v>7.8757345999999997E-4</v>
          </cell>
          <cell r="AH92">
            <v>1.0777797400000001E-4</v>
          </cell>
          <cell r="AI92">
            <v>3.0033822999999999E-4</v>
          </cell>
          <cell r="AJ92">
            <v>1.059277E-3</v>
          </cell>
        </row>
        <row r="93">
          <cell r="A93" t="str">
            <v>NaN</v>
          </cell>
          <cell r="B93" t="str">
            <v>NaN</v>
          </cell>
          <cell r="C93">
            <v>1.2838072E-12</v>
          </cell>
          <cell r="D93">
            <v>2.2681096999999999E-12</v>
          </cell>
          <cell r="E93">
            <v>1.9294620000000001E-12</v>
          </cell>
          <cell r="F93">
            <v>8.2923235000000004E-13</v>
          </cell>
          <cell r="G93">
            <v>6.1067297000000002E-13</v>
          </cell>
          <cell r="H93">
            <v>5.1765720000000004E-13</v>
          </cell>
          <cell r="I93">
            <v>5.9019917000000004E-13</v>
          </cell>
          <cell r="J93">
            <v>6.9810916000000004E-13</v>
          </cell>
          <cell r="K93">
            <v>6.4367129999999997E-13</v>
          </cell>
          <cell r="L93">
            <v>5.923654E-13</v>
          </cell>
          <cell r="M93">
            <v>6.6552466000000002E-13</v>
          </cell>
          <cell r="N93">
            <v>8.5931505999999997E-13</v>
          </cell>
          <cell r="O93">
            <v>1.2743914E-12</v>
          </cell>
          <cell r="P93">
            <v>3.051497E-12</v>
          </cell>
          <cell r="Q93">
            <v>7.0416549999999996E-12</v>
          </cell>
          <cell r="R93">
            <v>7.3854030000000005E-12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2.2012277000000002E-12</v>
          </cell>
          <cell r="W93">
            <v>7.2553879999999997E-13</v>
          </cell>
          <cell r="X93">
            <v>8.0117930000000003E-13</v>
          </cell>
          <cell r="Y93">
            <v>1.185313E-12</v>
          </cell>
          <cell r="Z93">
            <v>3.0400107000000001E-12</v>
          </cell>
          <cell r="AA93">
            <v>8.355735E-4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7.8577400000000004E-4</v>
          </cell>
          <cell r="AF93">
            <v>7.2545163999999998E-10</v>
          </cell>
          <cell r="AG93">
            <v>3.6579215999999999E-12</v>
          </cell>
          <cell r="AH93">
            <v>1.5729850999999999E-12</v>
          </cell>
          <cell r="AI93">
            <v>1.4713291E-12</v>
          </cell>
          <cell r="AJ93">
            <v>2.1447312999999999E-4</v>
          </cell>
        </row>
        <row r="94">
          <cell r="A94" t="str">
            <v>NaN</v>
          </cell>
          <cell r="B94">
            <v>1.4078295E-12</v>
          </cell>
          <cell r="C94">
            <v>6.1204384E-13</v>
          </cell>
          <cell r="D94">
            <v>1.0212321000000001E-12</v>
          </cell>
          <cell r="E94">
            <v>5.2075979999999998E-13</v>
          </cell>
          <cell r="F94">
            <v>5.113258E-13</v>
          </cell>
          <cell r="G94">
            <v>7.0876090000000002E-13</v>
          </cell>
          <cell r="H94">
            <v>9.7891139999999992E-13</v>
          </cell>
          <cell r="I94">
            <v>1.9084712000000001E-12</v>
          </cell>
          <cell r="J94">
            <v>3.7132675000000002E-12</v>
          </cell>
          <cell r="K94">
            <v>4.8803136000000003E-12</v>
          </cell>
          <cell r="L94">
            <v>6.3900643E-12</v>
          </cell>
          <cell r="M94">
            <v>5.6316070000000004E-12</v>
          </cell>
          <cell r="N94">
            <v>4.4255544999999996E-12</v>
          </cell>
          <cell r="O94">
            <v>3.558303E-12</v>
          </cell>
          <cell r="P94">
            <v>4.6900895000000004E-12</v>
          </cell>
          <cell r="Q94">
            <v>5.7843704000000001E-12</v>
          </cell>
          <cell r="R94">
            <v>7.5800869999999997E-12</v>
          </cell>
          <cell r="S94" t="str">
            <v>NaN</v>
          </cell>
          <cell r="T94" t="str">
            <v>NaN</v>
          </cell>
          <cell r="U94">
            <v>7.8388209999999999E-13</v>
          </cell>
          <cell r="V94">
            <v>1.4727219000000001E-12</v>
          </cell>
          <cell r="W94">
            <v>2.8275337999999999E-12</v>
          </cell>
          <cell r="X94">
            <v>2.8834450000000001E-12</v>
          </cell>
          <cell r="Y94">
            <v>2.3229357000000001E-12</v>
          </cell>
          <cell r="Z94">
            <v>1.5837612E-12</v>
          </cell>
          <cell r="AA94">
            <v>4.8312847000000003E-12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3.1062825999999997E-11</v>
          </cell>
          <cell r="AF94">
            <v>3.8786733999999996E-12</v>
          </cell>
          <cell r="AG94">
            <v>1.2657189E-12</v>
          </cell>
          <cell r="AH94">
            <v>1.4484161E-12</v>
          </cell>
          <cell r="AI94">
            <v>1.6266504E-12</v>
          </cell>
          <cell r="AJ94">
            <v>8.7246904000000001E-4</v>
          </cell>
        </row>
        <row r="95">
          <cell r="A95" t="str">
            <v>NaN</v>
          </cell>
          <cell r="B95">
            <v>6.8451684000000001E-13</v>
          </cell>
          <cell r="C95">
            <v>2.2215372999999999E-13</v>
          </cell>
          <cell r="D95">
            <v>1.9193245E-13</v>
          </cell>
          <cell r="E95">
            <v>1.3221478E-13</v>
          </cell>
          <cell r="F95">
            <v>2.3023229999999998E-13</v>
          </cell>
          <cell r="G95">
            <v>3.7869663999999999E-13</v>
          </cell>
          <cell r="H95">
            <v>5.8736994000000004E-13</v>
          </cell>
          <cell r="I95">
            <v>1.0598103999999999E-12</v>
          </cell>
          <cell r="J95">
            <v>1.6572760000000001E-12</v>
          </cell>
          <cell r="K95">
            <v>2.9202224E-12</v>
          </cell>
          <cell r="L95">
            <v>4.0158506E-12</v>
          </cell>
          <cell r="M95">
            <v>5.3848436000000004E-12</v>
          </cell>
          <cell r="N95">
            <v>4.9991425999999999E-12</v>
          </cell>
          <cell r="O95">
            <v>5.5962694999999997E-12</v>
          </cell>
          <cell r="P95">
            <v>2.3019499999999999E-9</v>
          </cell>
          <cell r="Q95">
            <v>1.3217621E-3</v>
          </cell>
          <cell r="R95">
            <v>1.3288022000000001E-3</v>
          </cell>
          <cell r="S95" t="str">
            <v>NaN</v>
          </cell>
          <cell r="T95" t="str">
            <v>NaN</v>
          </cell>
          <cell r="U95">
            <v>1.0246398000000001E-12</v>
          </cell>
          <cell r="V95">
            <v>1.4384879999999999E-12</v>
          </cell>
          <cell r="W95">
            <v>1.1834494E-12</v>
          </cell>
          <cell r="X95">
            <v>1.5147654E-12</v>
          </cell>
          <cell r="Y95">
            <v>4.9316882999999998E-12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9.1817513999999998E-5</v>
          </cell>
          <cell r="AG95">
            <v>1.209083E-12</v>
          </cell>
          <cell r="AH95">
            <v>9.1133250000000002E-11</v>
          </cell>
          <cell r="AI95">
            <v>6.8871879999999998E-7</v>
          </cell>
          <cell r="AJ95">
            <v>4.1594889999999999E-12</v>
          </cell>
        </row>
        <row r="96">
          <cell r="A96" t="str">
            <v>NaN</v>
          </cell>
          <cell r="B96">
            <v>4.8613030000000004E-13</v>
          </cell>
          <cell r="C96">
            <v>1.1619757E-13</v>
          </cell>
          <cell r="D96">
            <v>1.6228906E-13</v>
          </cell>
          <cell r="E96">
            <v>8.6164940000000003E-14</v>
          </cell>
          <cell r="F96">
            <v>1.1820769999999999E-13</v>
          </cell>
          <cell r="G96">
            <v>2.0558967000000001E-13</v>
          </cell>
          <cell r="H96">
            <v>2.157652E-13</v>
          </cell>
          <cell r="I96">
            <v>2.8727357E-13</v>
          </cell>
          <cell r="J96">
            <v>3.8221593000000002E-13</v>
          </cell>
          <cell r="K96">
            <v>6.1673039999999997E-13</v>
          </cell>
          <cell r="L96">
            <v>6.7664965000000005E-13</v>
          </cell>
          <cell r="M96">
            <v>9.7513569999999996E-13</v>
          </cell>
          <cell r="N96">
            <v>1.5117198E-12</v>
          </cell>
          <cell r="O96">
            <v>1.2781663000000001E-12</v>
          </cell>
          <cell r="P96">
            <v>1.8616303999999998E-12</v>
          </cell>
          <cell r="Q96">
            <v>2.7795031E-6</v>
          </cell>
          <cell r="R96">
            <v>4.221973E-5</v>
          </cell>
          <cell r="S96" t="str">
            <v>NaN</v>
          </cell>
          <cell r="T96">
            <v>2.8190914999999999E-12</v>
          </cell>
          <cell r="U96">
            <v>9.9269590000000006E-13</v>
          </cell>
          <cell r="V96">
            <v>6.2073269999999996E-13</v>
          </cell>
          <cell r="W96">
            <v>7.0861389999999998E-13</v>
          </cell>
          <cell r="X96">
            <v>6.1522810000000001E-13</v>
          </cell>
          <cell r="Y96">
            <v>3.222916E-13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7.3875795000000004E-4</v>
          </cell>
          <cell r="AG96">
            <v>3.2552138E-11</v>
          </cell>
          <cell r="AH96">
            <v>1.1297941E-11</v>
          </cell>
          <cell r="AI96">
            <v>1.6984667999999999E-4</v>
          </cell>
          <cell r="AJ96">
            <v>1.2906062999999999E-11</v>
          </cell>
        </row>
        <row r="97">
          <cell r="A97" t="str">
            <v>NaN</v>
          </cell>
          <cell r="B97">
            <v>9.7702140000000001E-13</v>
          </cell>
          <cell r="C97">
            <v>1.6250169E-13</v>
          </cell>
          <cell r="D97">
            <v>1.2796428E-13</v>
          </cell>
          <cell r="E97">
            <v>7.7685334999999996E-14</v>
          </cell>
          <cell r="F97">
            <v>8.9362920000000002E-14</v>
          </cell>
          <cell r="G97">
            <v>1.5500691E-13</v>
          </cell>
          <cell r="H97">
            <v>2.6249943999999999E-13</v>
          </cell>
          <cell r="I97">
            <v>3.7910439999999999E-13</v>
          </cell>
          <cell r="J97">
            <v>5.6723959999999999E-13</v>
          </cell>
          <cell r="K97">
            <v>6.6720933999999998E-13</v>
          </cell>
          <cell r="L97">
            <v>6.6906143000000004E-13</v>
          </cell>
          <cell r="M97">
            <v>8.2706953E-13</v>
          </cell>
          <cell r="N97">
            <v>8.0478603000000002E-13</v>
          </cell>
          <cell r="O97">
            <v>8.3099310000000005E-13</v>
          </cell>
          <cell r="P97">
            <v>3.1246269E-12</v>
          </cell>
          <cell r="Q97">
            <v>2.6882483999999998E-4</v>
          </cell>
          <cell r="R97" t="str">
            <v>NaN</v>
          </cell>
          <cell r="S97">
            <v>1.8627586E-12</v>
          </cell>
          <cell r="T97">
            <v>7.4700283000000001E-13</v>
          </cell>
          <cell r="U97">
            <v>3.2360623999999999E-13</v>
          </cell>
          <cell r="V97">
            <v>3.8584049999999999E-13</v>
          </cell>
          <cell r="W97">
            <v>4.0225545999999998E-13</v>
          </cell>
          <cell r="X97">
            <v>3.8911433000000001E-13</v>
          </cell>
          <cell r="Y97">
            <v>2.3266870000000001E-13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7.6115820000000002E-4</v>
          </cell>
          <cell r="AG97">
            <v>4.7298210000000001E-11</v>
          </cell>
          <cell r="AH97">
            <v>8.7458786000000005E-4</v>
          </cell>
          <cell r="AI97">
            <v>7.5606009999999995E-4</v>
          </cell>
          <cell r="AJ97">
            <v>4.8079950000000002E-4</v>
          </cell>
        </row>
        <row r="98">
          <cell r="A98" t="str">
            <v>NaN</v>
          </cell>
          <cell r="B98">
            <v>3.9671334999999999E-12</v>
          </cell>
          <cell r="C98">
            <v>9.886976999999999E-13</v>
          </cell>
          <cell r="D98">
            <v>2.7481141999999999E-13</v>
          </cell>
          <cell r="E98">
            <v>1.1357987E-13</v>
          </cell>
          <cell r="F98">
            <v>1.6198539999999999E-13</v>
          </cell>
          <cell r="G98">
            <v>2.4523322000000001E-13</v>
          </cell>
          <cell r="H98">
            <v>3.3765387E-13</v>
          </cell>
          <cell r="I98">
            <v>4.3151395999999999E-13</v>
          </cell>
          <cell r="J98">
            <v>4.5038280999999998E-13</v>
          </cell>
          <cell r="K98">
            <v>4.6746560000000001E-13</v>
          </cell>
          <cell r="L98">
            <v>5.6930653999999997E-13</v>
          </cell>
          <cell r="M98">
            <v>7.1393552999999997E-13</v>
          </cell>
          <cell r="N98">
            <v>8.2086359999999996E-13</v>
          </cell>
          <cell r="O98">
            <v>7.5708395999999998E-13</v>
          </cell>
          <cell r="P98">
            <v>2.3145259999999999E-12</v>
          </cell>
          <cell r="Q98" t="str">
            <v>NaN</v>
          </cell>
          <cell r="R98">
            <v>1.6679240999999999E-11</v>
          </cell>
          <cell r="S98">
            <v>7.7697815000000003E-13</v>
          </cell>
          <cell r="T98">
            <v>4.8075990000000001E-13</v>
          </cell>
          <cell r="U98">
            <v>3.4210918000000001E-13</v>
          </cell>
          <cell r="V98">
            <v>4.2027845000000002E-13</v>
          </cell>
          <cell r="W98">
            <v>4.8190455999999998E-13</v>
          </cell>
          <cell r="X98">
            <v>3.7395889999999997E-13</v>
          </cell>
          <cell r="Y98">
            <v>4.3604400000000001E-13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9.3952916000000005E-4</v>
          </cell>
          <cell r="AG98">
            <v>7.484708E-11</v>
          </cell>
          <cell r="AH98" t="str">
            <v>NaN</v>
          </cell>
          <cell r="AI98">
            <v>1.0911418E-3</v>
          </cell>
          <cell r="AJ98">
            <v>8.2467059999999999E-4</v>
          </cell>
        </row>
        <row r="99">
          <cell r="A99" t="str">
            <v>NaN</v>
          </cell>
          <cell r="B99">
            <v>8.8455980000000007E-12</v>
          </cell>
          <cell r="C99">
            <v>2.9914756E-12</v>
          </cell>
          <cell r="D99">
            <v>6.2769510000000004E-13</v>
          </cell>
          <cell r="E99">
            <v>2.2816879999999999E-13</v>
          </cell>
          <cell r="F99">
            <v>1.9208971000000001E-13</v>
          </cell>
          <cell r="G99">
            <v>2.5289493E-13</v>
          </cell>
          <cell r="H99">
            <v>3.3796788E-13</v>
          </cell>
          <cell r="I99">
            <v>4.2612700000000001E-13</v>
          </cell>
          <cell r="J99">
            <v>4.0250090000000002E-13</v>
          </cell>
          <cell r="K99">
            <v>3.9702319999999999E-13</v>
          </cell>
          <cell r="L99">
            <v>5.1312675999999998E-13</v>
          </cell>
          <cell r="M99">
            <v>5.6366316000000003E-13</v>
          </cell>
          <cell r="N99">
            <v>5.0103563E-13</v>
          </cell>
          <cell r="O99">
            <v>6.8816920000000003E-13</v>
          </cell>
          <cell r="P99" t="str">
            <v>NaN</v>
          </cell>
          <cell r="Q99">
            <v>1.1478612999999999E-11</v>
          </cell>
          <cell r="R99">
            <v>9.9930720000000003E-12</v>
          </cell>
          <cell r="S99">
            <v>3.5852429999999999E-12</v>
          </cell>
          <cell r="T99">
            <v>8.419875E-13</v>
          </cell>
          <cell r="U99">
            <v>4.3675604999999999E-13</v>
          </cell>
          <cell r="V99">
            <v>4.7497752999999999E-13</v>
          </cell>
          <cell r="W99">
            <v>5.6905010000000004E-13</v>
          </cell>
          <cell r="X99">
            <v>5.5010750000000004E-13</v>
          </cell>
          <cell r="Y99">
            <v>8.9958850000000005E-13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2.587486E-3</v>
          </cell>
          <cell r="AG99">
            <v>3.1956101999999997E-4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5.4763240000000001E-12</v>
          </cell>
          <cell r="D100">
            <v>7.8397999999999996E-13</v>
          </cell>
          <cell r="E100">
            <v>2.5492786000000001E-13</v>
          </cell>
          <cell r="F100">
            <v>1.9514536000000001E-13</v>
          </cell>
          <cell r="G100">
            <v>3.3883330000000002E-13</v>
          </cell>
          <cell r="H100">
            <v>4.3253933999999999E-13</v>
          </cell>
          <cell r="I100">
            <v>5.1384136000000002E-13</v>
          </cell>
          <cell r="J100">
            <v>5.4415559999999996E-13</v>
          </cell>
          <cell r="K100">
            <v>5.2849434999999999E-13</v>
          </cell>
          <cell r="L100">
            <v>6.0327269999999996E-13</v>
          </cell>
          <cell r="M100">
            <v>5.4787019999999998E-13</v>
          </cell>
          <cell r="N100">
            <v>4.0625232E-13</v>
          </cell>
          <cell r="O100">
            <v>7.3181874000000001E-13</v>
          </cell>
          <cell r="P100" t="str">
            <v>NaN</v>
          </cell>
          <cell r="Q100">
            <v>1.28569135E-11</v>
          </cell>
          <cell r="R100">
            <v>8.0648610000000006E-12</v>
          </cell>
          <cell r="S100">
            <v>4.3975713000000002E-12</v>
          </cell>
          <cell r="T100">
            <v>8.7520235999999998E-13</v>
          </cell>
          <cell r="U100">
            <v>5.4996379999999998E-13</v>
          </cell>
          <cell r="V100">
            <v>6.5295723000000003E-13</v>
          </cell>
          <cell r="W100">
            <v>8.3172639999999997E-13</v>
          </cell>
          <cell r="X100">
            <v>7.8512495000000002E-13</v>
          </cell>
          <cell r="Y100">
            <v>1.5405624E-12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2.6011054000000002E-10</v>
          </cell>
          <cell r="AG100">
            <v>1.355897E-3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2.6041201999999999E-4</v>
          </cell>
          <cell r="D101">
            <v>1.3943262E-12</v>
          </cell>
          <cell r="E101">
            <v>2.0209675999999999E-13</v>
          </cell>
          <cell r="F101">
            <v>6.1570139999999997E-14</v>
          </cell>
          <cell r="G101">
            <v>6.3056093999999995E-14</v>
          </cell>
          <cell r="H101">
            <v>1.3121901999999999E-13</v>
          </cell>
          <cell r="I101">
            <v>2.4230107999999999E-13</v>
          </cell>
          <cell r="J101">
            <v>3.3179643999999999E-13</v>
          </cell>
          <cell r="K101">
            <v>5.5960599999999999E-13</v>
          </cell>
          <cell r="L101">
            <v>6.9090799999999999E-13</v>
          </cell>
          <cell r="M101">
            <v>6.4517069999999997E-13</v>
          </cell>
          <cell r="N101">
            <v>6.5528334000000004E-13</v>
          </cell>
          <cell r="O101">
            <v>1.4947773000000001E-12</v>
          </cell>
          <cell r="P101" t="str">
            <v>NaN</v>
          </cell>
          <cell r="Q101">
            <v>2.0594757E-11</v>
          </cell>
          <cell r="R101">
            <v>5.7684040000000002E-12</v>
          </cell>
          <cell r="S101">
            <v>2.5576873999999999E-12</v>
          </cell>
          <cell r="T101">
            <v>5.8986349999999997E-13</v>
          </cell>
          <cell r="U101">
            <v>4.9381284000000004E-13</v>
          </cell>
          <cell r="V101">
            <v>6.5741146000000004E-13</v>
          </cell>
          <cell r="W101">
            <v>9.9621089999999997E-13</v>
          </cell>
          <cell r="X101">
            <v>1.0324439E-12</v>
          </cell>
          <cell r="Y101">
            <v>8.7859079999999995E-13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2.3229079999999999E-12</v>
          </cell>
          <cell r="D102">
            <v>8.8336080000000004E-12</v>
          </cell>
          <cell r="E102">
            <v>1.5048890000000001E-11</v>
          </cell>
          <cell r="F102">
            <v>1.1275292E-11</v>
          </cell>
          <cell r="G102">
            <v>8.5229705000000007E-12</v>
          </cell>
          <cell r="H102">
            <v>5.460626E-12</v>
          </cell>
          <cell r="I102">
            <v>2.2445507000000002E-12</v>
          </cell>
          <cell r="J102">
            <v>1.2242766E-12</v>
          </cell>
          <cell r="K102">
            <v>5.9263349999999997E-13</v>
          </cell>
          <cell r="L102">
            <v>3.5803041999999999E-13</v>
          </cell>
          <cell r="M102">
            <v>5.7732866000000004E-13</v>
          </cell>
          <cell r="N102">
            <v>1.6428372000000001E-12</v>
          </cell>
          <cell r="O102">
            <v>2.7224496999999998E-12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3.285165E-4</v>
          </cell>
          <cell r="T102">
            <v>1.6221749999999999E-11</v>
          </cell>
          <cell r="U102">
            <v>8.9860860000000002E-12</v>
          </cell>
          <cell r="V102">
            <v>1.1727718000000001E-12</v>
          </cell>
          <cell r="W102">
            <v>3.4340033000000001E-13</v>
          </cell>
          <cell r="X102">
            <v>1.5839240999999999E-12</v>
          </cell>
          <cell r="Y102">
            <v>1.0472634999999999E-12</v>
          </cell>
          <cell r="Z102" t="str">
            <v>NaN</v>
          </cell>
          <cell r="AA102" t="str">
            <v>NaN</v>
          </cell>
          <cell r="AB102">
            <v>4.6841884000000001E-14</v>
          </cell>
          <cell r="AC102">
            <v>1.9143918000000001E-13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1.377744E-3</v>
          </cell>
          <cell r="E103">
            <v>1.2085829E-3</v>
          </cell>
          <cell r="F103">
            <v>1.0645429E-3</v>
          </cell>
          <cell r="G103">
            <v>6.8465669999999998E-4</v>
          </cell>
          <cell r="H103">
            <v>5.6421029999999999E-4</v>
          </cell>
          <cell r="I103">
            <v>2.7872150000000001E-4</v>
          </cell>
          <cell r="J103">
            <v>2.3737479E-5</v>
          </cell>
          <cell r="K103">
            <v>2.2636192000000001E-11</v>
          </cell>
          <cell r="L103">
            <v>7.6462210000000003E-12</v>
          </cell>
          <cell r="M103">
            <v>2.9834206000000002E-12</v>
          </cell>
          <cell r="N103">
            <v>3.2090825000000001E-12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3.0196807000000001E-3</v>
          </cell>
          <cell r="T103">
            <v>2.4972480000000001E-3</v>
          </cell>
          <cell r="U103">
            <v>1.5455559E-3</v>
          </cell>
          <cell r="V103">
            <v>5.960316E-4</v>
          </cell>
          <cell r="W103">
            <v>3.3591890000000003E-11</v>
          </cell>
          <cell r="X103">
            <v>3.3258797000000002E-12</v>
          </cell>
          <cell r="Y103">
            <v>3.6609464999999997E-12</v>
          </cell>
          <cell r="Z103">
            <v>1.1900257999999999E-12</v>
          </cell>
          <cell r="AA103">
            <v>5.4890779999999997E-13</v>
          </cell>
          <cell r="AB103">
            <v>2.4985233000000001E-13</v>
          </cell>
          <cell r="AC103">
            <v>2.7339752000000002E-13</v>
          </cell>
          <cell r="AD103">
            <v>7.7707540000000005E-14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3.7361299999999998E-3</v>
          </cell>
          <cell r="E104">
            <v>2.5505833E-3</v>
          </cell>
          <cell r="F104">
            <v>2.2668817999999999E-3</v>
          </cell>
          <cell r="G104">
            <v>2.1336702999999999E-3</v>
          </cell>
          <cell r="H104">
            <v>1.8490201999999999E-3</v>
          </cell>
          <cell r="I104">
            <v>1.6141505999999999E-3</v>
          </cell>
          <cell r="J104">
            <v>1.2357360999999999E-3</v>
          </cell>
          <cell r="K104">
            <v>8.7985959999999997E-4</v>
          </cell>
          <cell r="L104">
            <v>1.2066516E-4</v>
          </cell>
          <cell r="M104">
            <v>1.4931770000000001E-11</v>
          </cell>
          <cell r="N104">
            <v>4.6177909999999996E-12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3.9102420000000004E-3</v>
          </cell>
          <cell r="T104">
            <v>3.5173625000000002E-3</v>
          </cell>
          <cell r="U104">
            <v>3.2803012999999999E-3</v>
          </cell>
          <cell r="V104">
            <v>2.3016629999999998E-3</v>
          </cell>
          <cell r="W104">
            <v>1.5286671999999999E-3</v>
          </cell>
          <cell r="X104">
            <v>2.3872663999999999E-4</v>
          </cell>
          <cell r="Y104">
            <v>9.5707895000000008E-12</v>
          </cell>
          <cell r="Z104" t="str">
            <v>NaN</v>
          </cell>
          <cell r="AA104">
            <v>6.746903E-13</v>
          </cell>
          <cell r="AB104">
            <v>4.4909911999999998E-13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3.8096841999999999E-3</v>
          </cell>
          <cell r="E105">
            <v>2.6253766999999998E-3</v>
          </cell>
          <cell r="F105">
            <v>2.6692707999999999E-3</v>
          </cell>
          <cell r="G105">
            <v>2.4778203E-3</v>
          </cell>
          <cell r="H105">
            <v>2.4049330000000002E-3</v>
          </cell>
          <cell r="I105">
            <v>2.2306342000000001E-3</v>
          </cell>
          <cell r="J105">
            <v>2.0480945E-3</v>
          </cell>
          <cell r="K105">
            <v>1.6357856E-3</v>
          </cell>
          <cell r="L105">
            <v>8.9305890000000005E-4</v>
          </cell>
          <cell r="M105">
            <v>3.9940240000000003E-11</v>
          </cell>
          <cell r="N105">
            <v>9.0596599999999998E-12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4.7758469999999997E-3</v>
          </cell>
          <cell r="U105">
            <v>3.7620589999999999E-3</v>
          </cell>
          <cell r="V105">
            <v>3.7933217999999999E-3</v>
          </cell>
          <cell r="W105">
            <v>3.2522712999999998E-3</v>
          </cell>
          <cell r="X105">
            <v>2.0494221E-3</v>
          </cell>
          <cell r="Y105">
            <v>1.9780776000000001E-4</v>
          </cell>
          <cell r="Z105">
            <v>1.5571994999999999E-11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2.3359763000000001E-3</v>
          </cell>
          <cell r="F106">
            <v>2.5367394999999998E-3</v>
          </cell>
          <cell r="G106">
            <v>2.5647457E-3</v>
          </cell>
          <cell r="H106">
            <v>2.2628403E-3</v>
          </cell>
          <cell r="I106">
            <v>2.5102927000000001E-3</v>
          </cell>
          <cell r="J106">
            <v>2.4710980000000001E-3</v>
          </cell>
          <cell r="K106">
            <v>2.2200447999999998E-3</v>
          </cell>
          <cell r="L106">
            <v>1.2576232999999999E-3</v>
          </cell>
          <cell r="M106">
            <v>1.650235E-5</v>
          </cell>
          <cell r="N106">
            <v>1.87419E-11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5.0404556000000003E-3</v>
          </cell>
          <cell r="V106">
            <v>4.7686120000000002E-3</v>
          </cell>
          <cell r="W106">
            <v>4.3672340000000002E-3</v>
          </cell>
          <cell r="X106">
            <v>3.2676611999999999E-3</v>
          </cell>
          <cell r="Y106">
            <v>1.3296864E-3</v>
          </cell>
          <cell r="Z106">
            <v>1.2756818E-9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5.1917709999999998E-6</v>
          </cell>
          <cell r="F107">
            <v>1.6352732000000001E-3</v>
          </cell>
          <cell r="G107">
            <v>1.2128827E-3</v>
          </cell>
          <cell r="H107">
            <v>4.2662054000000002E-4</v>
          </cell>
          <cell r="I107">
            <v>1.4026487000000001E-3</v>
          </cell>
          <cell r="J107">
            <v>3.2714477E-3</v>
          </cell>
          <cell r="K107">
            <v>1.9070538E-3</v>
          </cell>
          <cell r="L107">
            <v>1.0221373999999999E-3</v>
          </cell>
          <cell r="M107">
            <v>1.88934E-11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5.3143030000000003E-3</v>
          </cell>
          <cell r="V107">
            <v>5.2149420000000002E-3</v>
          </cell>
          <cell r="W107">
            <v>4.646107E-3</v>
          </cell>
          <cell r="X107">
            <v>3.8061216000000002E-3</v>
          </cell>
          <cell r="Y107">
            <v>2.1684323000000002E-3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2.2003024000000001E-4</v>
          </cell>
          <cell r="H108">
            <v>3.2606870000000002E-4</v>
          </cell>
          <cell r="I108">
            <v>5.8370169999999997E-4</v>
          </cell>
          <cell r="J108">
            <v>1.7655692000000001E-3</v>
          </cell>
          <cell r="K108">
            <v>2.6853205999999998E-10</v>
          </cell>
          <cell r="L108">
            <v>7.0663620000000001E-11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3.6113336999999998E-3</v>
          </cell>
          <cell r="V108">
            <v>3.7117177E-3</v>
          </cell>
          <cell r="W108">
            <v>2.0069173000000001E-3</v>
          </cell>
          <cell r="X108">
            <v>1.7201571E-3</v>
          </cell>
          <cell r="Y108">
            <v>1.0065823000000001E-5</v>
          </cell>
          <cell r="Z108">
            <v>5.7518625E-11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1.1701057E-11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7.0467264000000001E-11</v>
          </cell>
          <cell r="U109">
            <v>1.4691859E-10</v>
          </cell>
          <cell r="V109" t="str">
            <v>NaN</v>
          </cell>
          <cell r="W109" t="str">
            <v>NaN</v>
          </cell>
          <cell r="X109">
            <v>2.6223440000000002E-12</v>
          </cell>
          <cell r="Y109">
            <v>1.0302062000000001E-11</v>
          </cell>
          <cell r="Z109">
            <v>1.4829157E-11</v>
          </cell>
          <cell r="AA109">
            <v>1.2120881599999999E-11</v>
          </cell>
          <cell r="AB109">
            <v>1.38875855E-11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7.0069934999999998E-12</v>
          </cell>
          <cell r="B110">
            <v>8.6838410000000001E-12</v>
          </cell>
          <cell r="C110">
            <v>8.1450260000000002E-12</v>
          </cell>
          <cell r="D110">
            <v>8.0595029999999999E-12</v>
          </cell>
          <cell r="E110">
            <v>7.6446600000000007E-12</v>
          </cell>
          <cell r="F110">
            <v>7.5485569999999998E-12</v>
          </cell>
          <cell r="G110">
            <v>7.7665870000000002E-12</v>
          </cell>
          <cell r="H110">
            <v>7.5176500000000008E-12</v>
          </cell>
          <cell r="I110">
            <v>7.4618550000000006E-12</v>
          </cell>
          <cell r="J110">
            <v>7.6577580000000007E-12</v>
          </cell>
          <cell r="K110">
            <v>7.1629599999999996E-12</v>
          </cell>
          <cell r="L110">
            <v>7.0834306000000002E-12</v>
          </cell>
          <cell r="M110">
            <v>7.004226E-12</v>
          </cell>
          <cell r="N110">
            <v>6.5482232999999996E-12</v>
          </cell>
          <cell r="O110">
            <v>7.5649399999999995E-12</v>
          </cell>
          <cell r="P110">
            <v>9.6481539999999993E-12</v>
          </cell>
          <cell r="Q110">
            <v>1.1042985000000001E-11</v>
          </cell>
          <cell r="R110">
            <v>9.3680970000000007E-12</v>
          </cell>
          <cell r="S110">
            <v>1.1347257E-11</v>
          </cell>
          <cell r="T110">
            <v>1.23130325E-11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5.0680362999999998E-12</v>
          </cell>
          <cell r="Z110">
            <v>8.5372520000000005E-12</v>
          </cell>
          <cell r="AA110">
            <v>8.2895565000000005E-12</v>
          </cell>
          <cell r="AB110">
            <v>1.24028504E-11</v>
          </cell>
          <cell r="AC110">
            <v>9.4103069999999992E-12</v>
          </cell>
          <cell r="AD110">
            <v>1.0188355E-11</v>
          </cell>
          <cell r="AE110">
            <v>9.5115435000000005E-12</v>
          </cell>
          <cell r="AF110">
            <v>8.4493399999999992E-12</v>
          </cell>
          <cell r="AG110">
            <v>7.5360019999999997E-12</v>
          </cell>
          <cell r="AH110">
            <v>8.0340349999999999E-12</v>
          </cell>
          <cell r="AI110">
            <v>7.8158105000000003E-12</v>
          </cell>
          <cell r="AJ110">
            <v>6.7552743000000002E-12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o_export_POC_RCP6p0"/>
    </sheetNames>
    <sheetDataSet>
      <sheetData sheetId="0">
        <row r="1">
          <cell r="A1" t="str">
            <v>NaN</v>
          </cell>
          <cell r="B1" t="str">
            <v>NaN</v>
          </cell>
          <cell r="C1" t="str">
            <v>NaN</v>
          </cell>
          <cell r="D1" t="str">
            <v>NaN</v>
          </cell>
          <cell r="E1" t="str">
            <v>NaN</v>
          </cell>
          <cell r="F1" t="str">
            <v>NaN</v>
          </cell>
          <cell r="G1" t="str">
            <v>NaN</v>
          </cell>
          <cell r="H1" t="str">
            <v>NaN</v>
          </cell>
          <cell r="I1" t="str">
            <v>NaN</v>
          </cell>
          <cell r="J1" t="str">
            <v>NaN</v>
          </cell>
          <cell r="K1" t="str">
            <v>NaN</v>
          </cell>
          <cell r="L1" t="str">
            <v>NaN</v>
          </cell>
          <cell r="M1" t="str">
            <v>NaN</v>
          </cell>
          <cell r="N1" t="str">
            <v>NaN</v>
          </cell>
          <cell r="O1" t="str">
            <v>NaN</v>
          </cell>
          <cell r="P1" t="str">
            <v>NaN</v>
          </cell>
          <cell r="Q1" t="str">
            <v>NaN</v>
          </cell>
          <cell r="R1" t="str">
            <v>NaN</v>
          </cell>
          <cell r="S1" t="str">
            <v>NaN</v>
          </cell>
          <cell r="T1" t="str">
            <v>NaN</v>
          </cell>
          <cell r="U1" t="str">
            <v>NaN</v>
          </cell>
          <cell r="V1" t="str">
            <v>NaN</v>
          </cell>
          <cell r="W1" t="str">
            <v>NaN</v>
          </cell>
          <cell r="X1" t="str">
            <v>NaN</v>
          </cell>
          <cell r="Y1" t="str">
            <v>NaN</v>
          </cell>
          <cell r="Z1" t="str">
            <v>NaN</v>
          </cell>
          <cell r="AA1" t="str">
            <v>NaN</v>
          </cell>
          <cell r="AB1" t="str">
            <v>NaN</v>
          </cell>
          <cell r="AC1" t="str">
            <v>NaN</v>
          </cell>
          <cell r="AD1" t="str">
            <v>NaN</v>
          </cell>
          <cell r="AE1" t="str">
            <v>NaN</v>
          </cell>
          <cell r="AF1" t="str">
            <v>NaN</v>
          </cell>
          <cell r="AG1" t="str">
            <v>NaN</v>
          </cell>
          <cell r="AH1" t="str">
            <v>NaN</v>
          </cell>
          <cell r="AI1" t="str">
            <v>NaN</v>
          </cell>
          <cell r="AJ1" t="str">
            <v>NaN</v>
          </cell>
        </row>
        <row r="2">
          <cell r="A2" t="str">
            <v>NaN</v>
          </cell>
          <cell r="B2">
            <v>2.2104529999999998</v>
          </cell>
          <cell r="C2">
            <v>2.2256974999999999</v>
          </cell>
          <cell r="D2">
            <v>2.2284944000000002</v>
          </cell>
          <cell r="E2">
            <v>2.1223551999999999</v>
          </cell>
          <cell r="F2">
            <v>2.4550830000000001</v>
          </cell>
          <cell r="G2">
            <v>2.4588405999999998</v>
          </cell>
          <cell r="H2">
            <v>1.8172007999999999</v>
          </cell>
          <cell r="I2">
            <v>2.1127910000000001</v>
          </cell>
          <cell r="J2">
            <v>2.3336882999999999</v>
          </cell>
          <cell r="K2">
            <v>2.1431757999999999</v>
          </cell>
          <cell r="L2">
            <v>2.323925</v>
          </cell>
          <cell r="M2">
            <v>2.2673230000000002</v>
          </cell>
          <cell r="N2">
            <v>2.2965239999999998</v>
          </cell>
          <cell r="O2">
            <v>2.1365104000000001</v>
          </cell>
          <cell r="P2">
            <v>2.1078657999999999</v>
          </cell>
          <cell r="Q2">
            <v>2.4027542999999998</v>
          </cell>
          <cell r="R2">
            <v>1.7870010000000001</v>
          </cell>
          <cell r="S2">
            <v>1.7598163</v>
          </cell>
          <cell r="T2">
            <v>2.1610307999999998</v>
          </cell>
          <cell r="U2">
            <v>2.1288244999999999</v>
          </cell>
          <cell r="V2">
            <v>2.1797415999999998</v>
          </cell>
          <cell r="W2">
            <v>2.1123333</v>
          </cell>
          <cell r="X2">
            <v>2.1127117000000002</v>
          </cell>
          <cell r="Y2">
            <v>2.1321300000000001</v>
          </cell>
          <cell r="Z2">
            <v>2.1210954000000002</v>
          </cell>
          <cell r="AA2">
            <v>2.1237840000000001</v>
          </cell>
          <cell r="AB2">
            <v>2.1647650000000001</v>
          </cell>
          <cell r="AC2">
            <v>2.1824981999999999</v>
          </cell>
          <cell r="AD2">
            <v>2.1734738</v>
          </cell>
          <cell r="AE2">
            <v>2.1036915999999999</v>
          </cell>
          <cell r="AF2">
            <v>2.1999390000000001</v>
          </cell>
          <cell r="AG2">
            <v>2.066595</v>
          </cell>
          <cell r="AH2">
            <v>2.1367180000000001</v>
          </cell>
          <cell r="AI2">
            <v>2.1925599999999998</v>
          </cell>
          <cell r="AJ2" t="str">
            <v>NaN</v>
          </cell>
        </row>
        <row r="3">
          <cell r="A3">
            <v>2.9015276000000001</v>
          </cell>
          <cell r="B3">
            <v>2.8565516</v>
          </cell>
          <cell r="C3">
            <v>2.7533970000000001</v>
          </cell>
          <cell r="D3">
            <v>2.7433648000000002</v>
          </cell>
          <cell r="E3">
            <v>2.6292868</v>
          </cell>
          <cell r="F3">
            <v>2.5150522999999998</v>
          </cell>
          <cell r="G3">
            <v>2.4769108000000002</v>
          </cell>
          <cell r="H3">
            <v>2.4722705</v>
          </cell>
          <cell r="I3">
            <v>2.6052917999999998</v>
          </cell>
          <cell r="J3">
            <v>2.7078424000000001</v>
          </cell>
          <cell r="K3">
            <v>2.7279284000000001</v>
          </cell>
          <cell r="L3">
            <v>2.6988694999999998</v>
          </cell>
          <cell r="M3">
            <v>2.7203795999999998</v>
          </cell>
          <cell r="N3">
            <v>2.7174369999999999</v>
          </cell>
          <cell r="O3">
            <v>2.7215332999999999</v>
          </cell>
          <cell r="P3">
            <v>2.6753743000000001</v>
          </cell>
          <cell r="Q3">
            <v>2.5804010000000002</v>
          </cell>
          <cell r="R3">
            <v>2.4622899999999999</v>
          </cell>
          <cell r="S3">
            <v>2.4377863</v>
          </cell>
          <cell r="T3">
            <v>2.7398539999999998</v>
          </cell>
          <cell r="U3">
            <v>2.6499739</v>
          </cell>
          <cell r="V3">
            <v>2.6287007</v>
          </cell>
          <cell r="W3">
            <v>2.6067855</v>
          </cell>
          <cell r="X3">
            <v>3.0109465000000002</v>
          </cell>
          <cell r="Y3">
            <v>3.1085937000000001</v>
          </cell>
          <cell r="Z3">
            <v>3.0763462000000001</v>
          </cell>
          <cell r="AA3">
            <v>3.0806936999999999</v>
          </cell>
          <cell r="AB3">
            <v>3.0729630000000001</v>
          </cell>
          <cell r="AC3">
            <v>2.5816680000000001</v>
          </cell>
          <cell r="AD3">
            <v>2.7162305999999998</v>
          </cell>
          <cell r="AE3">
            <v>2.8259148999999999</v>
          </cell>
          <cell r="AF3">
            <v>2.7107920000000001</v>
          </cell>
          <cell r="AG3">
            <v>2.9562141999999998</v>
          </cell>
          <cell r="AH3">
            <v>3.0032112999999998</v>
          </cell>
          <cell r="AI3">
            <v>2.5287302</v>
          </cell>
          <cell r="AJ3">
            <v>2.8775387000000001</v>
          </cell>
        </row>
        <row r="4">
          <cell r="A4">
            <v>3.509703</v>
          </cell>
          <cell r="B4">
            <v>3.4439929999999999</v>
          </cell>
          <cell r="C4">
            <v>3.4182860000000002</v>
          </cell>
          <cell r="D4">
            <v>3.4625455999999999</v>
          </cell>
          <cell r="E4">
            <v>3.435349</v>
          </cell>
          <cell r="F4">
            <v>3.2454945999999998</v>
          </cell>
          <cell r="G4">
            <v>3.1733973</v>
          </cell>
          <cell r="H4">
            <v>3.2394476000000001</v>
          </cell>
          <cell r="I4">
            <v>3.4526702999999999</v>
          </cell>
          <cell r="J4">
            <v>3.6481946000000001</v>
          </cell>
          <cell r="K4">
            <v>3.7500893999999998</v>
          </cell>
          <cell r="L4">
            <v>3.687405</v>
          </cell>
          <cell r="M4">
            <v>3.5472147000000001</v>
          </cell>
          <cell r="N4">
            <v>3.5273886000000001</v>
          </cell>
          <cell r="O4">
            <v>3.4405190000000001</v>
          </cell>
          <cell r="P4">
            <v>3.3352156000000002</v>
          </cell>
          <cell r="Q4">
            <v>3.3010994999999999</v>
          </cell>
          <cell r="R4">
            <v>3.0760266999999999</v>
          </cell>
          <cell r="S4">
            <v>2.6235762</v>
          </cell>
          <cell r="T4">
            <v>2.8151145</v>
          </cell>
          <cell r="U4">
            <v>3.2295804000000001</v>
          </cell>
          <cell r="V4">
            <v>3.5300012000000001</v>
          </cell>
          <cell r="W4">
            <v>3.6795203999999999</v>
          </cell>
          <cell r="X4">
            <v>3.6190633999999999</v>
          </cell>
          <cell r="Y4">
            <v>3.5919135</v>
          </cell>
          <cell r="Z4">
            <v>3.5665529</v>
          </cell>
          <cell r="AA4">
            <v>3.5141317999999999</v>
          </cell>
          <cell r="AB4">
            <v>3.3509128000000001</v>
          </cell>
          <cell r="AC4">
            <v>3.3323239999999998</v>
          </cell>
          <cell r="AD4">
            <v>3.4374845000000001</v>
          </cell>
          <cell r="AE4">
            <v>3.5934621999999998</v>
          </cell>
          <cell r="AF4">
            <v>3.5593183000000002</v>
          </cell>
          <cell r="AG4">
            <v>3.5618922999999998</v>
          </cell>
          <cell r="AH4">
            <v>3.6293606999999999</v>
          </cell>
          <cell r="AI4">
            <v>3.5917176999999998</v>
          </cell>
          <cell r="AJ4">
            <v>3.5954009999999998</v>
          </cell>
        </row>
        <row r="5">
          <cell r="A5">
            <v>3.6800253000000001</v>
          </cell>
          <cell r="B5">
            <v>3.6877735</v>
          </cell>
          <cell r="C5">
            <v>3.6804332999999998</v>
          </cell>
          <cell r="D5">
            <v>3.8057850000000002</v>
          </cell>
          <cell r="E5">
            <v>3.8242341999999998</v>
          </cell>
          <cell r="F5">
            <v>3.8162579999999999</v>
          </cell>
          <cell r="G5">
            <v>3.8294147999999999</v>
          </cell>
          <cell r="H5">
            <v>3.8109160000000002</v>
          </cell>
          <cell r="I5">
            <v>3.9993243000000001</v>
          </cell>
          <cell r="J5">
            <v>4.0449529999999996</v>
          </cell>
          <cell r="K5">
            <v>4.0254329999999996</v>
          </cell>
          <cell r="L5">
            <v>3.90761</v>
          </cell>
          <cell r="M5">
            <v>3.8548355000000001</v>
          </cell>
          <cell r="N5">
            <v>3.7776442000000001</v>
          </cell>
          <cell r="O5">
            <v>3.7251284</v>
          </cell>
          <cell r="P5">
            <v>3.6255085</v>
          </cell>
          <cell r="Q5">
            <v>3.6027515000000001</v>
          </cell>
          <cell r="R5">
            <v>3.5303065999999999</v>
          </cell>
          <cell r="S5">
            <v>3.0114572000000002</v>
          </cell>
          <cell r="T5" t="str">
            <v>NaN</v>
          </cell>
          <cell r="U5">
            <v>4.2793070000000002</v>
          </cell>
          <cell r="V5">
            <v>4.2586922999999999</v>
          </cell>
          <cell r="W5">
            <v>4.2156754000000003</v>
          </cell>
          <cell r="X5">
            <v>4.1380056999999999</v>
          </cell>
          <cell r="Y5">
            <v>4.0761700000000003</v>
          </cell>
          <cell r="Z5">
            <v>3.9900745999999998</v>
          </cell>
          <cell r="AA5">
            <v>3.7689319999999999</v>
          </cell>
          <cell r="AB5">
            <v>3.7491840000000001</v>
          </cell>
          <cell r="AC5">
            <v>3.7625628</v>
          </cell>
          <cell r="AD5">
            <v>3.8297246</v>
          </cell>
          <cell r="AE5">
            <v>3.9388200000000002</v>
          </cell>
          <cell r="AF5">
            <v>3.9682306999999999</v>
          </cell>
          <cell r="AG5">
            <v>3.7090027000000001</v>
          </cell>
          <cell r="AH5">
            <v>3.7687628000000002</v>
          </cell>
          <cell r="AI5">
            <v>3.6967493999999999</v>
          </cell>
          <cell r="AJ5">
            <v>3.7070414999999999</v>
          </cell>
        </row>
        <row r="6">
          <cell r="A6">
            <v>3.9856311999999998</v>
          </cell>
          <cell r="B6">
            <v>4.1056429999999997</v>
          </cell>
          <cell r="C6">
            <v>4.1872764</v>
          </cell>
          <cell r="D6">
            <v>4.2112803000000003</v>
          </cell>
          <cell r="E6">
            <v>4.2873682999999998</v>
          </cell>
          <cell r="F6">
            <v>4.0178966999999997</v>
          </cell>
          <cell r="G6">
            <v>3.6920877000000001</v>
          </cell>
          <cell r="H6">
            <v>3.2317619999999998</v>
          </cell>
          <cell r="I6">
            <v>3.6796305</v>
          </cell>
          <cell r="J6">
            <v>3.675945</v>
          </cell>
          <cell r="K6">
            <v>3.7735956000000002</v>
          </cell>
          <cell r="L6">
            <v>3.8033693</v>
          </cell>
          <cell r="M6">
            <v>3.8407629999999999</v>
          </cell>
          <cell r="N6">
            <v>3.8710640000000001</v>
          </cell>
          <cell r="O6">
            <v>3.8744972</v>
          </cell>
          <cell r="P6">
            <v>3.8085922999999999</v>
          </cell>
          <cell r="Q6">
            <v>3.8656587999999998</v>
          </cell>
          <cell r="R6">
            <v>3.8294229999999998</v>
          </cell>
          <cell r="S6">
            <v>3.2549945999999998</v>
          </cell>
          <cell r="T6" t="str">
            <v>NaN</v>
          </cell>
          <cell r="U6">
            <v>4.7123527999999997</v>
          </cell>
          <cell r="V6">
            <v>4.6527200000000004</v>
          </cell>
          <cell r="W6">
            <v>4.6017403999999997</v>
          </cell>
          <cell r="X6">
            <v>4.5240640000000001</v>
          </cell>
          <cell r="Y6">
            <v>4.4441804999999999</v>
          </cell>
          <cell r="Z6">
            <v>4.1983851999999997</v>
          </cell>
          <cell r="AA6">
            <v>4.0973762999999996</v>
          </cell>
          <cell r="AB6">
            <v>4.1841526</v>
          </cell>
          <cell r="AC6">
            <v>4.2260695000000004</v>
          </cell>
          <cell r="AD6">
            <v>3.996359</v>
          </cell>
          <cell r="AE6">
            <v>3.9873674000000001</v>
          </cell>
          <cell r="AF6">
            <v>4.1338410000000003</v>
          </cell>
          <cell r="AG6">
            <v>3.8658706999999999</v>
          </cell>
          <cell r="AH6">
            <v>3.8528218000000001</v>
          </cell>
          <cell r="AI6">
            <v>3.8387465000000001</v>
          </cell>
          <cell r="AJ6">
            <v>3.9634466000000002</v>
          </cell>
        </row>
        <row r="7">
          <cell r="A7">
            <v>4.4186807000000003</v>
          </cell>
          <cell r="B7">
            <v>4.4172469999999997</v>
          </cell>
          <cell r="C7">
            <v>3.9908337999999999</v>
          </cell>
          <cell r="D7">
            <v>3.4608854999999998</v>
          </cell>
          <cell r="E7">
            <v>3.249463</v>
          </cell>
          <cell r="F7">
            <v>3.247363</v>
          </cell>
          <cell r="G7">
            <v>2.9300221999999998</v>
          </cell>
          <cell r="H7">
            <v>2.9624212000000001</v>
          </cell>
          <cell r="I7">
            <v>2.9587348000000002</v>
          </cell>
          <cell r="J7">
            <v>2.8963652</v>
          </cell>
          <cell r="K7">
            <v>2.9759088</v>
          </cell>
          <cell r="L7">
            <v>3.0671236999999998</v>
          </cell>
          <cell r="M7">
            <v>3.0936506000000001</v>
          </cell>
          <cell r="N7">
            <v>3.1451682999999999</v>
          </cell>
          <cell r="O7">
            <v>3.2171422999999999</v>
          </cell>
          <cell r="P7">
            <v>3.2618073999999999</v>
          </cell>
          <cell r="Q7">
            <v>3.3491108000000001</v>
          </cell>
          <cell r="R7">
            <v>3.2640047000000001</v>
          </cell>
          <cell r="S7">
            <v>2.7468244999999998</v>
          </cell>
          <cell r="T7" t="str">
            <v>NaN</v>
          </cell>
          <cell r="U7">
            <v>4.4737119999999999</v>
          </cell>
          <cell r="V7">
            <v>4.2001480000000004</v>
          </cell>
          <cell r="W7">
            <v>4.3330406999999997</v>
          </cell>
          <cell r="X7">
            <v>4.3382990000000001</v>
          </cell>
          <cell r="Y7">
            <v>4.2351584000000004</v>
          </cell>
          <cell r="Z7">
            <v>4.2108808</v>
          </cell>
          <cell r="AA7">
            <v>4.1933664999999998</v>
          </cell>
          <cell r="AB7">
            <v>4.3543053</v>
          </cell>
          <cell r="AC7">
            <v>4.6105346999999997</v>
          </cell>
          <cell r="AD7">
            <v>4.0564527999999997</v>
          </cell>
          <cell r="AE7">
            <v>3.8650918000000001</v>
          </cell>
          <cell r="AF7">
            <v>3.9054961000000001</v>
          </cell>
          <cell r="AG7">
            <v>3.8199635000000001</v>
          </cell>
          <cell r="AH7">
            <v>3.9803405000000001</v>
          </cell>
          <cell r="AI7">
            <v>4.184183</v>
          </cell>
          <cell r="AJ7">
            <v>4.3187674999999999</v>
          </cell>
        </row>
        <row r="8">
          <cell r="A8">
            <v>3.8839201999999999</v>
          </cell>
          <cell r="B8">
            <v>3.3282897</v>
          </cell>
          <cell r="C8">
            <v>2.5723937000000001</v>
          </cell>
          <cell r="D8">
            <v>2.171246</v>
          </cell>
          <cell r="E8" t="str">
            <v>NaN</v>
          </cell>
          <cell r="F8">
            <v>3.7302740000000001</v>
          </cell>
          <cell r="G8">
            <v>3.0430017</v>
          </cell>
          <cell r="H8">
            <v>2.5396223</v>
          </cell>
          <cell r="I8">
            <v>2.4812235999999999</v>
          </cell>
          <cell r="J8">
            <v>2.4304830000000002</v>
          </cell>
          <cell r="K8">
            <v>2.5054265999999998</v>
          </cell>
          <cell r="L8">
            <v>2.5157242000000002</v>
          </cell>
          <cell r="M8">
            <v>2.4136511999999999</v>
          </cell>
          <cell r="N8">
            <v>2.3912175000000002</v>
          </cell>
          <cell r="O8">
            <v>2.4339460000000002</v>
          </cell>
          <cell r="P8">
            <v>2.4748299999999999</v>
          </cell>
          <cell r="Q8">
            <v>2.5575353999999999</v>
          </cell>
          <cell r="R8">
            <v>2.4088894999999999</v>
          </cell>
          <cell r="S8">
            <v>2.1001544000000001</v>
          </cell>
          <cell r="T8" t="str">
            <v>NaN</v>
          </cell>
          <cell r="U8">
            <v>5.1727189999999998</v>
          </cell>
          <cell r="V8">
            <v>3.5855625</v>
          </cell>
          <cell r="W8">
            <v>3.3388062000000001</v>
          </cell>
          <cell r="X8">
            <v>3.3619715999999999</v>
          </cell>
          <cell r="Y8">
            <v>3.4380294999999998</v>
          </cell>
          <cell r="Z8">
            <v>3.4451265000000002</v>
          </cell>
          <cell r="AA8">
            <v>3.5082862000000001</v>
          </cell>
          <cell r="AB8">
            <v>3.8129140000000001</v>
          </cell>
          <cell r="AC8">
            <v>5.6660089999999999</v>
          </cell>
          <cell r="AD8">
            <v>3.1890040000000002</v>
          </cell>
          <cell r="AE8">
            <v>2.5201861999999999</v>
          </cell>
          <cell r="AF8">
            <v>3.0476534000000002</v>
          </cell>
          <cell r="AG8">
            <v>3.5574138</v>
          </cell>
          <cell r="AH8">
            <v>4.0126524000000003</v>
          </cell>
          <cell r="AI8">
            <v>4.3110255999999998</v>
          </cell>
          <cell r="AJ8">
            <v>4.3125906000000001</v>
          </cell>
        </row>
        <row r="9">
          <cell r="A9">
            <v>2.4154095999999998</v>
          </cell>
          <cell r="B9">
            <v>2.1407387</v>
          </cell>
          <cell r="C9">
            <v>1.7549889000000001</v>
          </cell>
          <cell r="D9" t="str">
            <v>NaN</v>
          </cell>
          <cell r="E9" t="str">
            <v>NaN</v>
          </cell>
          <cell r="F9">
            <v>3.5071926000000002</v>
          </cell>
          <cell r="G9">
            <v>2.2874007000000001</v>
          </cell>
          <cell r="H9">
            <v>1.8991066999999999</v>
          </cell>
          <cell r="I9">
            <v>1.6425692999999999</v>
          </cell>
          <cell r="J9">
            <v>1.3624362999999999</v>
          </cell>
          <cell r="K9">
            <v>1.0940099000000001</v>
          </cell>
          <cell r="L9">
            <v>1.0102055000000001</v>
          </cell>
          <cell r="M9">
            <v>1.2245762</v>
          </cell>
          <cell r="N9">
            <v>1.3818054</v>
          </cell>
          <cell r="O9">
            <v>1.4990163999999999</v>
          </cell>
          <cell r="P9">
            <v>1.558486</v>
          </cell>
          <cell r="Q9">
            <v>1.4804504000000001</v>
          </cell>
          <cell r="R9">
            <v>1.5751809000000001</v>
          </cell>
          <cell r="S9">
            <v>1.8252147000000001</v>
          </cell>
          <cell r="T9" t="str">
            <v>NaN</v>
          </cell>
          <cell r="U9" t="str">
            <v>NaN</v>
          </cell>
          <cell r="V9">
            <v>3.0250246999999999</v>
          </cell>
          <cell r="W9">
            <v>2.323963</v>
          </cell>
          <cell r="X9">
            <v>2.3992903000000001</v>
          </cell>
          <cell r="Y9">
            <v>2.6048474000000001</v>
          </cell>
          <cell r="Z9">
            <v>2.5115289999999999</v>
          </cell>
          <cell r="AA9">
            <v>2.2725775000000001</v>
          </cell>
          <cell r="AB9">
            <v>2.8826670000000001</v>
          </cell>
          <cell r="AC9" t="str">
            <v>NaN</v>
          </cell>
          <cell r="AD9">
            <v>2.8714819999999999</v>
          </cell>
          <cell r="AE9">
            <v>2.0071346999999999</v>
          </cell>
          <cell r="AF9">
            <v>1.6857628</v>
          </cell>
          <cell r="AG9">
            <v>1.7079443000000001</v>
          </cell>
          <cell r="AH9">
            <v>2.660974</v>
          </cell>
          <cell r="AI9">
            <v>2.9873116</v>
          </cell>
          <cell r="AJ9">
            <v>2.6565634999999999</v>
          </cell>
        </row>
        <row r="10">
          <cell r="A10">
            <v>1.8585229000000001</v>
          </cell>
          <cell r="B10">
            <v>1.8846854</v>
          </cell>
          <cell r="C10" t="str">
            <v>NaN</v>
          </cell>
          <cell r="D10" t="str">
            <v>NaN</v>
          </cell>
          <cell r="E10" t="str">
            <v>NaN</v>
          </cell>
          <cell r="F10">
            <v>2.7504702000000001</v>
          </cell>
          <cell r="G10">
            <v>1.8159698</v>
          </cell>
          <cell r="H10">
            <v>1.6672773000000001</v>
          </cell>
          <cell r="I10">
            <v>1.5308062</v>
          </cell>
          <cell r="J10">
            <v>1.3530089000000001</v>
          </cell>
          <cell r="K10">
            <v>1.1879500999999999</v>
          </cell>
          <cell r="L10">
            <v>0.98879870000000003</v>
          </cell>
          <cell r="M10">
            <v>0.93193959999999998</v>
          </cell>
          <cell r="N10">
            <v>0.94390719999999995</v>
          </cell>
          <cell r="O10">
            <v>0.94590116000000002</v>
          </cell>
          <cell r="P10">
            <v>0.98896390000000001</v>
          </cell>
          <cell r="Q10">
            <v>1.0576637</v>
          </cell>
          <cell r="R10">
            <v>1.2764915999999999</v>
          </cell>
          <cell r="S10">
            <v>1.5518847</v>
          </cell>
          <cell r="T10" t="str">
            <v>NaN</v>
          </cell>
          <cell r="U10" t="str">
            <v>NaN</v>
          </cell>
          <cell r="V10">
            <v>3.1083745999999999</v>
          </cell>
          <cell r="W10">
            <v>2.1456482000000001</v>
          </cell>
          <cell r="X10">
            <v>1.4143946000000001</v>
          </cell>
          <cell r="Y10">
            <v>1.4051830000000001</v>
          </cell>
          <cell r="Z10">
            <v>1.4594142000000001</v>
          </cell>
          <cell r="AA10">
            <v>2.0990712999999999</v>
          </cell>
          <cell r="AB10">
            <v>2.9986982000000002</v>
          </cell>
          <cell r="AC10" t="str">
            <v>NaN</v>
          </cell>
          <cell r="AD10">
            <v>2.5977800000000002</v>
          </cell>
          <cell r="AE10">
            <v>2.1982849999999998</v>
          </cell>
          <cell r="AF10">
            <v>1.8474044999999999</v>
          </cell>
          <cell r="AG10">
            <v>1.7549005</v>
          </cell>
          <cell r="AH10">
            <v>1.7770646000000001</v>
          </cell>
          <cell r="AI10">
            <v>1.8729169000000001</v>
          </cell>
          <cell r="AJ10">
            <v>1.7755226</v>
          </cell>
        </row>
        <row r="11">
          <cell r="A11">
            <v>1.6370806</v>
          </cell>
          <cell r="B11">
            <v>1.5839127</v>
          </cell>
          <cell r="C11" t="str">
            <v>NaN</v>
          </cell>
          <cell r="D11" t="str">
            <v>NaN</v>
          </cell>
          <cell r="E11" t="str">
            <v>NaN</v>
          </cell>
          <cell r="F11">
            <v>2.662766</v>
          </cell>
          <cell r="G11">
            <v>1.6199927000000001</v>
          </cell>
          <cell r="H11">
            <v>1.4019425000000001</v>
          </cell>
          <cell r="I11">
            <v>1.264243</v>
          </cell>
          <cell r="J11">
            <v>1.2054012000000001</v>
          </cell>
          <cell r="K11">
            <v>1.1792762000000001</v>
          </cell>
          <cell r="L11">
            <v>0.98747649999999998</v>
          </cell>
          <cell r="M11">
            <v>0.91264175999999997</v>
          </cell>
          <cell r="N11">
            <v>0.89307630000000005</v>
          </cell>
          <cell r="O11">
            <v>0.92363905999999996</v>
          </cell>
          <cell r="P11">
            <v>0.99144180000000004</v>
          </cell>
          <cell r="Q11">
            <v>1.101977</v>
          </cell>
          <cell r="R11">
            <v>1.2206078</v>
          </cell>
          <cell r="S11">
            <v>1.3043602999999999</v>
          </cell>
          <cell r="T11" t="str">
            <v>NaN</v>
          </cell>
          <cell r="U11" t="str">
            <v>NaN</v>
          </cell>
          <cell r="V11">
            <v>3.8493392000000002</v>
          </cell>
          <cell r="W11">
            <v>2.2744680000000002</v>
          </cell>
          <cell r="X11">
            <v>1.3423864999999999</v>
          </cell>
          <cell r="Y11">
            <v>1.378349</v>
          </cell>
          <cell r="Z11">
            <v>1.7073417</v>
          </cell>
          <cell r="AA11">
            <v>2.3666700000000001</v>
          </cell>
          <cell r="AB11">
            <v>3.0851440000000001</v>
          </cell>
          <cell r="AC11" t="str">
            <v>NaN</v>
          </cell>
          <cell r="AD11">
            <v>2.7628621999999998</v>
          </cell>
          <cell r="AE11">
            <v>2.3651070000000001</v>
          </cell>
          <cell r="AF11">
            <v>1.8011223000000001</v>
          </cell>
          <cell r="AG11">
            <v>1.7826183</v>
          </cell>
          <cell r="AH11">
            <v>1.7937590000000001</v>
          </cell>
          <cell r="AI11">
            <v>1.8241429</v>
          </cell>
          <cell r="AJ11">
            <v>1.7591481</v>
          </cell>
        </row>
        <row r="12">
          <cell r="A12">
            <v>1.7419605</v>
          </cell>
          <cell r="B12">
            <v>1.6010156</v>
          </cell>
          <cell r="C12" t="str">
            <v>NaN</v>
          </cell>
          <cell r="D12" t="str">
            <v>NaN</v>
          </cell>
          <cell r="E12" t="str">
            <v>NaN</v>
          </cell>
          <cell r="F12">
            <v>2.4796288</v>
          </cell>
          <cell r="G12">
            <v>1.5224252</v>
          </cell>
          <cell r="H12">
            <v>1.1841321</v>
          </cell>
          <cell r="I12">
            <v>0.9278708</v>
          </cell>
          <cell r="J12">
            <v>0.89239299999999999</v>
          </cell>
          <cell r="K12">
            <v>0.95833230000000003</v>
          </cell>
          <cell r="L12">
            <v>0.93255480000000002</v>
          </cell>
          <cell r="M12">
            <v>0.90897684999999995</v>
          </cell>
          <cell r="N12">
            <v>0.94501729999999995</v>
          </cell>
          <cell r="O12">
            <v>1.0446892999999999</v>
          </cell>
          <cell r="P12">
            <v>1.1101725</v>
          </cell>
          <cell r="Q12">
            <v>1.1892961</v>
          </cell>
          <cell r="R12">
            <v>1.2429812</v>
          </cell>
          <cell r="S12">
            <v>1.2128574999999999</v>
          </cell>
          <cell r="T12" t="str">
            <v>NaN</v>
          </cell>
          <cell r="U12" t="str">
            <v>NaN</v>
          </cell>
          <cell r="V12" t="str">
            <v>NaN</v>
          </cell>
          <cell r="W12">
            <v>1.9633385999999999</v>
          </cell>
          <cell r="X12">
            <v>1.5389915999999999</v>
          </cell>
          <cell r="Y12">
            <v>1.4899173000000001</v>
          </cell>
          <cell r="Z12">
            <v>1.8059571999999999</v>
          </cell>
          <cell r="AA12">
            <v>2.5995362000000002</v>
          </cell>
          <cell r="AB12" t="str">
            <v>NaN</v>
          </cell>
          <cell r="AC12" t="str">
            <v>NaN</v>
          </cell>
          <cell r="AD12">
            <v>3.5327983000000001</v>
          </cell>
          <cell r="AE12">
            <v>3.1941054000000002</v>
          </cell>
          <cell r="AF12">
            <v>1.9224760000000001</v>
          </cell>
          <cell r="AG12">
            <v>1.8452533</v>
          </cell>
          <cell r="AH12">
            <v>1.9032480000000001</v>
          </cell>
          <cell r="AI12">
            <v>1.9550004999999999</v>
          </cell>
          <cell r="AJ12">
            <v>1.9056112999999999</v>
          </cell>
        </row>
        <row r="13">
          <cell r="A13">
            <v>2.3126693</v>
          </cell>
          <cell r="B13">
            <v>1.7872022000000001</v>
          </cell>
          <cell r="C13" t="str">
            <v>NaN</v>
          </cell>
          <cell r="D13" t="str">
            <v>NaN</v>
          </cell>
          <cell r="E13">
            <v>2.4851462999999998</v>
          </cell>
          <cell r="F13">
            <v>2.8959253</v>
          </cell>
          <cell r="G13">
            <v>1.6974332000000001</v>
          </cell>
          <cell r="H13">
            <v>1.2830037000000001</v>
          </cell>
          <cell r="I13">
            <v>0.90324800000000005</v>
          </cell>
          <cell r="J13">
            <v>0.86483573999999996</v>
          </cell>
          <cell r="K13">
            <v>0.85656834000000004</v>
          </cell>
          <cell r="L13">
            <v>0.80299149999999997</v>
          </cell>
          <cell r="M13">
            <v>0.93064486999999996</v>
          </cell>
          <cell r="N13">
            <v>1.0406479</v>
          </cell>
          <cell r="O13">
            <v>1.1915952000000001</v>
          </cell>
          <cell r="P13">
            <v>1.3120567000000001</v>
          </cell>
          <cell r="Q13">
            <v>1.3775408</v>
          </cell>
          <cell r="R13">
            <v>1.733336</v>
          </cell>
          <cell r="S13">
            <v>1.4780328</v>
          </cell>
          <cell r="T13" t="str">
            <v>NaN</v>
          </cell>
          <cell r="U13" t="str">
            <v>NaN</v>
          </cell>
          <cell r="V13" t="str">
            <v>NaN</v>
          </cell>
          <cell r="W13">
            <v>1.9528458</v>
          </cell>
          <cell r="X13">
            <v>1.7891817000000001</v>
          </cell>
          <cell r="Y13">
            <v>1.7951216999999999</v>
          </cell>
          <cell r="Z13">
            <v>2.020985</v>
          </cell>
          <cell r="AA13">
            <v>3.1550096999999999</v>
          </cell>
          <cell r="AB13" t="str">
            <v>NaN</v>
          </cell>
          <cell r="AC13" t="str">
            <v>NaN</v>
          </cell>
          <cell r="AD13" t="str">
            <v>NaN</v>
          </cell>
          <cell r="AE13">
            <v>2.3775887</v>
          </cell>
          <cell r="AF13">
            <v>2.0744429000000002</v>
          </cell>
          <cell r="AG13">
            <v>2.017973</v>
          </cell>
          <cell r="AH13">
            <v>2.1570857000000001</v>
          </cell>
          <cell r="AI13">
            <v>2.3030295000000001</v>
          </cell>
          <cell r="AJ13">
            <v>2.3095677000000001</v>
          </cell>
        </row>
        <row r="14">
          <cell r="A14">
            <v>2.8771620000000002</v>
          </cell>
          <cell r="B14">
            <v>2.3291080000000002</v>
          </cell>
          <cell r="C14" t="str">
            <v>NaN</v>
          </cell>
          <cell r="D14" t="str">
            <v>NaN</v>
          </cell>
          <cell r="E14">
            <v>2.8769870000000002</v>
          </cell>
          <cell r="F14">
            <v>2.6219363000000002</v>
          </cell>
          <cell r="G14">
            <v>1.7703526999999999</v>
          </cell>
          <cell r="H14">
            <v>1.0819387</v>
          </cell>
          <cell r="I14">
            <v>0.9372125</v>
          </cell>
          <cell r="J14">
            <v>0.79795990000000006</v>
          </cell>
          <cell r="K14">
            <v>0.86155309999999996</v>
          </cell>
          <cell r="L14">
            <v>0.90663059999999995</v>
          </cell>
          <cell r="M14">
            <v>1.0665526000000001</v>
          </cell>
          <cell r="N14">
            <v>1.216683</v>
          </cell>
          <cell r="O14">
            <v>1.3952792000000001</v>
          </cell>
          <cell r="P14">
            <v>1.5689483</v>
          </cell>
          <cell r="Q14">
            <v>1.7003132999999999</v>
          </cell>
          <cell r="R14">
            <v>2.2392262999999999</v>
          </cell>
          <cell r="S14" t="str">
            <v>NaN</v>
          </cell>
          <cell r="T14" t="str">
            <v>NaN</v>
          </cell>
          <cell r="U14" t="str">
            <v>NaN</v>
          </cell>
          <cell r="V14" t="str">
            <v>NaN</v>
          </cell>
          <cell r="W14">
            <v>2.1865768000000001</v>
          </cell>
          <cell r="X14">
            <v>1.9797819999999999</v>
          </cell>
          <cell r="Y14">
            <v>2.1126301000000001</v>
          </cell>
          <cell r="Z14">
            <v>2.3995286999999998</v>
          </cell>
          <cell r="AA14">
            <v>3.7250719999999999</v>
          </cell>
          <cell r="AB14" t="str">
            <v>NaN</v>
          </cell>
          <cell r="AC14" t="str">
            <v>NaN</v>
          </cell>
          <cell r="AD14" t="str">
            <v>NaN</v>
          </cell>
          <cell r="AE14">
            <v>2.228116</v>
          </cell>
          <cell r="AF14">
            <v>2.3417224999999999</v>
          </cell>
          <cell r="AG14">
            <v>2.4541438000000002</v>
          </cell>
          <cell r="AH14">
            <v>2.7211552000000001</v>
          </cell>
          <cell r="AI14">
            <v>3.0122266</v>
          </cell>
          <cell r="AJ14">
            <v>3.1787662999999999</v>
          </cell>
        </row>
        <row r="15">
          <cell r="A15">
            <v>3.9458435000000001</v>
          </cell>
          <cell r="B15">
            <v>2.7589347000000002</v>
          </cell>
          <cell r="C15" t="str">
            <v>NaN</v>
          </cell>
          <cell r="D15" t="str">
            <v>NaN</v>
          </cell>
          <cell r="E15">
            <v>2.1536360000000001</v>
          </cell>
          <cell r="F15">
            <v>2.4872453000000001</v>
          </cell>
          <cell r="G15">
            <v>1.6955534999999999</v>
          </cell>
          <cell r="H15">
            <v>1.3208861000000001</v>
          </cell>
          <cell r="I15">
            <v>0.91532904000000004</v>
          </cell>
          <cell r="J15">
            <v>0.80032855000000003</v>
          </cell>
          <cell r="K15">
            <v>0.77187382999999998</v>
          </cell>
          <cell r="L15">
            <v>0.83556735999999998</v>
          </cell>
          <cell r="M15">
            <v>1.0922729</v>
          </cell>
          <cell r="N15">
            <v>1.3978813999999999</v>
          </cell>
          <cell r="O15">
            <v>1.6468529000000001</v>
          </cell>
          <cell r="P15">
            <v>1.9020051</v>
          </cell>
          <cell r="Q15">
            <v>2.2604291000000001</v>
          </cell>
          <cell r="R15">
            <v>3.2570019000000001</v>
          </cell>
          <cell r="S15" t="str">
            <v>NaN</v>
          </cell>
          <cell r="T15" t="str">
            <v>NaN</v>
          </cell>
          <cell r="U15" t="str">
            <v>NaN</v>
          </cell>
          <cell r="V15" t="str">
            <v>NaN</v>
          </cell>
          <cell r="W15">
            <v>2.1273909999999998</v>
          </cell>
          <cell r="X15">
            <v>2.1795300000000002</v>
          </cell>
          <cell r="Y15">
            <v>2.5931126999999998</v>
          </cell>
          <cell r="Z15">
            <v>2.8001567999999999</v>
          </cell>
          <cell r="AA15">
            <v>3.8634648</v>
          </cell>
          <cell r="AB15" t="str">
            <v>NaN</v>
          </cell>
          <cell r="AC15" t="str">
            <v>NaN</v>
          </cell>
          <cell r="AD15" t="str">
            <v>NaN</v>
          </cell>
          <cell r="AE15">
            <v>2.2360641999999999</v>
          </cell>
          <cell r="AF15">
            <v>2.1856637000000001</v>
          </cell>
          <cell r="AG15">
            <v>2.4211254000000002</v>
          </cell>
          <cell r="AH15">
            <v>3.1051202</v>
          </cell>
          <cell r="AI15">
            <v>3.4124970000000001</v>
          </cell>
          <cell r="AJ15">
            <v>3.7158476999999999</v>
          </cell>
        </row>
        <row r="16">
          <cell r="A16">
            <v>5.4069257000000004</v>
          </cell>
          <cell r="B16">
            <v>4.3729024000000001</v>
          </cell>
          <cell r="C16">
            <v>1.5743967999999999</v>
          </cell>
          <cell r="D16">
            <v>1.7559718</v>
          </cell>
          <cell r="E16">
            <v>2.1225437999999999</v>
          </cell>
          <cell r="F16">
            <v>2.3575303999999999</v>
          </cell>
          <cell r="G16">
            <v>1.9588969000000001</v>
          </cell>
          <cell r="H16">
            <v>1.7203451000000001</v>
          </cell>
          <cell r="I16">
            <v>1.0494110000000001</v>
          </cell>
          <cell r="J16">
            <v>1.0459616</v>
          </cell>
          <cell r="K16">
            <v>0.94116759999999999</v>
          </cell>
          <cell r="L16">
            <v>1.0146009</v>
          </cell>
          <cell r="M16">
            <v>1.3219894999999999</v>
          </cell>
          <cell r="N16">
            <v>1.8597208000000001</v>
          </cell>
          <cell r="O16">
            <v>2.5369103000000002</v>
          </cell>
          <cell r="P16">
            <v>3.0549482999999999</v>
          </cell>
          <cell r="Q16">
            <v>3.1282052999999999</v>
          </cell>
          <cell r="R16">
            <v>3.9044614000000002</v>
          </cell>
          <cell r="S16" t="str">
            <v>NaN</v>
          </cell>
          <cell r="T16" t="str">
            <v>NaN</v>
          </cell>
          <cell r="U16" t="str">
            <v>NaN</v>
          </cell>
          <cell r="V16" t="str">
            <v>NaN</v>
          </cell>
          <cell r="W16">
            <v>1.9289255000000001</v>
          </cell>
          <cell r="X16">
            <v>2.473195</v>
          </cell>
          <cell r="Y16">
            <v>3.8924493999999998</v>
          </cell>
          <cell r="Z16">
            <v>4.3460169999999998</v>
          </cell>
          <cell r="AA16">
            <v>3.9874520000000002</v>
          </cell>
          <cell r="AB16" t="str">
            <v>NaN</v>
          </cell>
          <cell r="AC16" t="str">
            <v>NaN</v>
          </cell>
          <cell r="AD16" t="str">
            <v>NaN</v>
          </cell>
          <cell r="AE16">
            <v>2.018697</v>
          </cell>
          <cell r="AF16">
            <v>2.7038025999999999</v>
          </cell>
          <cell r="AG16">
            <v>2.7986635999999998</v>
          </cell>
          <cell r="AH16">
            <v>3.3181783999999999</v>
          </cell>
          <cell r="AI16">
            <v>3.6015863000000001</v>
          </cell>
          <cell r="AJ16">
            <v>4.2843003</v>
          </cell>
        </row>
        <row r="17">
          <cell r="A17">
            <v>5.5874670000000002</v>
          </cell>
          <cell r="B17">
            <v>2.9569272999999998</v>
          </cell>
          <cell r="C17">
            <v>1.5589367999999999</v>
          </cell>
          <cell r="D17">
            <v>1.6600876</v>
          </cell>
          <cell r="E17">
            <v>1.6072728999999999</v>
          </cell>
          <cell r="F17">
            <v>1.9817053</v>
          </cell>
          <cell r="G17">
            <v>2.1505550000000002</v>
          </cell>
          <cell r="H17">
            <v>1.7035804999999999</v>
          </cell>
          <cell r="I17">
            <v>1.5511702999999999</v>
          </cell>
          <cell r="J17">
            <v>1.6042304999999999</v>
          </cell>
          <cell r="K17">
            <v>1.6934237000000001</v>
          </cell>
          <cell r="L17">
            <v>1.7839503999999999</v>
          </cell>
          <cell r="M17">
            <v>2.1750493</v>
          </cell>
          <cell r="N17">
            <v>2.7101839999999999</v>
          </cell>
          <cell r="O17">
            <v>3.1940171999999998</v>
          </cell>
          <cell r="P17">
            <v>3.6645802999999999</v>
          </cell>
          <cell r="Q17">
            <v>4.0546236000000002</v>
          </cell>
          <cell r="R17">
            <v>3.4393400000000001</v>
          </cell>
          <cell r="S17" t="str">
            <v>NaN</v>
          </cell>
          <cell r="T17" t="str">
            <v>NaN</v>
          </cell>
          <cell r="U17" t="str">
            <v>NaN</v>
          </cell>
          <cell r="V17" t="str">
            <v>NaN</v>
          </cell>
          <cell r="W17">
            <v>2.1412838000000001</v>
          </cell>
          <cell r="X17">
            <v>3.0259562</v>
          </cell>
          <cell r="Y17">
            <v>3.9529861999999998</v>
          </cell>
          <cell r="Z17">
            <v>4.9457592999999997</v>
          </cell>
          <cell r="AA17">
            <v>4.7968726000000004</v>
          </cell>
          <cell r="AB17" t="str">
            <v>NaN</v>
          </cell>
          <cell r="AC17" t="str">
            <v>NaN</v>
          </cell>
          <cell r="AD17" t="str">
            <v>NaN</v>
          </cell>
          <cell r="AE17">
            <v>2.0152315999999999</v>
          </cell>
          <cell r="AF17">
            <v>2.8868198</v>
          </cell>
          <cell r="AG17">
            <v>3.9645245</v>
          </cell>
          <cell r="AH17">
            <v>4.6893786999999998</v>
          </cell>
          <cell r="AI17">
            <v>4.5619955000000001</v>
          </cell>
          <cell r="AJ17">
            <v>4.479635</v>
          </cell>
        </row>
        <row r="18">
          <cell r="A18" t="str">
            <v>NaN</v>
          </cell>
          <cell r="B18" t="str">
            <v>NaN</v>
          </cell>
          <cell r="C18">
            <v>1.4527764000000001</v>
          </cell>
          <cell r="D18">
            <v>2.5205554999999999</v>
          </cell>
          <cell r="E18">
            <v>3.6711241999999999</v>
          </cell>
          <cell r="F18">
            <v>2.2309565999999998</v>
          </cell>
          <cell r="G18">
            <v>1.8513582</v>
          </cell>
          <cell r="H18">
            <v>1.3975453</v>
          </cell>
          <cell r="I18">
            <v>1.3486853000000001</v>
          </cell>
          <cell r="J18">
            <v>1.3872093000000001</v>
          </cell>
          <cell r="K18">
            <v>1.4452323</v>
          </cell>
          <cell r="L18">
            <v>1.4984683000000001</v>
          </cell>
          <cell r="M18">
            <v>1.6778401999999999</v>
          </cell>
          <cell r="N18">
            <v>1.8981462</v>
          </cell>
          <cell r="O18">
            <v>2.2336469999999999</v>
          </cell>
          <cell r="P18">
            <v>2.8679839999999999</v>
          </cell>
          <cell r="Q18">
            <v>3.6977180999999999</v>
          </cell>
          <cell r="R18">
            <v>3.8361843000000002</v>
          </cell>
          <cell r="S18" t="str">
            <v>NaN</v>
          </cell>
          <cell r="T18" t="str">
            <v>NaN</v>
          </cell>
          <cell r="U18" t="str">
            <v>NaN</v>
          </cell>
          <cell r="V18">
            <v>1.4119136000000001</v>
          </cell>
          <cell r="W18">
            <v>1.5286858999999999</v>
          </cell>
          <cell r="X18">
            <v>1.6293709999999999</v>
          </cell>
          <cell r="Y18">
            <v>2.1743522</v>
          </cell>
          <cell r="Z18">
            <v>3.0177260000000001</v>
          </cell>
          <cell r="AA18">
            <v>4.4213300000000002</v>
          </cell>
          <cell r="AB18" t="str">
            <v>NaN</v>
          </cell>
          <cell r="AC18" t="str">
            <v>NaN</v>
          </cell>
          <cell r="AD18" t="str">
            <v>NaN</v>
          </cell>
          <cell r="AE18">
            <v>2.3596547000000001</v>
          </cell>
          <cell r="AF18">
            <v>2.9056139999999999</v>
          </cell>
          <cell r="AG18">
            <v>5.8859130000000004</v>
          </cell>
          <cell r="AH18">
            <v>4.2013235</v>
          </cell>
          <cell r="AI18">
            <v>4.4462222999999996</v>
          </cell>
          <cell r="AJ18">
            <v>5.8916930000000001</v>
          </cell>
        </row>
        <row r="19">
          <cell r="A19" t="str">
            <v>NaN</v>
          </cell>
          <cell r="B19" t="str">
            <v>NaN</v>
          </cell>
          <cell r="C19">
            <v>2.2509684999999999</v>
          </cell>
          <cell r="D19">
            <v>2.7264922</v>
          </cell>
          <cell r="E19">
            <v>2.5940151</v>
          </cell>
          <cell r="F19">
            <v>1.9024464000000001</v>
          </cell>
          <cell r="G19">
            <v>1.5773423</v>
          </cell>
          <cell r="H19">
            <v>1.4500360000000001</v>
          </cell>
          <cell r="I19">
            <v>1.5766209</v>
          </cell>
          <cell r="J19">
            <v>1.7053225000000001</v>
          </cell>
          <cell r="K19">
            <v>1.6788961</v>
          </cell>
          <cell r="L19">
            <v>1.6591319</v>
          </cell>
          <cell r="M19">
            <v>1.7428124</v>
          </cell>
          <cell r="N19">
            <v>1.9096948</v>
          </cell>
          <cell r="O19">
            <v>2.2112799000000001</v>
          </cell>
          <cell r="P19">
            <v>2.8418388000000001</v>
          </cell>
          <cell r="Q19">
            <v>3.3036172000000001</v>
          </cell>
          <cell r="R19">
            <v>3.2388697</v>
          </cell>
          <cell r="S19" t="str">
            <v>NaN</v>
          </cell>
          <cell r="T19" t="str">
            <v>NaN</v>
          </cell>
          <cell r="U19" t="str">
            <v>NaN</v>
          </cell>
          <cell r="V19">
            <v>2.4443554999999999</v>
          </cell>
          <cell r="W19">
            <v>1.6646166</v>
          </cell>
          <cell r="X19">
            <v>1.7472345</v>
          </cell>
          <cell r="Y19">
            <v>2.1182029999999998</v>
          </cell>
          <cell r="Z19">
            <v>2.9483974000000002</v>
          </cell>
          <cell r="AA19">
            <v>4.9053205999999996</v>
          </cell>
          <cell r="AB19" t="str">
            <v>NaN</v>
          </cell>
          <cell r="AC19" t="str">
            <v>NaN</v>
          </cell>
          <cell r="AD19" t="str">
            <v>NaN</v>
          </cell>
          <cell r="AE19">
            <v>4.3371982999999998</v>
          </cell>
          <cell r="AF19">
            <v>3.9742435999999999</v>
          </cell>
          <cell r="AG19">
            <v>3.3384168000000001</v>
          </cell>
          <cell r="AH19">
            <v>2.3005879999999999</v>
          </cell>
          <cell r="AI19">
            <v>2.1135483000000002</v>
          </cell>
          <cell r="AJ19">
            <v>3.8757076000000001</v>
          </cell>
        </row>
        <row r="20">
          <cell r="A20" t="str">
            <v>NaN</v>
          </cell>
          <cell r="B20">
            <v>2.3299007</v>
          </cell>
          <cell r="C20">
            <v>1.6863604000000001</v>
          </cell>
          <cell r="D20">
            <v>2.0955365000000001</v>
          </cell>
          <cell r="E20">
            <v>1.5489006999999999</v>
          </cell>
          <cell r="F20">
            <v>1.4968436000000001</v>
          </cell>
          <cell r="G20">
            <v>1.6436682</v>
          </cell>
          <cell r="H20">
            <v>1.9056237</v>
          </cell>
          <cell r="I20">
            <v>2.4775933999999999</v>
          </cell>
          <cell r="J20">
            <v>2.9706342000000001</v>
          </cell>
          <cell r="K20">
            <v>3.1815817000000002</v>
          </cell>
          <cell r="L20">
            <v>3.3923163000000001</v>
          </cell>
          <cell r="M20">
            <v>3.3495471000000001</v>
          </cell>
          <cell r="N20">
            <v>3.2330486999999999</v>
          </cell>
          <cell r="O20">
            <v>3.016686</v>
          </cell>
          <cell r="P20">
            <v>3.1278130000000002</v>
          </cell>
          <cell r="Q20">
            <v>3.0862862999999998</v>
          </cell>
          <cell r="R20">
            <v>3.1891767999999998</v>
          </cell>
          <cell r="S20" t="str">
            <v>NaN</v>
          </cell>
          <cell r="T20" t="str">
            <v>NaN</v>
          </cell>
          <cell r="U20">
            <v>1.7974049999999999</v>
          </cell>
          <cell r="V20">
            <v>2.3613895999999999</v>
          </cell>
          <cell r="W20">
            <v>2.9599503999999999</v>
          </cell>
          <cell r="X20">
            <v>3.2476573000000002</v>
          </cell>
          <cell r="Y20">
            <v>3.0842985999999999</v>
          </cell>
          <cell r="Z20">
            <v>2.37683</v>
          </cell>
          <cell r="AA20">
            <v>3.0638293999999999</v>
          </cell>
          <cell r="AB20" t="str">
            <v>NaN</v>
          </cell>
          <cell r="AC20" t="str">
            <v>NaN</v>
          </cell>
          <cell r="AD20" t="str">
            <v>NaN</v>
          </cell>
          <cell r="AE20">
            <v>2.8054776000000001</v>
          </cell>
          <cell r="AF20">
            <v>3.1043823000000001</v>
          </cell>
          <cell r="AG20">
            <v>2.1913610000000001</v>
          </cell>
          <cell r="AH20">
            <v>2.1250893999999998</v>
          </cell>
          <cell r="AI20">
            <v>2.1342142000000002</v>
          </cell>
          <cell r="AJ20">
            <v>5.1875999999999998</v>
          </cell>
        </row>
        <row r="21">
          <cell r="A21" t="str">
            <v>NaN</v>
          </cell>
          <cell r="B21">
            <v>1.6469532</v>
          </cell>
          <cell r="C21">
            <v>1.0139906000000001</v>
          </cell>
          <cell r="D21">
            <v>0.95350699999999999</v>
          </cell>
          <cell r="E21">
            <v>0.82124876999999996</v>
          </cell>
          <cell r="F21">
            <v>1.0190056999999999</v>
          </cell>
          <cell r="G21">
            <v>1.284187</v>
          </cell>
          <cell r="H21">
            <v>1.5774059</v>
          </cell>
          <cell r="I21">
            <v>1.9963945000000001</v>
          </cell>
          <cell r="J21">
            <v>2.3715799999999998</v>
          </cell>
          <cell r="K21">
            <v>2.8105150000000001</v>
          </cell>
          <cell r="L21">
            <v>3.0463277999999998</v>
          </cell>
          <cell r="M21">
            <v>3.2296385999999999</v>
          </cell>
          <cell r="N21">
            <v>3.2488755999999999</v>
          </cell>
          <cell r="O21">
            <v>3.5569891999999999</v>
          </cell>
          <cell r="P21">
            <v>3.8089173000000001</v>
          </cell>
          <cell r="Q21">
            <v>6.6300907000000002</v>
          </cell>
          <cell r="R21">
            <v>5.6881323000000004</v>
          </cell>
          <cell r="S21" t="str">
            <v>NaN</v>
          </cell>
          <cell r="T21" t="str">
            <v>NaN</v>
          </cell>
          <cell r="U21">
            <v>2.0767536</v>
          </cell>
          <cell r="V21">
            <v>2.5670997999999998</v>
          </cell>
          <cell r="W21">
            <v>2.3621435000000002</v>
          </cell>
          <cell r="X21">
            <v>2.5238836</v>
          </cell>
          <cell r="Y21">
            <v>4.2349075999999997</v>
          </cell>
          <cell r="Z21" t="str">
            <v>NaN</v>
          </cell>
          <cell r="AA21" t="str">
            <v>NaN</v>
          </cell>
          <cell r="AB21" t="str">
            <v>NaN</v>
          </cell>
          <cell r="AC21" t="str">
            <v>NaN</v>
          </cell>
          <cell r="AD21" t="str">
            <v>NaN</v>
          </cell>
          <cell r="AE21" t="str">
            <v>NaN</v>
          </cell>
          <cell r="AF21">
            <v>3.7601079999999998</v>
          </cell>
          <cell r="AG21">
            <v>2.025515</v>
          </cell>
          <cell r="AH21">
            <v>3.6428669999999999</v>
          </cell>
          <cell r="AI21">
            <v>3.7123750000000002</v>
          </cell>
          <cell r="AJ21">
            <v>2.7659522999999999</v>
          </cell>
        </row>
        <row r="22">
          <cell r="A22" t="str">
            <v>NaN</v>
          </cell>
          <cell r="B22">
            <v>1.392768</v>
          </cell>
          <cell r="C22">
            <v>0.80141145000000003</v>
          </cell>
          <cell r="D22">
            <v>0.89433419999999997</v>
          </cell>
          <cell r="E22">
            <v>0.73032206</v>
          </cell>
          <cell r="F22">
            <v>0.82614940000000003</v>
          </cell>
          <cell r="G22">
            <v>1.0236202000000001</v>
          </cell>
          <cell r="H22">
            <v>1.0622765000000001</v>
          </cell>
          <cell r="I22">
            <v>1.1917667000000001</v>
          </cell>
          <cell r="J22">
            <v>1.3420087999999999</v>
          </cell>
          <cell r="K22">
            <v>1.6018946000000001</v>
          </cell>
          <cell r="L22">
            <v>1.6537934999999999</v>
          </cell>
          <cell r="M22">
            <v>1.8859349999999999</v>
          </cell>
          <cell r="N22">
            <v>2.2378315999999998</v>
          </cell>
          <cell r="O22">
            <v>2.0915509999999999</v>
          </cell>
          <cell r="P22">
            <v>2.4246859999999999</v>
          </cell>
          <cell r="Q22">
            <v>3.6024639999999999</v>
          </cell>
          <cell r="R22">
            <v>3.8159811000000001</v>
          </cell>
          <cell r="S22" t="str">
            <v>NaN</v>
          </cell>
          <cell r="T22">
            <v>3.0299695</v>
          </cell>
          <cell r="U22">
            <v>2.1347817999999998</v>
          </cell>
          <cell r="V22">
            <v>1.7956125000000001</v>
          </cell>
          <cell r="W22">
            <v>1.92137</v>
          </cell>
          <cell r="X22">
            <v>1.7695848999999999</v>
          </cell>
          <cell r="Y22">
            <v>1.4062036</v>
          </cell>
          <cell r="Z22" t="str">
            <v>NaN</v>
          </cell>
          <cell r="AA22" t="str">
            <v>NaN</v>
          </cell>
          <cell r="AB22" t="str">
            <v>NaN</v>
          </cell>
          <cell r="AC22" t="str">
            <v>NaN</v>
          </cell>
          <cell r="AD22" t="str">
            <v>NaN</v>
          </cell>
          <cell r="AE22" t="str">
            <v>NaN</v>
          </cell>
          <cell r="AF22">
            <v>4.0591016</v>
          </cell>
          <cell r="AG22">
            <v>2.9678201999999998</v>
          </cell>
          <cell r="AH22">
            <v>3.1608516999999998</v>
          </cell>
          <cell r="AI22">
            <v>3.8096833000000001</v>
          </cell>
          <cell r="AJ22">
            <v>3.0259475999999998</v>
          </cell>
        </row>
        <row r="23">
          <cell r="A23" t="str">
            <v>NaN</v>
          </cell>
          <cell r="B23">
            <v>1.8225663999999999</v>
          </cell>
          <cell r="C23">
            <v>0.9190741</v>
          </cell>
          <cell r="D23">
            <v>0.82690233000000002</v>
          </cell>
          <cell r="E23">
            <v>0.70306760000000001</v>
          </cell>
          <cell r="F23">
            <v>0.78152980000000005</v>
          </cell>
          <cell r="G23">
            <v>0.96700852999999998</v>
          </cell>
          <cell r="H23">
            <v>1.1177272</v>
          </cell>
          <cell r="I23">
            <v>1.209325</v>
          </cell>
          <cell r="J23">
            <v>1.3046186</v>
          </cell>
          <cell r="K23">
            <v>1.3940915</v>
          </cell>
          <cell r="L23">
            <v>1.4921504999999999</v>
          </cell>
          <cell r="M23">
            <v>1.7094872999999999</v>
          </cell>
          <cell r="N23">
            <v>1.7317005000000001</v>
          </cell>
          <cell r="O23">
            <v>1.7042769</v>
          </cell>
          <cell r="P23">
            <v>2.8483014</v>
          </cell>
          <cell r="Q23">
            <v>3.9712955999999999</v>
          </cell>
          <cell r="R23" t="str">
            <v>NaN</v>
          </cell>
          <cell r="S23">
            <v>2.6236047999999998</v>
          </cell>
          <cell r="T23">
            <v>1.8852894</v>
          </cell>
          <cell r="U23">
            <v>1.3816624</v>
          </cell>
          <cell r="V23">
            <v>1.4877214000000001</v>
          </cell>
          <cell r="W23">
            <v>1.5208630000000001</v>
          </cell>
          <cell r="X23">
            <v>1.4859001999999999</v>
          </cell>
          <cell r="Y23">
            <v>1.3426629999999999</v>
          </cell>
          <cell r="Z23" t="str">
            <v>NaN</v>
          </cell>
          <cell r="AA23" t="str">
            <v>NaN</v>
          </cell>
          <cell r="AB23" t="str">
            <v>NaN</v>
          </cell>
          <cell r="AC23" t="str">
            <v>NaN</v>
          </cell>
          <cell r="AD23" t="str">
            <v>NaN</v>
          </cell>
          <cell r="AE23" t="str">
            <v>NaN</v>
          </cell>
          <cell r="AF23">
            <v>3.9507878000000001</v>
          </cell>
          <cell r="AG23">
            <v>2.9237622999999999</v>
          </cell>
          <cell r="AH23">
            <v>4.5399732999999998</v>
          </cell>
          <cell r="AI23">
            <v>4.1248794000000002</v>
          </cell>
          <cell r="AJ23">
            <v>4.1017294</v>
          </cell>
        </row>
        <row r="24">
          <cell r="A24" t="str">
            <v>NaN</v>
          </cell>
          <cell r="B24">
            <v>2.0679622000000002</v>
          </cell>
          <cell r="C24">
            <v>1.5093664</v>
          </cell>
          <cell r="D24">
            <v>1.0402136</v>
          </cell>
          <cell r="E24">
            <v>0.82357435999999995</v>
          </cell>
          <cell r="F24">
            <v>0.81625080000000005</v>
          </cell>
          <cell r="G24">
            <v>0.91278369999999998</v>
          </cell>
          <cell r="H24">
            <v>1.0229676999999999</v>
          </cell>
          <cell r="I24">
            <v>1.1268548</v>
          </cell>
          <cell r="J24">
            <v>1.1385428</v>
          </cell>
          <cell r="K24">
            <v>1.1576221</v>
          </cell>
          <cell r="L24">
            <v>1.2497374999999999</v>
          </cell>
          <cell r="M24">
            <v>1.3699642000000001</v>
          </cell>
          <cell r="N24">
            <v>1.4475834000000001</v>
          </cell>
          <cell r="O24">
            <v>1.593097</v>
          </cell>
          <cell r="P24">
            <v>2.4020119000000002</v>
          </cell>
          <cell r="Q24" t="str">
            <v>NaN</v>
          </cell>
          <cell r="R24">
            <v>3.1290889000000002</v>
          </cell>
          <cell r="S24">
            <v>1.8731070000000001</v>
          </cell>
          <cell r="T24">
            <v>1.6032431</v>
          </cell>
          <cell r="U24">
            <v>1.3124814</v>
          </cell>
          <cell r="V24">
            <v>1.2754036</v>
          </cell>
          <cell r="W24">
            <v>1.3380669999999999</v>
          </cell>
          <cell r="X24">
            <v>1.3564109</v>
          </cell>
          <cell r="Y24">
            <v>1.5637245</v>
          </cell>
          <cell r="Z24" t="str">
            <v>NaN</v>
          </cell>
          <cell r="AA24" t="str">
            <v>NaN</v>
          </cell>
          <cell r="AB24" t="str">
            <v>NaN</v>
          </cell>
          <cell r="AC24" t="str">
            <v>NaN</v>
          </cell>
          <cell r="AD24" t="str">
            <v>NaN</v>
          </cell>
          <cell r="AE24" t="str">
            <v>NaN</v>
          </cell>
          <cell r="AF24">
            <v>3.8890090000000002</v>
          </cell>
          <cell r="AG24">
            <v>2.9763193000000001</v>
          </cell>
          <cell r="AH24" t="str">
            <v>NaN</v>
          </cell>
          <cell r="AI24">
            <v>3.8401985000000001</v>
          </cell>
          <cell r="AJ24">
            <v>4.3345102999999998</v>
          </cell>
        </row>
        <row r="25">
          <cell r="A25" t="str">
            <v>NaN</v>
          </cell>
          <cell r="B25">
            <v>2.1288499999999999</v>
          </cell>
          <cell r="C25">
            <v>1.6993132</v>
          </cell>
          <cell r="D25">
            <v>1.0881057999999999</v>
          </cell>
          <cell r="E25">
            <v>0.80950860000000002</v>
          </cell>
          <cell r="F25">
            <v>0.78174690000000002</v>
          </cell>
          <cell r="G25">
            <v>0.87217679999999997</v>
          </cell>
          <cell r="H25">
            <v>0.97237289999999998</v>
          </cell>
          <cell r="I25">
            <v>1.0477179000000001</v>
          </cell>
          <cell r="J25">
            <v>1.0334394</v>
          </cell>
          <cell r="K25">
            <v>1.0568036999999999</v>
          </cell>
          <cell r="L25">
            <v>1.1245403</v>
          </cell>
          <cell r="M25">
            <v>1.1755325999999999</v>
          </cell>
          <cell r="N25">
            <v>1.1074349999999999</v>
          </cell>
          <cell r="O25">
            <v>1.2448650999999999</v>
          </cell>
          <cell r="P25" t="str">
            <v>NaN</v>
          </cell>
          <cell r="Q25">
            <v>2.4771404000000001</v>
          </cell>
          <cell r="R25">
            <v>2.4818074999999999</v>
          </cell>
          <cell r="S25">
            <v>2.1435928</v>
          </cell>
          <cell r="T25">
            <v>1.5255437999999999</v>
          </cell>
          <cell r="U25">
            <v>1.2243084</v>
          </cell>
          <cell r="V25">
            <v>1.2342976000000001</v>
          </cell>
          <cell r="W25">
            <v>1.3378388000000001</v>
          </cell>
          <cell r="X25">
            <v>1.3701509999999999</v>
          </cell>
          <cell r="Y25">
            <v>1.7902150999999999</v>
          </cell>
          <cell r="Z25" t="str">
            <v>NaN</v>
          </cell>
          <cell r="AA25" t="str">
            <v>NaN</v>
          </cell>
          <cell r="AB25" t="str">
            <v>NaN</v>
          </cell>
          <cell r="AC25" t="str">
            <v>NaN</v>
          </cell>
          <cell r="AD25" t="str">
            <v>NaN</v>
          </cell>
          <cell r="AE25" t="str">
            <v>NaN</v>
          </cell>
          <cell r="AF25">
            <v>5.6690272999999998</v>
          </cell>
          <cell r="AG25">
            <v>3.3992789999999999</v>
          </cell>
          <cell r="AH25" t="str">
            <v>NaN</v>
          </cell>
          <cell r="AI25" t="str">
            <v>NaN</v>
          </cell>
          <cell r="AJ25" t="str">
            <v>NaN</v>
          </cell>
        </row>
        <row r="26">
          <cell r="A26" t="str">
            <v>NaN</v>
          </cell>
          <cell r="B26" t="str">
            <v>NaN</v>
          </cell>
          <cell r="C26">
            <v>1.9010397999999999</v>
          </cell>
          <cell r="D26">
            <v>1.1516963</v>
          </cell>
          <cell r="E26">
            <v>0.78195559999999997</v>
          </cell>
          <cell r="F26">
            <v>0.77538490000000004</v>
          </cell>
          <cell r="G26">
            <v>0.94869669999999995</v>
          </cell>
          <cell r="H26">
            <v>1.0331878999999999</v>
          </cell>
          <cell r="I26">
            <v>1.08684</v>
          </cell>
          <cell r="J26">
            <v>1.0950825</v>
          </cell>
          <cell r="K26">
            <v>1.0994189999999999</v>
          </cell>
          <cell r="L26">
            <v>1.1353219000000001</v>
          </cell>
          <cell r="M26">
            <v>1.0920504</v>
          </cell>
          <cell r="N26">
            <v>0.99716369999999999</v>
          </cell>
          <cell r="O26">
            <v>1.2457400000000001</v>
          </cell>
          <cell r="P26" t="str">
            <v>NaN</v>
          </cell>
          <cell r="Q26">
            <v>2.4502163000000001</v>
          </cell>
          <cell r="R26">
            <v>2.2675190000000001</v>
          </cell>
          <cell r="S26">
            <v>2.0622416000000001</v>
          </cell>
          <cell r="T26">
            <v>1.4842819</v>
          </cell>
          <cell r="U26">
            <v>1.2374253</v>
          </cell>
          <cell r="V26">
            <v>1.3595375000000001</v>
          </cell>
          <cell r="W26">
            <v>1.4994978999999999</v>
          </cell>
          <cell r="X26">
            <v>1.5639478</v>
          </cell>
          <cell r="Y26">
            <v>2.0615184000000002</v>
          </cell>
          <cell r="Z26" t="str">
            <v>NaN</v>
          </cell>
          <cell r="AA26" t="str">
            <v>NaN</v>
          </cell>
          <cell r="AB26" t="str">
            <v>NaN</v>
          </cell>
          <cell r="AC26" t="str">
            <v>NaN</v>
          </cell>
          <cell r="AD26" t="str">
            <v>NaN</v>
          </cell>
          <cell r="AE26" t="str">
            <v>NaN</v>
          </cell>
          <cell r="AF26">
            <v>3.6481671000000002</v>
          </cell>
          <cell r="AG26">
            <v>3.6667070000000002</v>
          </cell>
          <cell r="AH26" t="str">
            <v>NaN</v>
          </cell>
          <cell r="AI26" t="str">
            <v>NaN</v>
          </cell>
          <cell r="AJ26" t="str">
            <v>NaN</v>
          </cell>
        </row>
        <row r="27">
          <cell r="A27" t="str">
            <v>NaN</v>
          </cell>
          <cell r="B27" t="str">
            <v>NaN</v>
          </cell>
          <cell r="C27">
            <v>3.1337134999999998</v>
          </cell>
          <cell r="D27">
            <v>1.4415979000000001</v>
          </cell>
          <cell r="E27">
            <v>0.75144385999999996</v>
          </cell>
          <cell r="F27">
            <v>0.5918641</v>
          </cell>
          <cell r="G27">
            <v>0.67595612999999999</v>
          </cell>
          <cell r="H27">
            <v>0.89609413999999998</v>
          </cell>
          <cell r="I27">
            <v>1.0690511</v>
          </cell>
          <cell r="J27">
            <v>1.1376348000000001</v>
          </cell>
          <cell r="K27">
            <v>1.1232567</v>
          </cell>
          <cell r="L27">
            <v>1.2076131999999999</v>
          </cell>
          <cell r="M27">
            <v>1.2015351999999999</v>
          </cell>
          <cell r="N27">
            <v>1.2265583</v>
          </cell>
          <cell r="O27">
            <v>1.5897136999999999</v>
          </cell>
          <cell r="P27" t="str">
            <v>NaN</v>
          </cell>
          <cell r="Q27">
            <v>2.5941695999999999</v>
          </cell>
          <cell r="R27">
            <v>2.2903920000000002</v>
          </cell>
          <cell r="S27">
            <v>2.2976684999999999</v>
          </cell>
          <cell r="T27">
            <v>1.3358036</v>
          </cell>
          <cell r="U27">
            <v>1.1773290999999999</v>
          </cell>
          <cell r="V27">
            <v>1.3362518999999999</v>
          </cell>
          <cell r="W27">
            <v>1.6115794999999999</v>
          </cell>
          <cell r="X27">
            <v>1.7131273</v>
          </cell>
          <cell r="Y27">
            <v>1.7543093999999999</v>
          </cell>
          <cell r="Z27" t="str">
            <v>NaN</v>
          </cell>
          <cell r="AA27" t="str">
            <v>NaN</v>
          </cell>
          <cell r="AB27" t="str">
            <v>NaN</v>
          </cell>
          <cell r="AC27" t="str">
            <v>NaN</v>
          </cell>
          <cell r="AD27" t="str">
            <v>NaN</v>
          </cell>
          <cell r="AE27" t="str">
            <v>NaN</v>
          </cell>
          <cell r="AF27" t="str">
            <v>NaN</v>
          </cell>
          <cell r="AG27" t="str">
            <v>NaN</v>
          </cell>
          <cell r="AH27" t="str">
            <v>NaN</v>
          </cell>
          <cell r="AI27" t="str">
            <v>NaN</v>
          </cell>
          <cell r="AJ27" t="str">
            <v>NaN</v>
          </cell>
        </row>
        <row r="28">
          <cell r="A28" t="str">
            <v>NaN</v>
          </cell>
          <cell r="B28" t="str">
            <v>NaN</v>
          </cell>
          <cell r="C28">
            <v>2.4426103000000001</v>
          </cell>
          <cell r="D28">
            <v>2.1644478</v>
          </cell>
          <cell r="E28">
            <v>2.1276652999999999</v>
          </cell>
          <cell r="F28">
            <v>2.1933665000000002</v>
          </cell>
          <cell r="G28">
            <v>2.3183677</v>
          </cell>
          <cell r="H28">
            <v>2.3283752999999998</v>
          </cell>
          <cell r="I28">
            <v>2.1699932</v>
          </cell>
          <cell r="J28">
            <v>1.8574865</v>
          </cell>
          <cell r="K28">
            <v>1.4845721999999999</v>
          </cell>
          <cell r="L28">
            <v>1.2370433999999999</v>
          </cell>
          <cell r="M28">
            <v>1.3845711999999999</v>
          </cell>
          <cell r="N28">
            <v>1.6937423</v>
          </cell>
          <cell r="O28">
            <v>1.933595</v>
          </cell>
          <cell r="P28" t="str">
            <v>NaN</v>
          </cell>
          <cell r="Q28" t="str">
            <v>NaN</v>
          </cell>
          <cell r="R28" t="str">
            <v>NaN</v>
          </cell>
          <cell r="S28">
            <v>3.3201763999999998</v>
          </cell>
          <cell r="T28">
            <v>2.4593433999999998</v>
          </cell>
          <cell r="U28">
            <v>2.3829308</v>
          </cell>
          <cell r="V28">
            <v>1.952718</v>
          </cell>
          <cell r="W28">
            <v>1.3878406999999999</v>
          </cell>
          <cell r="X28">
            <v>1.9282724</v>
          </cell>
          <cell r="Y28">
            <v>1.8074140000000001</v>
          </cell>
          <cell r="Z28" t="str">
            <v>NaN</v>
          </cell>
          <cell r="AA28" t="str">
            <v>NaN</v>
          </cell>
          <cell r="AB28">
            <v>0.71082979999999996</v>
          </cell>
          <cell r="AC28">
            <v>0.91982410000000003</v>
          </cell>
          <cell r="AD28" t="str">
            <v>NaN</v>
          </cell>
          <cell r="AE28" t="str">
            <v>NaN</v>
          </cell>
          <cell r="AF28" t="str">
            <v>NaN</v>
          </cell>
          <cell r="AG28" t="str">
            <v>NaN</v>
          </cell>
          <cell r="AH28" t="str">
            <v>NaN</v>
          </cell>
          <cell r="AI28" t="str">
            <v>NaN</v>
          </cell>
          <cell r="AJ28" t="str">
            <v>NaN</v>
          </cell>
        </row>
        <row r="29">
          <cell r="A29" t="str">
            <v>NaN</v>
          </cell>
          <cell r="B29" t="str">
            <v>NaN</v>
          </cell>
          <cell r="C29" t="str">
            <v>NaN</v>
          </cell>
          <cell r="D29">
            <v>3.5740699999999999</v>
          </cell>
          <cell r="E29">
            <v>3.1738925</v>
          </cell>
          <cell r="F29">
            <v>3.1683005999999998</v>
          </cell>
          <cell r="G29">
            <v>3.1208491</v>
          </cell>
          <cell r="H29">
            <v>3.1993573</v>
          </cell>
          <cell r="I29">
            <v>3.2329612000000001</v>
          </cell>
          <cell r="J29">
            <v>3.1980993999999998</v>
          </cell>
          <cell r="K29">
            <v>2.9443636</v>
          </cell>
          <cell r="L29">
            <v>2.6086786000000002</v>
          </cell>
          <cell r="M29">
            <v>2.1537218</v>
          </cell>
          <cell r="N29">
            <v>1.9018854999999999</v>
          </cell>
          <cell r="O29" t="str">
            <v>NaN</v>
          </cell>
          <cell r="P29" t="str">
            <v>NaN</v>
          </cell>
          <cell r="Q29" t="str">
            <v>NaN</v>
          </cell>
          <cell r="R29" t="str">
            <v>NaN</v>
          </cell>
          <cell r="S29">
            <v>4.5032797000000002</v>
          </cell>
          <cell r="T29">
            <v>4.0700954999999999</v>
          </cell>
          <cell r="U29">
            <v>3.6339687999999999</v>
          </cell>
          <cell r="V29">
            <v>3.4522240000000002</v>
          </cell>
          <cell r="W29">
            <v>3.4081291999999999</v>
          </cell>
          <cell r="X29">
            <v>2.6143652999999998</v>
          </cell>
          <cell r="Y29">
            <v>2.4310577000000002</v>
          </cell>
          <cell r="Z29">
            <v>1.9132222999999999</v>
          </cell>
          <cell r="AA29">
            <v>1.6042299</v>
          </cell>
          <cell r="AB29">
            <v>1.1587829999999999</v>
          </cell>
          <cell r="AC29">
            <v>1.0642408999999999</v>
          </cell>
          <cell r="AD29">
            <v>0.86071149999999996</v>
          </cell>
          <cell r="AE29" t="str">
            <v>NaN</v>
          </cell>
          <cell r="AF29" t="str">
            <v>NaN</v>
          </cell>
          <cell r="AG29" t="str">
            <v>NaN</v>
          </cell>
          <cell r="AH29" t="str">
            <v>NaN</v>
          </cell>
          <cell r="AI29" t="str">
            <v>NaN</v>
          </cell>
          <cell r="AJ29" t="str">
            <v>NaN</v>
          </cell>
        </row>
        <row r="30">
          <cell r="A30" t="str">
            <v>NaN</v>
          </cell>
          <cell r="B30" t="str">
            <v>NaN</v>
          </cell>
          <cell r="C30" t="str">
            <v>NaN</v>
          </cell>
          <cell r="D30">
            <v>4.4670962999999997</v>
          </cell>
          <cell r="E30">
            <v>3.8980980000000001</v>
          </cell>
          <cell r="F30">
            <v>3.8901539999999999</v>
          </cell>
          <cell r="G30">
            <v>3.8657759999999999</v>
          </cell>
          <cell r="H30">
            <v>3.7939546000000002</v>
          </cell>
          <cell r="I30">
            <v>3.7201694999999999</v>
          </cell>
          <cell r="J30">
            <v>3.6168306000000001</v>
          </cell>
          <cell r="K30">
            <v>3.4759622000000001</v>
          </cell>
          <cell r="L30">
            <v>3.2077152999999998</v>
          </cell>
          <cell r="M30">
            <v>2.7078091999999998</v>
          </cell>
          <cell r="N30">
            <v>2.1527636000000001</v>
          </cell>
          <cell r="O30" t="str">
            <v>NaN</v>
          </cell>
          <cell r="P30" t="str">
            <v>NaN</v>
          </cell>
          <cell r="Q30" t="str">
            <v>NaN</v>
          </cell>
          <cell r="R30" t="str">
            <v>NaN</v>
          </cell>
          <cell r="S30">
            <v>4.7178740000000001</v>
          </cell>
          <cell r="T30">
            <v>4.5662136000000002</v>
          </cell>
          <cell r="U30">
            <v>4.4632800000000001</v>
          </cell>
          <cell r="V30">
            <v>4.1884345999999999</v>
          </cell>
          <cell r="W30">
            <v>4.0481360000000004</v>
          </cell>
          <cell r="X30">
            <v>3.9377873000000001</v>
          </cell>
          <cell r="Y30">
            <v>2.8628193999999998</v>
          </cell>
          <cell r="Z30" t="str">
            <v>NaN</v>
          </cell>
          <cell r="AA30">
            <v>1.596841</v>
          </cell>
          <cell r="AB30">
            <v>1.3093448000000001</v>
          </cell>
          <cell r="AC30" t="str">
            <v>NaN</v>
          </cell>
          <cell r="AD30" t="str">
            <v>NaN</v>
          </cell>
          <cell r="AE30" t="str">
            <v>NaN</v>
          </cell>
          <cell r="AF30" t="str">
            <v>NaN</v>
          </cell>
          <cell r="AG30" t="str">
            <v>NaN</v>
          </cell>
          <cell r="AH30" t="str">
            <v>NaN</v>
          </cell>
          <cell r="AI30" t="str">
            <v>NaN</v>
          </cell>
          <cell r="AJ30" t="str">
            <v>NaN</v>
          </cell>
        </row>
        <row r="31">
          <cell r="A31" t="str">
            <v>NaN</v>
          </cell>
          <cell r="B31" t="str">
            <v>NaN</v>
          </cell>
          <cell r="C31" t="str">
            <v>NaN</v>
          </cell>
          <cell r="D31">
            <v>4.3805684999999999</v>
          </cell>
          <cell r="E31">
            <v>4.1306890000000003</v>
          </cell>
          <cell r="F31">
            <v>4.0105877000000003</v>
          </cell>
          <cell r="G31">
            <v>3.9187664999999998</v>
          </cell>
          <cell r="H31">
            <v>3.8916783000000001</v>
          </cell>
          <cell r="I31">
            <v>3.8344478999999998</v>
          </cell>
          <cell r="J31">
            <v>3.8257791999999999</v>
          </cell>
          <cell r="K31">
            <v>3.6795216000000002</v>
          </cell>
          <cell r="L31">
            <v>3.4217596000000001</v>
          </cell>
          <cell r="M31">
            <v>2.8993354</v>
          </cell>
          <cell r="N31">
            <v>2.2811468000000001</v>
          </cell>
          <cell r="O31" t="str">
            <v>NaN</v>
          </cell>
          <cell r="P31" t="str">
            <v>NaN</v>
          </cell>
          <cell r="Q31" t="str">
            <v>NaN</v>
          </cell>
          <cell r="R31" t="str">
            <v>NaN</v>
          </cell>
          <cell r="S31" t="str">
            <v>NaN</v>
          </cell>
          <cell r="T31">
            <v>4.8523902999999997</v>
          </cell>
          <cell r="U31">
            <v>4.6576233</v>
          </cell>
          <cell r="V31">
            <v>4.6111072999999996</v>
          </cell>
          <cell r="W31">
            <v>4.3746685999999997</v>
          </cell>
          <cell r="X31">
            <v>4.3765850000000004</v>
          </cell>
          <cell r="Y31">
            <v>3.8729680000000002</v>
          </cell>
          <cell r="Z31">
            <v>3.0945897000000002</v>
          </cell>
          <cell r="AA31" t="str">
            <v>NaN</v>
          </cell>
          <cell r="AB31" t="str">
            <v>NaN</v>
          </cell>
          <cell r="AC31" t="str">
            <v>NaN</v>
          </cell>
          <cell r="AD31" t="str">
            <v>NaN</v>
          </cell>
          <cell r="AE31" t="str">
            <v>NaN</v>
          </cell>
          <cell r="AF31" t="str">
            <v>NaN</v>
          </cell>
          <cell r="AG31" t="str">
            <v>NaN</v>
          </cell>
          <cell r="AH31" t="str">
            <v>NaN</v>
          </cell>
          <cell r="AI31" t="str">
            <v>NaN</v>
          </cell>
          <cell r="AJ31" t="str">
            <v>NaN</v>
          </cell>
        </row>
        <row r="32">
          <cell r="A32" t="str">
            <v>NaN</v>
          </cell>
          <cell r="B32" t="str">
            <v>NaN</v>
          </cell>
          <cell r="C32" t="str">
            <v>NaN</v>
          </cell>
          <cell r="D32" t="str">
            <v>NaN</v>
          </cell>
          <cell r="E32">
            <v>3.886377</v>
          </cell>
          <cell r="F32">
            <v>3.9358610000000001</v>
          </cell>
          <cell r="G32">
            <v>3.9101629999999998</v>
          </cell>
          <cell r="H32">
            <v>3.7856003999999999</v>
          </cell>
          <cell r="I32">
            <v>3.7272593999999999</v>
          </cell>
          <cell r="J32">
            <v>3.7444924999999998</v>
          </cell>
          <cell r="K32">
            <v>3.6670668000000002</v>
          </cell>
          <cell r="L32">
            <v>3.3743713</v>
          </cell>
          <cell r="M32">
            <v>2.9280027999999998</v>
          </cell>
          <cell r="N32">
            <v>2.3375086999999999</v>
          </cell>
          <cell r="O32" t="str">
            <v>NaN</v>
          </cell>
          <cell r="P32" t="str">
            <v>NaN</v>
          </cell>
          <cell r="Q32" t="str">
            <v>NaN</v>
          </cell>
          <cell r="R32" t="str">
            <v>NaN</v>
          </cell>
          <cell r="S32" t="str">
            <v>NaN</v>
          </cell>
          <cell r="T32" t="str">
            <v>NaN</v>
          </cell>
          <cell r="U32">
            <v>4.5415479999999997</v>
          </cell>
          <cell r="V32">
            <v>4.3159304000000001</v>
          </cell>
          <cell r="W32">
            <v>4.025671</v>
          </cell>
          <cell r="X32">
            <v>4.0603540000000002</v>
          </cell>
          <cell r="Y32">
            <v>3.9042346000000001</v>
          </cell>
          <cell r="Z32">
            <v>3.180752</v>
          </cell>
          <cell r="AA32" t="str">
            <v>NaN</v>
          </cell>
          <cell r="AB32" t="str">
            <v>NaN</v>
          </cell>
          <cell r="AC32" t="str">
            <v>NaN</v>
          </cell>
          <cell r="AD32" t="str">
            <v>NaN</v>
          </cell>
          <cell r="AE32" t="str">
            <v>NaN</v>
          </cell>
          <cell r="AF32" t="str">
            <v>NaN</v>
          </cell>
          <cell r="AG32" t="str">
            <v>NaN</v>
          </cell>
          <cell r="AH32" t="str">
            <v>NaN</v>
          </cell>
          <cell r="AI32" t="str">
            <v>NaN</v>
          </cell>
          <cell r="AJ32" t="str">
            <v>NaN</v>
          </cell>
        </row>
        <row r="33">
          <cell r="A33" t="str">
            <v>NaN</v>
          </cell>
          <cell r="B33" t="str">
            <v>NaN</v>
          </cell>
          <cell r="C33" t="str">
            <v>NaN</v>
          </cell>
          <cell r="D33" t="str">
            <v>NaN</v>
          </cell>
          <cell r="E33">
            <v>3.1655180000000001</v>
          </cell>
          <cell r="F33">
            <v>4.2780804999999997</v>
          </cell>
          <cell r="G33">
            <v>3.8596276999999999</v>
          </cell>
          <cell r="H33">
            <v>3.9101789999999998</v>
          </cell>
          <cell r="I33">
            <v>4.0268769999999998</v>
          </cell>
          <cell r="J33">
            <v>4.1563572999999998</v>
          </cell>
          <cell r="K33">
            <v>3.3606763000000002</v>
          </cell>
          <cell r="L33">
            <v>3.0060706000000001</v>
          </cell>
          <cell r="M33">
            <v>2.4270146000000001</v>
          </cell>
          <cell r="N33" t="str">
            <v>NaN</v>
          </cell>
          <cell r="O33" t="str">
            <v>NaN</v>
          </cell>
          <cell r="P33" t="str">
            <v>NaN</v>
          </cell>
          <cell r="Q33" t="str">
            <v>NaN</v>
          </cell>
          <cell r="R33" t="str">
            <v>NaN</v>
          </cell>
          <cell r="S33" t="str">
            <v>NaN</v>
          </cell>
          <cell r="T33" t="str">
            <v>NaN</v>
          </cell>
          <cell r="U33">
            <v>3.4551835</v>
          </cell>
          <cell r="V33">
            <v>3.6216137000000002</v>
          </cell>
          <cell r="W33">
            <v>3.5085316</v>
          </cell>
          <cell r="X33">
            <v>3.4261558000000001</v>
          </cell>
          <cell r="Y33">
            <v>3.3744456999999999</v>
          </cell>
          <cell r="Z33" t="str">
            <v>NaN</v>
          </cell>
          <cell r="AA33" t="str">
            <v>NaN</v>
          </cell>
          <cell r="AB33" t="str">
            <v>NaN</v>
          </cell>
          <cell r="AC33" t="str">
            <v>NaN</v>
          </cell>
          <cell r="AD33" t="str">
            <v>NaN</v>
          </cell>
          <cell r="AE33" t="str">
            <v>NaN</v>
          </cell>
          <cell r="AF33" t="str">
            <v>NaN</v>
          </cell>
          <cell r="AG33" t="str">
            <v>NaN</v>
          </cell>
          <cell r="AH33" t="str">
            <v>NaN</v>
          </cell>
          <cell r="AI33" t="str">
            <v>NaN</v>
          </cell>
          <cell r="AJ33" t="str">
            <v>NaN</v>
          </cell>
        </row>
        <row r="34">
          <cell r="A34" t="str">
            <v>NaN</v>
          </cell>
          <cell r="B34" t="str">
            <v>NaN</v>
          </cell>
          <cell r="C34" t="str">
            <v>NaN</v>
          </cell>
          <cell r="D34" t="str">
            <v>NaN</v>
          </cell>
          <cell r="E34" t="str">
            <v>NaN</v>
          </cell>
          <cell r="F34" t="str">
            <v>NaN</v>
          </cell>
          <cell r="G34">
            <v>2.802794</v>
          </cell>
          <cell r="H34">
            <v>2.7969841999999998</v>
          </cell>
          <cell r="I34">
            <v>2.7508762</v>
          </cell>
          <cell r="J34">
            <v>2.8313912999999999</v>
          </cell>
          <cell r="K34">
            <v>2.6101146000000002</v>
          </cell>
          <cell r="L34">
            <v>2.3230849999999998</v>
          </cell>
          <cell r="M34" t="str">
            <v>NaN</v>
          </cell>
          <cell r="N34" t="str">
            <v>NaN</v>
          </cell>
          <cell r="O34" t="str">
            <v>NaN</v>
          </cell>
          <cell r="P34" t="str">
            <v>NaN</v>
          </cell>
          <cell r="Q34" t="str">
            <v>NaN</v>
          </cell>
          <cell r="R34" t="str">
            <v>NaN</v>
          </cell>
          <cell r="S34" t="str">
            <v>NaN</v>
          </cell>
          <cell r="T34" t="str">
            <v>NaN</v>
          </cell>
          <cell r="U34">
            <v>3.0087700000000002</v>
          </cell>
          <cell r="V34">
            <v>3.3192537</v>
          </cell>
          <cell r="W34">
            <v>2.799569</v>
          </cell>
          <cell r="X34">
            <v>2.8425598000000001</v>
          </cell>
          <cell r="Y34">
            <v>2.8876846</v>
          </cell>
          <cell r="Z34">
            <v>2.8597996000000001</v>
          </cell>
          <cell r="AA34" t="str">
            <v>NaN</v>
          </cell>
          <cell r="AB34" t="str">
            <v>NaN</v>
          </cell>
          <cell r="AC34" t="str">
            <v>NaN</v>
          </cell>
          <cell r="AD34" t="str">
            <v>NaN</v>
          </cell>
          <cell r="AE34" t="str">
            <v>NaN</v>
          </cell>
          <cell r="AF34" t="str">
            <v>NaN</v>
          </cell>
          <cell r="AG34" t="str">
            <v>NaN</v>
          </cell>
          <cell r="AH34" t="str">
            <v>NaN</v>
          </cell>
          <cell r="AI34" t="str">
            <v>NaN</v>
          </cell>
          <cell r="AJ34" t="str">
            <v>NaN</v>
          </cell>
        </row>
        <row r="35">
          <cell r="A35" t="str">
            <v>NaN</v>
          </cell>
          <cell r="B35" t="str">
            <v>NaN</v>
          </cell>
          <cell r="C35" t="str">
            <v>NaN</v>
          </cell>
          <cell r="D35" t="str">
            <v>NaN</v>
          </cell>
          <cell r="E35" t="str">
            <v>NaN</v>
          </cell>
          <cell r="F35" t="str">
            <v>NaN</v>
          </cell>
          <cell r="G35" t="str">
            <v>NaN</v>
          </cell>
          <cell r="H35" t="str">
            <v>NaN</v>
          </cell>
          <cell r="I35" t="str">
            <v>NaN</v>
          </cell>
          <cell r="J35">
            <v>2.3895137000000002</v>
          </cell>
          <cell r="K35" t="str">
            <v>NaN</v>
          </cell>
          <cell r="L35" t="str">
            <v>NaN</v>
          </cell>
          <cell r="M35" t="str">
            <v>NaN</v>
          </cell>
          <cell r="N35" t="str">
            <v>NaN</v>
          </cell>
          <cell r="O35" t="str">
            <v>NaN</v>
          </cell>
          <cell r="P35" t="str">
            <v>NaN</v>
          </cell>
          <cell r="Q35" t="str">
            <v>NaN</v>
          </cell>
          <cell r="R35" t="str">
            <v>NaN</v>
          </cell>
          <cell r="S35" t="str">
            <v>NaN</v>
          </cell>
          <cell r="T35">
            <v>2.4997910000000001</v>
          </cell>
          <cell r="U35">
            <v>2.5710514</v>
          </cell>
          <cell r="V35" t="str">
            <v>NaN</v>
          </cell>
          <cell r="W35" t="str">
            <v>NaN</v>
          </cell>
          <cell r="X35">
            <v>1.9846239000000001</v>
          </cell>
          <cell r="Y35">
            <v>2.3817591999999999</v>
          </cell>
          <cell r="Z35">
            <v>2.3829286000000001</v>
          </cell>
          <cell r="AA35">
            <v>2.4626562999999999</v>
          </cell>
          <cell r="AB35">
            <v>2.4274928999999998</v>
          </cell>
          <cell r="AC35" t="str">
            <v>NaN</v>
          </cell>
          <cell r="AD35" t="str">
            <v>NaN</v>
          </cell>
          <cell r="AE35" t="str">
            <v>NaN</v>
          </cell>
          <cell r="AF35" t="str">
            <v>NaN</v>
          </cell>
          <cell r="AG35" t="str">
            <v>NaN</v>
          </cell>
          <cell r="AH35" t="str">
            <v>NaN</v>
          </cell>
          <cell r="AI35" t="str">
            <v>NaN</v>
          </cell>
          <cell r="AJ35" t="str">
            <v>NaN</v>
          </cell>
        </row>
        <row r="36">
          <cell r="A36">
            <v>2.0215103999999999</v>
          </cell>
          <cell r="B36">
            <v>2.0226335999999998</v>
          </cell>
          <cell r="C36">
            <v>2.0254998</v>
          </cell>
          <cell r="D36">
            <v>2.0134310000000002</v>
          </cell>
          <cell r="E36">
            <v>1.9964743</v>
          </cell>
          <cell r="F36">
            <v>1.9838382000000001</v>
          </cell>
          <cell r="G36">
            <v>1.9801906</v>
          </cell>
          <cell r="H36">
            <v>1.9746204999999999</v>
          </cell>
          <cell r="I36">
            <v>1.9623611000000001</v>
          </cell>
          <cell r="J36">
            <v>1.9529802999999999</v>
          </cell>
          <cell r="K36">
            <v>1.9481834</v>
          </cell>
          <cell r="L36">
            <v>1.9417639</v>
          </cell>
          <cell r="M36">
            <v>1.9378280999999999</v>
          </cell>
          <cell r="N36">
            <v>1.9421052000000001</v>
          </cell>
          <cell r="O36">
            <v>1.9681257999999999</v>
          </cell>
          <cell r="P36">
            <v>2.0068964999999999</v>
          </cell>
          <cell r="Q36">
            <v>2.0284095</v>
          </cell>
          <cell r="R36">
            <v>2.0416447999999998</v>
          </cell>
          <cell r="S36">
            <v>2.073788</v>
          </cell>
          <cell r="T36">
            <v>2.0875316000000002</v>
          </cell>
          <cell r="U36" t="str">
            <v>NaN</v>
          </cell>
          <cell r="V36" t="str">
            <v>NaN</v>
          </cell>
          <cell r="W36" t="str">
            <v>NaN</v>
          </cell>
          <cell r="X36" t="str">
            <v>NaN</v>
          </cell>
          <cell r="Y36">
            <v>2.0684159000000002</v>
          </cell>
          <cell r="Z36">
            <v>2.1215039999999998</v>
          </cell>
          <cell r="AA36">
            <v>2.1167606999999999</v>
          </cell>
          <cell r="AB36">
            <v>2.1395707000000002</v>
          </cell>
          <cell r="AC36">
            <v>2.1104354999999999</v>
          </cell>
          <cell r="AD36">
            <v>2.0848393000000001</v>
          </cell>
          <cell r="AE36">
            <v>2.1118115999999998</v>
          </cell>
          <cell r="AF36">
            <v>2.1011446</v>
          </cell>
          <cell r="AG36">
            <v>2.0782409999999998</v>
          </cell>
          <cell r="AH36">
            <v>2.1127193000000002</v>
          </cell>
          <cell r="AI36">
            <v>2.1171853999999999</v>
          </cell>
          <cell r="AJ36">
            <v>2.0589067999999999</v>
          </cell>
        </row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2.2484746000000002</v>
          </cell>
          <cell r="C39">
            <v>2.2258252999999999</v>
          </cell>
          <cell r="D39">
            <v>2.2377395999999998</v>
          </cell>
          <cell r="E39">
            <v>2.0921178</v>
          </cell>
          <cell r="F39">
            <v>2.3467661999999998</v>
          </cell>
          <cell r="G39">
            <v>2.4487998000000002</v>
          </cell>
          <cell r="H39">
            <v>2.3684626</v>
          </cell>
          <cell r="I39">
            <v>2.4792538</v>
          </cell>
          <cell r="J39">
            <v>2.2050347000000001</v>
          </cell>
          <cell r="K39">
            <v>2.3878222</v>
          </cell>
          <cell r="L39">
            <v>2.1770977999999999</v>
          </cell>
          <cell r="M39">
            <v>2.168733</v>
          </cell>
          <cell r="N39">
            <v>2.1653359999999999</v>
          </cell>
          <cell r="O39">
            <v>2.4945683000000001</v>
          </cell>
          <cell r="P39">
            <v>2.0873317999999998</v>
          </cell>
          <cell r="Q39">
            <v>1.9956670999999999</v>
          </cell>
          <cell r="R39">
            <v>2.2796219999999998</v>
          </cell>
          <cell r="S39">
            <v>2.3287667999999999</v>
          </cell>
          <cell r="T39">
            <v>2.4231585999999998</v>
          </cell>
          <cell r="U39">
            <v>2.3253075999999999</v>
          </cell>
          <cell r="V39">
            <v>2.2546865999999999</v>
          </cell>
          <cell r="W39">
            <v>2.1706593000000001</v>
          </cell>
          <cell r="X39">
            <v>2.2081103</v>
          </cell>
          <cell r="Y39">
            <v>2.1061766</v>
          </cell>
          <cell r="Z39">
            <v>2.0738006000000002</v>
          </cell>
          <cell r="AA39">
            <v>2.1385255000000001</v>
          </cell>
          <cell r="AB39">
            <v>2.1930770000000002</v>
          </cell>
          <cell r="AC39">
            <v>2.1725940000000001</v>
          </cell>
          <cell r="AD39">
            <v>2.1738176</v>
          </cell>
          <cell r="AE39">
            <v>2.0709708</v>
          </cell>
          <cell r="AF39">
            <v>2.2215821999999998</v>
          </cell>
          <cell r="AG39">
            <v>2.1444736</v>
          </cell>
          <cell r="AH39">
            <v>2.0837834000000002</v>
          </cell>
          <cell r="AI39">
            <v>2.3409840000000002</v>
          </cell>
          <cell r="AJ39" t="str">
            <v>NaN</v>
          </cell>
        </row>
        <row r="40">
          <cell r="A40">
            <v>2.9085260000000002</v>
          </cell>
          <cell r="B40">
            <v>2.8705596999999998</v>
          </cell>
          <cell r="C40">
            <v>2.7234742999999999</v>
          </cell>
          <cell r="D40">
            <v>2.6189849999999999</v>
          </cell>
          <cell r="E40">
            <v>2.6950699999999999</v>
          </cell>
          <cell r="F40">
            <v>2.5882475</v>
          </cell>
          <cell r="G40">
            <v>2.5173988</v>
          </cell>
          <cell r="H40">
            <v>2.6114847999999999</v>
          </cell>
          <cell r="I40">
            <v>2.7454966999999999</v>
          </cell>
          <cell r="J40">
            <v>2.740564</v>
          </cell>
          <cell r="K40">
            <v>2.8278246</v>
          </cell>
          <cell r="L40">
            <v>2.8029408</v>
          </cell>
          <cell r="M40">
            <v>2.7891325999999999</v>
          </cell>
          <cell r="N40">
            <v>2.7948149999999998</v>
          </cell>
          <cell r="O40">
            <v>2.81338</v>
          </cell>
          <cell r="P40">
            <v>2.7616584</v>
          </cell>
          <cell r="Q40">
            <v>2.7275125999999998</v>
          </cell>
          <cell r="R40">
            <v>2.6220899000000002</v>
          </cell>
          <cell r="S40">
            <v>2.5138302000000001</v>
          </cell>
          <cell r="T40">
            <v>2.8128793000000001</v>
          </cell>
          <cell r="U40">
            <v>2.7737645999999998</v>
          </cell>
          <cell r="V40">
            <v>2.7538109999999998</v>
          </cell>
          <cell r="W40">
            <v>2.6903462</v>
          </cell>
          <cell r="X40">
            <v>2.7685719999999998</v>
          </cell>
          <cell r="Y40">
            <v>3.0374634</v>
          </cell>
          <cell r="Z40">
            <v>3.1029412999999999</v>
          </cell>
          <cell r="AA40">
            <v>3.0867810000000002</v>
          </cell>
          <cell r="AB40">
            <v>3.0179521999999999</v>
          </cell>
          <cell r="AC40">
            <v>2.9743428000000001</v>
          </cell>
          <cell r="AD40">
            <v>3.103793</v>
          </cell>
          <cell r="AE40">
            <v>3.1048110000000002</v>
          </cell>
          <cell r="AF40">
            <v>3.0146263000000002</v>
          </cell>
          <cell r="AG40">
            <v>2.8167871999999998</v>
          </cell>
          <cell r="AH40">
            <v>2.9088039999999999</v>
          </cell>
          <cell r="AI40">
            <v>2.8094876000000002</v>
          </cell>
          <cell r="AJ40">
            <v>2.9317354999999998</v>
          </cell>
        </row>
        <row r="41">
          <cell r="A41">
            <v>3.6573606000000001</v>
          </cell>
          <cell r="B41">
            <v>3.5656094999999999</v>
          </cell>
          <cell r="C41">
            <v>3.4944296000000001</v>
          </cell>
          <cell r="D41">
            <v>3.5620314999999998</v>
          </cell>
          <cell r="E41">
            <v>3.4837549000000001</v>
          </cell>
          <cell r="F41">
            <v>3.3799229999999998</v>
          </cell>
          <cell r="G41">
            <v>3.2674913000000001</v>
          </cell>
          <cell r="H41">
            <v>3.2917497</v>
          </cell>
          <cell r="I41">
            <v>3.5883174000000002</v>
          </cell>
          <cell r="J41">
            <v>3.7039323</v>
          </cell>
          <cell r="K41">
            <v>3.7984551999999998</v>
          </cell>
          <cell r="L41">
            <v>3.7713485000000002</v>
          </cell>
          <cell r="M41">
            <v>3.7017593</v>
          </cell>
          <cell r="N41">
            <v>3.5793210000000002</v>
          </cell>
          <cell r="O41">
            <v>3.5533223</v>
          </cell>
          <cell r="P41">
            <v>3.4505949999999999</v>
          </cell>
          <cell r="Q41">
            <v>3.3993278</v>
          </cell>
          <cell r="R41">
            <v>3.2140863</v>
          </cell>
          <cell r="S41">
            <v>2.6250467</v>
          </cell>
          <cell r="T41">
            <v>2.9924010000000001</v>
          </cell>
          <cell r="U41">
            <v>3.3549042</v>
          </cell>
          <cell r="V41">
            <v>3.6677944999999998</v>
          </cell>
          <cell r="W41">
            <v>3.7624249999999999</v>
          </cell>
          <cell r="X41">
            <v>3.6999578</v>
          </cell>
          <cell r="Y41">
            <v>3.6843773999999998</v>
          </cell>
          <cell r="Z41">
            <v>3.6604592999999999</v>
          </cell>
          <cell r="AA41">
            <v>3.6170010000000001</v>
          </cell>
          <cell r="AB41">
            <v>3.5660262</v>
          </cell>
          <cell r="AC41">
            <v>3.4855475</v>
          </cell>
          <cell r="AD41">
            <v>3.5991222999999999</v>
          </cell>
          <cell r="AE41">
            <v>3.6774938000000001</v>
          </cell>
          <cell r="AF41">
            <v>3.6857288000000001</v>
          </cell>
          <cell r="AG41">
            <v>3.6534952999999999</v>
          </cell>
          <cell r="AH41">
            <v>3.6790378000000001</v>
          </cell>
          <cell r="AI41">
            <v>3.683535</v>
          </cell>
          <cell r="AJ41">
            <v>3.6485615</v>
          </cell>
        </row>
        <row r="42">
          <cell r="A42">
            <v>3.8055593999999999</v>
          </cell>
          <cell r="B42">
            <v>3.8180008000000001</v>
          </cell>
          <cell r="C42">
            <v>3.7169143999999998</v>
          </cell>
          <cell r="D42">
            <v>3.8381560000000001</v>
          </cell>
          <cell r="E42">
            <v>3.8888109000000002</v>
          </cell>
          <cell r="F42">
            <v>3.8168913999999998</v>
          </cell>
          <cell r="G42">
            <v>3.8363763999999998</v>
          </cell>
          <cell r="H42">
            <v>3.8654294</v>
          </cell>
          <cell r="I42">
            <v>4.0350393999999996</v>
          </cell>
          <cell r="J42">
            <v>4.1145509999999996</v>
          </cell>
          <cell r="K42">
            <v>4.0468859999999998</v>
          </cell>
          <cell r="L42">
            <v>3.9785330000000001</v>
          </cell>
          <cell r="M42">
            <v>3.8923268000000002</v>
          </cell>
          <cell r="N42">
            <v>3.8508239999999998</v>
          </cell>
          <cell r="O42">
            <v>3.7707286</v>
          </cell>
          <cell r="P42">
            <v>3.7033865000000001</v>
          </cell>
          <cell r="Q42">
            <v>3.6246779999999998</v>
          </cell>
          <cell r="R42">
            <v>3.5877501999999999</v>
          </cell>
          <cell r="S42">
            <v>3.0972016</v>
          </cell>
          <cell r="T42" t="str">
            <v>NaN</v>
          </cell>
          <cell r="U42">
            <v>4.3083739999999997</v>
          </cell>
          <cell r="V42">
            <v>4.2992916000000001</v>
          </cell>
          <cell r="W42">
            <v>4.2884364000000001</v>
          </cell>
          <cell r="X42">
            <v>4.2097360000000004</v>
          </cell>
          <cell r="Y42">
            <v>4.1531276999999998</v>
          </cell>
          <cell r="Z42">
            <v>4.0760360000000002</v>
          </cell>
          <cell r="AA42">
            <v>3.8646197</v>
          </cell>
          <cell r="AB42">
            <v>3.8555665000000001</v>
          </cell>
          <cell r="AC42">
            <v>3.8252701999999998</v>
          </cell>
          <cell r="AD42">
            <v>3.9202811999999998</v>
          </cell>
          <cell r="AE42">
            <v>4.0312400000000004</v>
          </cell>
          <cell r="AF42">
            <v>4.0586979999999997</v>
          </cell>
          <cell r="AG42">
            <v>3.8032734000000001</v>
          </cell>
          <cell r="AH42">
            <v>3.8309913</v>
          </cell>
          <cell r="AI42">
            <v>3.7198677</v>
          </cell>
          <cell r="AJ42">
            <v>3.8159443999999998</v>
          </cell>
        </row>
        <row r="43">
          <cell r="A43">
            <v>4.0731006000000001</v>
          </cell>
          <cell r="B43">
            <v>4.1126465999999997</v>
          </cell>
          <cell r="C43">
            <v>4.18018</v>
          </cell>
          <cell r="D43">
            <v>4.2541475000000002</v>
          </cell>
          <cell r="E43">
            <v>4.1183661999999996</v>
          </cell>
          <cell r="F43">
            <v>3.7137283999999999</v>
          </cell>
          <cell r="G43">
            <v>3.4060860000000002</v>
          </cell>
          <cell r="H43">
            <v>2.9967055</v>
          </cell>
          <cell r="I43">
            <v>3.5122944999999999</v>
          </cell>
          <cell r="J43">
            <v>3.5086599999999999</v>
          </cell>
          <cell r="K43">
            <v>3.6058789999999998</v>
          </cell>
          <cell r="L43">
            <v>3.6171609999999998</v>
          </cell>
          <cell r="M43">
            <v>3.667119</v>
          </cell>
          <cell r="N43">
            <v>3.7179315000000002</v>
          </cell>
          <cell r="O43">
            <v>3.7477309999999999</v>
          </cell>
          <cell r="P43">
            <v>3.7379424999999999</v>
          </cell>
          <cell r="Q43">
            <v>3.7171462000000002</v>
          </cell>
          <cell r="R43">
            <v>3.6337275999999998</v>
          </cell>
          <cell r="S43">
            <v>3.0892092999999998</v>
          </cell>
          <cell r="T43" t="str">
            <v>NaN</v>
          </cell>
          <cell r="U43">
            <v>4.7070932000000001</v>
          </cell>
          <cell r="V43">
            <v>4.6584344</v>
          </cell>
          <cell r="W43">
            <v>4.6501802999999997</v>
          </cell>
          <cell r="X43">
            <v>4.522824</v>
          </cell>
          <cell r="Y43">
            <v>4.4501540000000004</v>
          </cell>
          <cell r="Z43">
            <v>4.2701444999999998</v>
          </cell>
          <cell r="AA43">
            <v>4.1805377000000004</v>
          </cell>
          <cell r="AB43">
            <v>4.1940116999999999</v>
          </cell>
          <cell r="AC43">
            <v>4.2237815999999997</v>
          </cell>
          <cell r="AD43">
            <v>4.0813470000000001</v>
          </cell>
          <cell r="AE43">
            <v>4.0785418</v>
          </cell>
          <cell r="AF43">
            <v>4.1967625999999996</v>
          </cell>
          <cell r="AG43">
            <v>3.9270868000000001</v>
          </cell>
          <cell r="AH43">
            <v>3.8770579999999999</v>
          </cell>
          <cell r="AI43">
            <v>3.8862185</v>
          </cell>
          <cell r="AJ43">
            <v>3.9920021999999999</v>
          </cell>
        </row>
        <row r="44">
          <cell r="A44">
            <v>4.4045133999999999</v>
          </cell>
          <cell r="B44">
            <v>4.2326230000000002</v>
          </cell>
          <cell r="C44">
            <v>3.7199184999999999</v>
          </cell>
          <cell r="D44">
            <v>3.1526133999999999</v>
          </cell>
          <cell r="E44">
            <v>2.9262033000000001</v>
          </cell>
          <cell r="F44">
            <v>2.9892707000000001</v>
          </cell>
          <cell r="G44">
            <v>2.6956763000000001</v>
          </cell>
          <cell r="H44">
            <v>2.7308667</v>
          </cell>
          <cell r="I44">
            <v>2.8038827999999998</v>
          </cell>
          <cell r="J44">
            <v>2.6924350000000001</v>
          </cell>
          <cell r="K44">
            <v>2.7529300000000001</v>
          </cell>
          <cell r="L44">
            <v>2.8407059000000001</v>
          </cell>
          <cell r="M44">
            <v>2.8478569999999999</v>
          </cell>
          <cell r="N44">
            <v>2.9170357999999998</v>
          </cell>
          <cell r="O44">
            <v>3.0342614999999999</v>
          </cell>
          <cell r="P44">
            <v>3.0381079999999998</v>
          </cell>
          <cell r="Q44">
            <v>3.1080475000000001</v>
          </cell>
          <cell r="R44">
            <v>3.0188321999999999</v>
          </cell>
          <cell r="S44">
            <v>2.5282943000000002</v>
          </cell>
          <cell r="T44" t="str">
            <v>NaN</v>
          </cell>
          <cell r="U44">
            <v>4.1912794</v>
          </cell>
          <cell r="V44">
            <v>3.9541792999999998</v>
          </cell>
          <cell r="W44">
            <v>4.1210775000000002</v>
          </cell>
          <cell r="X44">
            <v>4.1344580000000004</v>
          </cell>
          <cell r="Y44">
            <v>4.0181984999999996</v>
          </cell>
          <cell r="Z44">
            <v>3.9950507000000002</v>
          </cell>
          <cell r="AA44">
            <v>3.9849020999999998</v>
          </cell>
          <cell r="AB44">
            <v>4.1516523000000003</v>
          </cell>
          <cell r="AC44">
            <v>4.4488586999999997</v>
          </cell>
          <cell r="AD44">
            <v>4.0185919999999999</v>
          </cell>
          <cell r="AE44">
            <v>3.8513997</v>
          </cell>
          <cell r="AF44">
            <v>3.9255314000000001</v>
          </cell>
          <cell r="AG44">
            <v>3.8743153000000001</v>
          </cell>
          <cell r="AH44">
            <v>3.9698570000000002</v>
          </cell>
          <cell r="AI44">
            <v>4.1734280000000004</v>
          </cell>
          <cell r="AJ44">
            <v>4.3583026</v>
          </cell>
        </row>
        <row r="45">
          <cell r="A45">
            <v>3.5864639999999999</v>
          </cell>
          <cell r="B45">
            <v>3.0573660999999999</v>
          </cell>
          <cell r="C45">
            <v>2.3625546000000002</v>
          </cell>
          <cell r="D45">
            <v>2.0027726000000001</v>
          </cell>
          <cell r="E45" t="str">
            <v>NaN</v>
          </cell>
          <cell r="F45">
            <v>3.5096257</v>
          </cell>
          <cell r="G45">
            <v>2.7983327</v>
          </cell>
          <cell r="H45">
            <v>2.3414055999999999</v>
          </cell>
          <cell r="I45">
            <v>2.3039968000000002</v>
          </cell>
          <cell r="J45">
            <v>2.3040623999999998</v>
          </cell>
          <cell r="K45">
            <v>2.3370158999999999</v>
          </cell>
          <cell r="L45">
            <v>2.3171837000000002</v>
          </cell>
          <cell r="M45">
            <v>2.2243187</v>
          </cell>
          <cell r="N45">
            <v>2.1874547</v>
          </cell>
          <cell r="O45">
            <v>2.2292774</v>
          </cell>
          <cell r="P45">
            <v>2.2922956999999999</v>
          </cell>
          <cell r="Q45">
            <v>2.3320373999999999</v>
          </cell>
          <cell r="R45">
            <v>2.1940262000000001</v>
          </cell>
          <cell r="S45">
            <v>1.9296726</v>
          </cell>
          <cell r="T45" t="str">
            <v>NaN</v>
          </cell>
          <cell r="U45">
            <v>4.9565577999999997</v>
          </cell>
          <cell r="V45">
            <v>3.4734943</v>
          </cell>
          <cell r="W45">
            <v>3.1845178999999999</v>
          </cell>
          <cell r="X45">
            <v>3.188545</v>
          </cell>
          <cell r="Y45">
            <v>3.2297549999999999</v>
          </cell>
          <cell r="Z45">
            <v>3.2196286000000001</v>
          </cell>
          <cell r="AA45">
            <v>3.2823190000000002</v>
          </cell>
          <cell r="AB45">
            <v>3.5649679000000001</v>
          </cell>
          <cell r="AC45">
            <v>5.4488025000000002</v>
          </cell>
          <cell r="AD45">
            <v>3.0643349</v>
          </cell>
          <cell r="AE45">
            <v>2.4591916</v>
          </cell>
          <cell r="AF45">
            <v>2.8771049999999998</v>
          </cell>
          <cell r="AG45">
            <v>3.383912</v>
          </cell>
          <cell r="AH45">
            <v>3.7852993000000001</v>
          </cell>
          <cell r="AI45">
            <v>4.0679746000000003</v>
          </cell>
          <cell r="AJ45">
            <v>4.0304937000000001</v>
          </cell>
        </row>
        <row r="46">
          <cell r="A46">
            <v>2.2337706000000002</v>
          </cell>
          <cell r="B46">
            <v>1.9714929000000001</v>
          </cell>
          <cell r="C46">
            <v>1.6082371</v>
          </cell>
          <cell r="D46" t="str">
            <v>NaN</v>
          </cell>
          <cell r="E46" t="str">
            <v>NaN</v>
          </cell>
          <cell r="F46">
            <v>3.2538418999999998</v>
          </cell>
          <cell r="G46">
            <v>2.0517346999999999</v>
          </cell>
          <cell r="H46">
            <v>1.7232457000000001</v>
          </cell>
          <cell r="I46">
            <v>1.5011492</v>
          </cell>
          <cell r="J46">
            <v>1.2652557</v>
          </cell>
          <cell r="K46">
            <v>1.0197806</v>
          </cell>
          <cell r="L46">
            <v>0.92602569999999995</v>
          </cell>
          <cell r="M46">
            <v>1.1361748</v>
          </cell>
          <cell r="N46">
            <v>1.2722188000000001</v>
          </cell>
          <cell r="O46">
            <v>1.3541158</v>
          </cell>
          <cell r="P46">
            <v>1.4132594000000001</v>
          </cell>
          <cell r="Q46">
            <v>1.3536843000000001</v>
          </cell>
          <cell r="R46">
            <v>1.4459048999999999</v>
          </cell>
          <cell r="S46">
            <v>1.6412466000000001</v>
          </cell>
          <cell r="T46" t="str">
            <v>NaN</v>
          </cell>
          <cell r="U46" t="str">
            <v>NaN</v>
          </cell>
          <cell r="V46">
            <v>2.8733705999999999</v>
          </cell>
          <cell r="W46">
            <v>2.2149047999999998</v>
          </cell>
          <cell r="X46">
            <v>2.2462152999999998</v>
          </cell>
          <cell r="Y46">
            <v>2.4675050000000001</v>
          </cell>
          <cell r="Z46">
            <v>2.334355</v>
          </cell>
          <cell r="AA46">
            <v>2.1064801000000002</v>
          </cell>
          <cell r="AB46">
            <v>2.6640467999999999</v>
          </cell>
          <cell r="AC46" t="str">
            <v>NaN</v>
          </cell>
          <cell r="AD46">
            <v>2.7306504</v>
          </cell>
          <cell r="AE46">
            <v>1.8740570000000001</v>
          </cell>
          <cell r="AF46">
            <v>1.5320015</v>
          </cell>
          <cell r="AG46">
            <v>1.5896592</v>
          </cell>
          <cell r="AH46">
            <v>2.4160263999999998</v>
          </cell>
          <cell r="AI46">
            <v>2.7150471</v>
          </cell>
          <cell r="AJ46">
            <v>2.4323739999999998</v>
          </cell>
        </row>
        <row r="47">
          <cell r="A47">
            <v>1.7187551999999999</v>
          </cell>
          <cell r="B47">
            <v>1.720261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2.5383149999999999</v>
          </cell>
          <cell r="G47">
            <v>1.6437662</v>
          </cell>
          <cell r="H47">
            <v>1.4987462</v>
          </cell>
          <cell r="I47">
            <v>1.4016550000000001</v>
          </cell>
          <cell r="J47">
            <v>1.2214872000000001</v>
          </cell>
          <cell r="K47">
            <v>1.0759238</v>
          </cell>
          <cell r="L47">
            <v>0.91488223999999996</v>
          </cell>
          <cell r="M47">
            <v>0.86262030000000001</v>
          </cell>
          <cell r="N47">
            <v>0.84992959999999995</v>
          </cell>
          <cell r="O47">
            <v>0.86433314999999999</v>
          </cell>
          <cell r="P47">
            <v>0.90316629999999998</v>
          </cell>
          <cell r="Q47">
            <v>0.97153460000000003</v>
          </cell>
          <cell r="R47">
            <v>1.1781363</v>
          </cell>
          <cell r="S47">
            <v>1.3963156999999999</v>
          </cell>
          <cell r="T47" t="str">
            <v>NaN</v>
          </cell>
          <cell r="U47" t="str">
            <v>NaN</v>
          </cell>
          <cell r="V47">
            <v>2.9844754</v>
          </cell>
          <cell r="W47">
            <v>2.0528116000000001</v>
          </cell>
          <cell r="X47">
            <v>1.312592</v>
          </cell>
          <cell r="Y47">
            <v>1.2967934999999999</v>
          </cell>
          <cell r="Z47">
            <v>1.3413576</v>
          </cell>
          <cell r="AA47">
            <v>1.9514161000000001</v>
          </cell>
          <cell r="AB47">
            <v>2.7526882000000001</v>
          </cell>
          <cell r="AC47" t="str">
            <v>NaN</v>
          </cell>
          <cell r="AD47">
            <v>2.4537296</v>
          </cell>
          <cell r="AE47">
            <v>2.0741444000000002</v>
          </cell>
          <cell r="AF47">
            <v>1.7674757000000001</v>
          </cell>
          <cell r="AG47">
            <v>1.6180178000000001</v>
          </cell>
          <cell r="AH47">
            <v>1.6508585</v>
          </cell>
          <cell r="AI47">
            <v>1.7528306</v>
          </cell>
          <cell r="AJ47">
            <v>1.6544931</v>
          </cell>
        </row>
        <row r="48">
          <cell r="A48">
            <v>1.5253105</v>
          </cell>
          <cell r="B48">
            <v>1.4710996000000001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2.4746465999999998</v>
          </cell>
          <cell r="G48">
            <v>1.4748435</v>
          </cell>
          <cell r="H48">
            <v>1.2103098999999999</v>
          </cell>
          <cell r="I48">
            <v>1.1444645</v>
          </cell>
          <cell r="J48">
            <v>1.0571604999999999</v>
          </cell>
          <cell r="K48">
            <v>0.99752194000000005</v>
          </cell>
          <cell r="L48">
            <v>0.88241519999999996</v>
          </cell>
          <cell r="M48">
            <v>0.82511029999999996</v>
          </cell>
          <cell r="N48">
            <v>0.81185012999999995</v>
          </cell>
          <cell r="O48">
            <v>0.846468</v>
          </cell>
          <cell r="P48">
            <v>0.90331819999999996</v>
          </cell>
          <cell r="Q48">
            <v>1.0053055</v>
          </cell>
          <cell r="R48">
            <v>1.1160173</v>
          </cell>
          <cell r="S48">
            <v>1.1790408000000001</v>
          </cell>
          <cell r="T48" t="str">
            <v>NaN</v>
          </cell>
          <cell r="U48" t="str">
            <v>NaN</v>
          </cell>
          <cell r="V48">
            <v>3.6478109999999999</v>
          </cell>
          <cell r="W48">
            <v>2.1816550000000001</v>
          </cell>
          <cell r="X48">
            <v>1.2527870000000001</v>
          </cell>
          <cell r="Y48">
            <v>1.2853798999999999</v>
          </cell>
          <cell r="Z48">
            <v>1.5921643000000001</v>
          </cell>
          <cell r="AA48">
            <v>2.1860764000000001</v>
          </cell>
          <cell r="AB48">
            <v>2.8560159999999999</v>
          </cell>
          <cell r="AC48" t="str">
            <v>NaN</v>
          </cell>
          <cell r="AD48">
            <v>2.6366326999999998</v>
          </cell>
          <cell r="AE48">
            <v>2.2606446999999998</v>
          </cell>
          <cell r="AF48">
            <v>1.7033780999999999</v>
          </cell>
          <cell r="AG48">
            <v>1.6578603000000001</v>
          </cell>
          <cell r="AH48">
            <v>1.656317</v>
          </cell>
          <cell r="AI48">
            <v>1.6999166999999999</v>
          </cell>
          <cell r="AJ48">
            <v>1.6508586000000001</v>
          </cell>
        </row>
        <row r="49">
          <cell r="A49">
            <v>1.6489619</v>
          </cell>
          <cell r="B49">
            <v>1.4980385000000001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2.2956829999999999</v>
          </cell>
          <cell r="G49">
            <v>1.3787370000000001</v>
          </cell>
          <cell r="H49">
            <v>1.0907979999999999</v>
          </cell>
          <cell r="I49">
            <v>0.84374839999999995</v>
          </cell>
          <cell r="J49">
            <v>0.81311889999999998</v>
          </cell>
          <cell r="K49">
            <v>0.86745404999999998</v>
          </cell>
          <cell r="L49">
            <v>0.84141290000000002</v>
          </cell>
          <cell r="M49">
            <v>0.81957210000000003</v>
          </cell>
          <cell r="N49">
            <v>0.84897053</v>
          </cell>
          <cell r="O49">
            <v>0.94294990000000001</v>
          </cell>
          <cell r="P49">
            <v>1.0088839999999999</v>
          </cell>
          <cell r="Q49">
            <v>1.0943902000000001</v>
          </cell>
          <cell r="R49">
            <v>1.1489617000000001</v>
          </cell>
          <cell r="S49">
            <v>1.0980188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1.8759625</v>
          </cell>
          <cell r="X49">
            <v>1.4288983</v>
          </cell>
          <cell r="Y49">
            <v>1.3927265</v>
          </cell>
          <cell r="Z49">
            <v>1.6764694</v>
          </cell>
          <cell r="AA49">
            <v>2.3576611999999999</v>
          </cell>
          <cell r="AB49" t="str">
            <v>NaN</v>
          </cell>
          <cell r="AC49" t="str">
            <v>NaN</v>
          </cell>
          <cell r="AD49">
            <v>3.3742540000000001</v>
          </cell>
          <cell r="AE49">
            <v>3.0118694000000001</v>
          </cell>
          <cell r="AF49">
            <v>1.8382158</v>
          </cell>
          <cell r="AG49">
            <v>1.7433878</v>
          </cell>
          <cell r="AH49">
            <v>1.799175</v>
          </cell>
          <cell r="AI49">
            <v>1.8420292</v>
          </cell>
          <cell r="AJ49">
            <v>1.799326</v>
          </cell>
        </row>
        <row r="50">
          <cell r="A50">
            <v>2.195058</v>
          </cell>
          <cell r="B50">
            <v>1.6601653999999999</v>
          </cell>
          <cell r="C50" t="str">
            <v>NaN</v>
          </cell>
          <cell r="D50" t="str">
            <v>NaN</v>
          </cell>
          <cell r="E50">
            <v>2.3599679999999998</v>
          </cell>
          <cell r="F50">
            <v>2.6894952999999999</v>
          </cell>
          <cell r="G50">
            <v>1.5699833999999999</v>
          </cell>
          <cell r="H50">
            <v>1.1781391000000001</v>
          </cell>
          <cell r="I50">
            <v>0.80823849999999997</v>
          </cell>
          <cell r="J50">
            <v>0.7942901</v>
          </cell>
          <cell r="K50">
            <v>0.77558400000000005</v>
          </cell>
          <cell r="L50">
            <v>0.74348544999999999</v>
          </cell>
          <cell r="M50">
            <v>0.84719299999999997</v>
          </cell>
          <cell r="N50">
            <v>0.94799429999999996</v>
          </cell>
          <cell r="O50">
            <v>1.0866927</v>
          </cell>
          <cell r="P50">
            <v>1.2027744</v>
          </cell>
          <cell r="Q50">
            <v>1.2689345000000001</v>
          </cell>
          <cell r="R50">
            <v>1.6140794000000001</v>
          </cell>
          <cell r="S50">
            <v>1.3721768000000001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1.8494344</v>
          </cell>
          <cell r="X50">
            <v>1.6603726000000001</v>
          </cell>
          <cell r="Y50">
            <v>1.6638428999999999</v>
          </cell>
          <cell r="Z50">
            <v>1.8532321</v>
          </cell>
          <cell r="AA50">
            <v>2.8658587999999998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2.239468</v>
          </cell>
          <cell r="AF50">
            <v>1.9721711</v>
          </cell>
          <cell r="AG50">
            <v>1.9129974000000001</v>
          </cell>
          <cell r="AH50">
            <v>2.0419776000000001</v>
          </cell>
          <cell r="AI50">
            <v>2.1666316999999999</v>
          </cell>
          <cell r="AJ50">
            <v>2.1940171999999998</v>
          </cell>
        </row>
        <row r="51">
          <cell r="A51">
            <v>2.690302</v>
          </cell>
          <cell r="B51">
            <v>2.1863706000000001</v>
          </cell>
          <cell r="C51" t="str">
            <v>NaN</v>
          </cell>
          <cell r="D51" t="str">
            <v>NaN</v>
          </cell>
          <cell r="E51">
            <v>2.6728418</v>
          </cell>
          <cell r="F51">
            <v>2.3797704999999998</v>
          </cell>
          <cell r="G51">
            <v>1.6119387000000001</v>
          </cell>
          <cell r="H51">
            <v>0.96249629999999997</v>
          </cell>
          <cell r="I51">
            <v>0.84481039999999996</v>
          </cell>
          <cell r="J51">
            <v>0.71693814</v>
          </cell>
          <cell r="K51">
            <v>0.7705168</v>
          </cell>
          <cell r="L51">
            <v>0.83167183</v>
          </cell>
          <cell r="M51">
            <v>0.98109376000000004</v>
          </cell>
          <cell r="N51">
            <v>1.1269575000000001</v>
          </cell>
          <cell r="O51">
            <v>1.3028603999999999</v>
          </cell>
          <cell r="P51">
            <v>1.4555378999999999</v>
          </cell>
          <cell r="Q51">
            <v>1.5770521</v>
          </cell>
          <cell r="R51">
            <v>2.0549301999999998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2.0638622999999998</v>
          </cell>
          <cell r="X51">
            <v>1.8335600000000001</v>
          </cell>
          <cell r="Y51">
            <v>1.9443923999999999</v>
          </cell>
          <cell r="Z51">
            <v>2.2157160999999999</v>
          </cell>
          <cell r="AA51">
            <v>3.3882012000000001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2.1472635000000002</v>
          </cell>
          <cell r="AF51">
            <v>2.2124548000000002</v>
          </cell>
          <cell r="AG51">
            <v>2.2633977000000001</v>
          </cell>
          <cell r="AH51">
            <v>2.5231085000000002</v>
          </cell>
          <cell r="AI51">
            <v>2.8059335000000001</v>
          </cell>
          <cell r="AJ51">
            <v>2.9686110000000001</v>
          </cell>
        </row>
        <row r="52">
          <cell r="A52">
            <v>3.7356324000000001</v>
          </cell>
          <cell r="B52">
            <v>2.6291714000000002</v>
          </cell>
          <cell r="C52" t="str">
            <v>NaN</v>
          </cell>
          <cell r="D52" t="str">
            <v>NaN</v>
          </cell>
          <cell r="E52">
            <v>2.0085978999999998</v>
          </cell>
          <cell r="F52">
            <v>2.2923111999999999</v>
          </cell>
          <cell r="G52">
            <v>1.5736408</v>
          </cell>
          <cell r="H52">
            <v>1.2320222999999999</v>
          </cell>
          <cell r="I52">
            <v>0.83850860000000005</v>
          </cell>
          <cell r="J52">
            <v>0.73348159999999996</v>
          </cell>
          <cell r="K52">
            <v>0.70250343999999998</v>
          </cell>
          <cell r="L52">
            <v>0.75833994000000005</v>
          </cell>
          <cell r="M52">
            <v>0.96923625000000002</v>
          </cell>
          <cell r="N52">
            <v>1.2961544</v>
          </cell>
          <cell r="O52">
            <v>1.5294402</v>
          </cell>
          <cell r="P52">
            <v>1.7732573</v>
          </cell>
          <cell r="Q52">
            <v>2.0910516000000001</v>
          </cell>
          <cell r="R52">
            <v>3.0024036999999999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2.0114958000000001</v>
          </cell>
          <cell r="X52">
            <v>2.0125856</v>
          </cell>
          <cell r="Y52">
            <v>2.3762023000000001</v>
          </cell>
          <cell r="Z52">
            <v>2.5427529999999998</v>
          </cell>
          <cell r="AA52">
            <v>3.4619119999999999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2.0103287999999999</v>
          </cell>
          <cell r="AF52">
            <v>2.0350573000000001</v>
          </cell>
          <cell r="AG52">
            <v>2.2590827999999998</v>
          </cell>
          <cell r="AH52">
            <v>2.9139910000000002</v>
          </cell>
          <cell r="AI52">
            <v>3.2074099</v>
          </cell>
          <cell r="AJ52">
            <v>3.5006878000000001</v>
          </cell>
        </row>
        <row r="53">
          <cell r="A53">
            <v>5.2327310000000002</v>
          </cell>
          <cell r="B53">
            <v>4.2278547</v>
          </cell>
          <cell r="C53">
            <v>1.505587</v>
          </cell>
          <cell r="D53">
            <v>1.6631715</v>
          </cell>
          <cell r="E53">
            <v>1.9954597000000001</v>
          </cell>
          <cell r="F53">
            <v>2.215741</v>
          </cell>
          <cell r="G53">
            <v>1.8283763</v>
          </cell>
          <cell r="H53">
            <v>1.6218281000000001</v>
          </cell>
          <cell r="I53">
            <v>0.97111784999999995</v>
          </cell>
          <cell r="J53">
            <v>0.94630705999999998</v>
          </cell>
          <cell r="K53">
            <v>0.84497266999999998</v>
          </cell>
          <cell r="L53">
            <v>0.91307503000000001</v>
          </cell>
          <cell r="M53">
            <v>1.1957606000000001</v>
          </cell>
          <cell r="N53">
            <v>1.6868232000000001</v>
          </cell>
          <cell r="O53">
            <v>2.3004942000000002</v>
          </cell>
          <cell r="P53">
            <v>2.7866909999999998</v>
          </cell>
          <cell r="Q53">
            <v>2.8488004</v>
          </cell>
          <cell r="R53">
            <v>3.5171809999999999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1.7513751</v>
          </cell>
          <cell r="X53">
            <v>2.2120134999999999</v>
          </cell>
          <cell r="Y53">
            <v>3.5345154000000001</v>
          </cell>
          <cell r="Z53">
            <v>3.9657439999999999</v>
          </cell>
          <cell r="AA53">
            <v>3.633232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1.8508222000000001</v>
          </cell>
          <cell r="AF53">
            <v>2.5145241999999999</v>
          </cell>
          <cell r="AG53">
            <v>2.6054032</v>
          </cell>
          <cell r="AH53">
            <v>3.1073502999999998</v>
          </cell>
          <cell r="AI53">
            <v>3.3874173000000001</v>
          </cell>
          <cell r="AJ53">
            <v>4.0621963000000001</v>
          </cell>
        </row>
        <row r="54">
          <cell r="A54">
            <v>5.3890953000000001</v>
          </cell>
          <cell r="B54">
            <v>2.8980755999999999</v>
          </cell>
          <cell r="C54">
            <v>1.5107335</v>
          </cell>
          <cell r="D54">
            <v>1.5930009999999999</v>
          </cell>
          <cell r="E54">
            <v>1.5203844</v>
          </cell>
          <cell r="F54">
            <v>1.9064854</v>
          </cell>
          <cell r="G54">
            <v>2.0349835999999999</v>
          </cell>
          <cell r="H54">
            <v>1.6025347999999999</v>
          </cell>
          <cell r="I54">
            <v>1.4169940999999999</v>
          </cell>
          <cell r="J54">
            <v>1.4549284</v>
          </cell>
          <cell r="K54">
            <v>1.5342442999999999</v>
          </cell>
          <cell r="L54">
            <v>1.6153014000000001</v>
          </cell>
          <cell r="M54">
            <v>1.9637325999999999</v>
          </cell>
          <cell r="N54">
            <v>2.4568430999999999</v>
          </cell>
          <cell r="O54">
            <v>2.9111959999999999</v>
          </cell>
          <cell r="P54">
            <v>3.3613884000000001</v>
          </cell>
          <cell r="Q54">
            <v>3.7419129999999998</v>
          </cell>
          <cell r="R54">
            <v>3.1756026999999998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2.0173573</v>
          </cell>
          <cell r="X54">
            <v>2.7194642999999998</v>
          </cell>
          <cell r="Y54">
            <v>3.6021236999999999</v>
          </cell>
          <cell r="Z54">
            <v>4.5484084999999999</v>
          </cell>
          <cell r="AA54">
            <v>4.5061299999999997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1.8740956</v>
          </cell>
          <cell r="AF54">
            <v>2.7032902000000001</v>
          </cell>
          <cell r="AG54">
            <v>3.7176553999999999</v>
          </cell>
          <cell r="AH54">
            <v>4.4167170000000002</v>
          </cell>
          <cell r="AI54">
            <v>4.3498882999999999</v>
          </cell>
          <cell r="AJ54">
            <v>4.3123009999999997</v>
          </cell>
        </row>
        <row r="55">
          <cell r="A55" t="str">
            <v>NaN</v>
          </cell>
          <cell r="B55" t="str">
            <v>NaN</v>
          </cell>
          <cell r="C55">
            <v>1.4153431999999999</v>
          </cell>
          <cell r="D55">
            <v>2.4573653000000002</v>
          </cell>
          <cell r="E55">
            <v>3.5542848</v>
          </cell>
          <cell r="F55">
            <v>2.1686752</v>
          </cell>
          <cell r="G55">
            <v>1.7774581</v>
          </cell>
          <cell r="H55">
            <v>1.3167606999999999</v>
          </cell>
          <cell r="I55">
            <v>1.2362717000000001</v>
          </cell>
          <cell r="J55">
            <v>1.2614293999999999</v>
          </cell>
          <cell r="K55">
            <v>1.3076348</v>
          </cell>
          <cell r="L55">
            <v>1.3509717000000001</v>
          </cell>
          <cell r="M55">
            <v>1.5169522</v>
          </cell>
          <cell r="N55">
            <v>1.7198502</v>
          </cell>
          <cell r="O55">
            <v>2.0221735999999999</v>
          </cell>
          <cell r="P55">
            <v>2.61978</v>
          </cell>
          <cell r="Q55">
            <v>3.4215936999999998</v>
          </cell>
          <cell r="R55">
            <v>3.5838459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1.3549484999999999</v>
          </cell>
          <cell r="W55">
            <v>1.4380535000000001</v>
          </cell>
          <cell r="X55">
            <v>1.5020882</v>
          </cell>
          <cell r="Y55">
            <v>2.0022440000000001</v>
          </cell>
          <cell r="Z55">
            <v>2.7518020000000001</v>
          </cell>
          <cell r="AA55">
            <v>4.1869936000000001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2.2023424999999999</v>
          </cell>
          <cell r="AF55">
            <v>2.7320745</v>
          </cell>
          <cell r="AG55">
            <v>5.5045238000000003</v>
          </cell>
          <cell r="AH55">
            <v>3.9940593</v>
          </cell>
          <cell r="AI55">
            <v>4.2592449999999999</v>
          </cell>
          <cell r="AJ55">
            <v>5.6773724999999997</v>
          </cell>
        </row>
        <row r="56">
          <cell r="A56" t="str">
            <v>NaN</v>
          </cell>
          <cell r="B56" t="str">
            <v>NaN</v>
          </cell>
          <cell r="C56">
            <v>2.1881759999999999</v>
          </cell>
          <cell r="D56">
            <v>2.6538780000000002</v>
          </cell>
          <cell r="E56">
            <v>2.5277853000000001</v>
          </cell>
          <cell r="F56">
            <v>1.8472203</v>
          </cell>
          <cell r="G56">
            <v>1.5209151999999999</v>
          </cell>
          <cell r="H56">
            <v>1.3675636</v>
          </cell>
          <cell r="I56">
            <v>1.4625721</v>
          </cell>
          <cell r="J56">
            <v>1.5765088</v>
          </cell>
          <cell r="K56">
            <v>1.5420152</v>
          </cell>
          <cell r="L56">
            <v>1.5104787</v>
          </cell>
          <cell r="M56">
            <v>1.5856673999999999</v>
          </cell>
          <cell r="N56">
            <v>1.7465428999999999</v>
          </cell>
          <cell r="O56">
            <v>2.0243828000000001</v>
          </cell>
          <cell r="P56">
            <v>2.6344438000000001</v>
          </cell>
          <cell r="Q56">
            <v>3.1159045999999999</v>
          </cell>
          <cell r="R56">
            <v>3.0835976999999999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2.3580618000000002</v>
          </cell>
          <cell r="W56">
            <v>1.5768355999999999</v>
          </cell>
          <cell r="X56">
            <v>1.6487795999999999</v>
          </cell>
          <cell r="Y56">
            <v>1.9617281</v>
          </cell>
          <cell r="Z56">
            <v>2.7167045999999999</v>
          </cell>
          <cell r="AA56">
            <v>4.6556854000000003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4.1268333999999998</v>
          </cell>
          <cell r="AF56">
            <v>3.7468279999999998</v>
          </cell>
          <cell r="AG56">
            <v>3.1701130000000002</v>
          </cell>
          <cell r="AH56">
            <v>2.1888017999999998</v>
          </cell>
          <cell r="AI56">
            <v>2.0342750000000001</v>
          </cell>
          <cell r="AJ56">
            <v>3.7993421999999999</v>
          </cell>
        </row>
        <row r="57">
          <cell r="A57" t="str">
            <v>NaN</v>
          </cell>
          <cell r="B57">
            <v>2.2366215999999999</v>
          </cell>
          <cell r="C57">
            <v>1.6246746999999999</v>
          </cell>
          <cell r="D57">
            <v>2.0199592000000002</v>
          </cell>
          <cell r="E57">
            <v>1.5010840000000001</v>
          </cell>
          <cell r="F57">
            <v>1.4474959999999999</v>
          </cell>
          <cell r="G57">
            <v>1.5716169</v>
          </cell>
          <cell r="H57">
            <v>1.7826854000000001</v>
          </cell>
          <cell r="I57">
            <v>2.3000780000000001</v>
          </cell>
          <cell r="J57">
            <v>2.7654595</v>
          </cell>
          <cell r="K57">
            <v>2.9573833999999999</v>
          </cell>
          <cell r="L57">
            <v>3.1476247000000002</v>
          </cell>
          <cell r="M57">
            <v>3.1078815</v>
          </cell>
          <cell r="N57">
            <v>3.0015635000000001</v>
          </cell>
          <cell r="O57">
            <v>2.8267565000000001</v>
          </cell>
          <cell r="P57">
            <v>2.9535737000000002</v>
          </cell>
          <cell r="Q57">
            <v>2.9671232999999999</v>
          </cell>
          <cell r="R57">
            <v>3.1060226000000002</v>
          </cell>
          <cell r="S57" t="str">
            <v>NaN</v>
          </cell>
          <cell r="T57" t="str">
            <v>NaN</v>
          </cell>
          <cell r="U57">
            <v>1.6709887999999999</v>
          </cell>
          <cell r="V57">
            <v>2.1705996999999999</v>
          </cell>
          <cell r="W57">
            <v>2.7017077999999999</v>
          </cell>
          <cell r="X57">
            <v>2.9904122000000002</v>
          </cell>
          <cell r="Y57">
            <v>2.8254353999999999</v>
          </cell>
          <cell r="Z57">
            <v>2.1571039999999999</v>
          </cell>
          <cell r="AA57">
            <v>2.8063256999999999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2.6123478000000002</v>
          </cell>
          <cell r="AF57">
            <v>2.9268515000000002</v>
          </cell>
          <cell r="AG57">
            <v>2.0742289999999999</v>
          </cell>
          <cell r="AH57">
            <v>2.0058474999999998</v>
          </cell>
          <cell r="AI57">
            <v>2.0308459000000001</v>
          </cell>
          <cell r="AJ57">
            <v>5.0695399999999999</v>
          </cell>
        </row>
        <row r="58">
          <cell r="A58" t="str">
            <v>NaN</v>
          </cell>
          <cell r="B58">
            <v>1.5773531000000001</v>
          </cell>
          <cell r="C58">
            <v>0.95744070000000003</v>
          </cell>
          <cell r="D58">
            <v>0.91192260000000003</v>
          </cell>
          <cell r="E58">
            <v>0.78281659999999997</v>
          </cell>
          <cell r="F58">
            <v>0.9663486</v>
          </cell>
          <cell r="G58">
            <v>1.2015054999999999</v>
          </cell>
          <cell r="H58">
            <v>1.4601143999999999</v>
          </cell>
          <cell r="I58">
            <v>1.8511127000000001</v>
          </cell>
          <cell r="J58">
            <v>2.1954867999999998</v>
          </cell>
          <cell r="K58">
            <v>2.6073300000000001</v>
          </cell>
          <cell r="L58">
            <v>2.8292763000000001</v>
          </cell>
          <cell r="M58">
            <v>3.0082551999999998</v>
          </cell>
          <cell r="N58">
            <v>3.0494873999999998</v>
          </cell>
          <cell r="O58">
            <v>3.3568864</v>
          </cell>
          <cell r="P58">
            <v>3.6208429999999998</v>
          </cell>
          <cell r="Q58">
            <v>6.2839803999999999</v>
          </cell>
          <cell r="R58">
            <v>5.4739719999999998</v>
          </cell>
          <cell r="S58" t="str">
            <v>NaN</v>
          </cell>
          <cell r="T58" t="str">
            <v>NaN</v>
          </cell>
          <cell r="U58">
            <v>1.8938556</v>
          </cell>
          <cell r="V58">
            <v>2.258626</v>
          </cell>
          <cell r="W58">
            <v>2.0769079000000001</v>
          </cell>
          <cell r="X58">
            <v>2.2572321999999998</v>
          </cell>
          <cell r="Y58">
            <v>3.7807336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3.5230014000000001</v>
          </cell>
          <cell r="AG58">
            <v>1.9069332999999999</v>
          </cell>
          <cell r="AH58">
            <v>3.3459237000000002</v>
          </cell>
          <cell r="AI58">
            <v>3.4533727000000001</v>
          </cell>
          <cell r="AJ58">
            <v>2.7029812</v>
          </cell>
        </row>
        <row r="59">
          <cell r="A59" t="str">
            <v>NaN</v>
          </cell>
          <cell r="B59">
            <v>1.3207047000000001</v>
          </cell>
          <cell r="C59">
            <v>0.75648165000000001</v>
          </cell>
          <cell r="D59">
            <v>0.84622319999999995</v>
          </cell>
          <cell r="E59">
            <v>0.68859219999999999</v>
          </cell>
          <cell r="F59">
            <v>0.77338859999999998</v>
          </cell>
          <cell r="G59">
            <v>0.94823860000000004</v>
          </cell>
          <cell r="H59">
            <v>0.97425189999999995</v>
          </cell>
          <cell r="I59">
            <v>1.0910671000000001</v>
          </cell>
          <cell r="J59">
            <v>1.2235944999999999</v>
          </cell>
          <cell r="K59">
            <v>1.4708456000000001</v>
          </cell>
          <cell r="L59">
            <v>1.5217794</v>
          </cell>
          <cell r="M59">
            <v>1.7502711</v>
          </cell>
          <cell r="N59">
            <v>2.0831118000000002</v>
          </cell>
          <cell r="O59">
            <v>1.9610920000000001</v>
          </cell>
          <cell r="P59">
            <v>2.3082509999999998</v>
          </cell>
          <cell r="Q59">
            <v>3.4845842999999999</v>
          </cell>
          <cell r="R59">
            <v>3.4999894999999999</v>
          </cell>
          <cell r="S59" t="str">
            <v>NaN</v>
          </cell>
          <cell r="T59">
            <v>2.7139541999999999</v>
          </cell>
          <cell r="U59">
            <v>1.9016318000000001</v>
          </cell>
          <cell r="V59">
            <v>1.584498</v>
          </cell>
          <cell r="W59">
            <v>1.6833625999999999</v>
          </cell>
          <cell r="X59">
            <v>1.5733811</v>
          </cell>
          <cell r="Y59">
            <v>1.2498449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3.8915164</v>
          </cell>
          <cell r="AG59">
            <v>2.8768474999999998</v>
          </cell>
          <cell r="AH59">
            <v>2.9717190000000002</v>
          </cell>
          <cell r="AI59">
            <v>3.6195719999999998</v>
          </cell>
          <cell r="AJ59">
            <v>2.8948681000000001</v>
          </cell>
        </row>
        <row r="60">
          <cell r="A60" t="str">
            <v>NaN</v>
          </cell>
          <cell r="B60">
            <v>1.7520796000000001</v>
          </cell>
          <cell r="C60">
            <v>0.85379665999999999</v>
          </cell>
          <cell r="D60">
            <v>0.77745120000000001</v>
          </cell>
          <cell r="E60">
            <v>0.65526384000000004</v>
          </cell>
          <cell r="F60">
            <v>0.71414140000000004</v>
          </cell>
          <cell r="G60">
            <v>0.86941429999999997</v>
          </cell>
          <cell r="H60">
            <v>1.0294144999999999</v>
          </cell>
          <cell r="I60">
            <v>1.1260399000000001</v>
          </cell>
          <cell r="J60">
            <v>1.2099979000000001</v>
          </cell>
          <cell r="K60">
            <v>1.2881001999999999</v>
          </cell>
          <cell r="L60">
            <v>1.3974481000000001</v>
          </cell>
          <cell r="M60">
            <v>1.5871782000000001</v>
          </cell>
          <cell r="N60">
            <v>1.5907887999999999</v>
          </cell>
          <cell r="O60">
            <v>1.59633</v>
          </cell>
          <cell r="P60">
            <v>2.6929685999999999</v>
          </cell>
          <cell r="Q60">
            <v>3.6985424</v>
          </cell>
          <cell r="R60" t="str">
            <v>NaN</v>
          </cell>
          <cell r="S60">
            <v>2.3594544000000002</v>
          </cell>
          <cell r="T60">
            <v>1.6630663000000001</v>
          </cell>
          <cell r="U60">
            <v>1.2129614</v>
          </cell>
          <cell r="V60">
            <v>1.2977506999999999</v>
          </cell>
          <cell r="W60">
            <v>1.3254714000000001</v>
          </cell>
          <cell r="X60">
            <v>1.3096128</v>
          </cell>
          <cell r="Y60">
            <v>1.1245202000000001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3.7993386</v>
          </cell>
          <cell r="AG60">
            <v>2.8256955000000001</v>
          </cell>
          <cell r="AH60">
            <v>4.3352940000000002</v>
          </cell>
          <cell r="AI60">
            <v>4.0137970000000003</v>
          </cell>
          <cell r="AJ60">
            <v>3.9439600000000001</v>
          </cell>
        </row>
        <row r="61">
          <cell r="A61" t="str">
            <v>NaN</v>
          </cell>
          <cell r="B61">
            <v>2.0075820000000002</v>
          </cell>
          <cell r="C61">
            <v>1.4565132000000001</v>
          </cell>
          <cell r="D61">
            <v>0.9601075</v>
          </cell>
          <cell r="E61">
            <v>0.76008379999999998</v>
          </cell>
          <cell r="F61">
            <v>0.76981029999999995</v>
          </cell>
          <cell r="G61">
            <v>0.84419984000000003</v>
          </cell>
          <cell r="H61">
            <v>0.94582414999999997</v>
          </cell>
          <cell r="I61">
            <v>1.0454916000000001</v>
          </cell>
          <cell r="J61">
            <v>1.062781</v>
          </cell>
          <cell r="K61">
            <v>1.0824959000000001</v>
          </cell>
          <cell r="L61">
            <v>1.1624589999999999</v>
          </cell>
          <cell r="M61">
            <v>1.2897182</v>
          </cell>
          <cell r="N61">
            <v>1.3647514999999999</v>
          </cell>
          <cell r="O61">
            <v>1.4875305000000001</v>
          </cell>
          <cell r="P61">
            <v>2.2368579999999998</v>
          </cell>
          <cell r="Q61" t="str">
            <v>NaN</v>
          </cell>
          <cell r="R61">
            <v>2.9790413</v>
          </cell>
          <cell r="S61">
            <v>1.6402372999999999</v>
          </cell>
          <cell r="T61">
            <v>1.4037980999999999</v>
          </cell>
          <cell r="U61">
            <v>1.1731969</v>
          </cell>
          <cell r="V61">
            <v>1.1523006</v>
          </cell>
          <cell r="W61">
            <v>1.1980331</v>
          </cell>
          <cell r="X61">
            <v>1.2035226000000001</v>
          </cell>
          <cell r="Y61">
            <v>1.3280958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3.736024</v>
          </cell>
          <cell r="AG61">
            <v>2.8776999000000001</v>
          </cell>
          <cell r="AH61" t="str">
            <v>NaN</v>
          </cell>
          <cell r="AI61">
            <v>3.7413726</v>
          </cell>
          <cell r="AJ61">
            <v>4.1160816999999996</v>
          </cell>
        </row>
        <row r="62">
          <cell r="A62" t="str">
            <v>NaN</v>
          </cell>
          <cell r="B62">
            <v>2.0661990000000001</v>
          </cell>
          <cell r="C62">
            <v>1.6426381999999999</v>
          </cell>
          <cell r="D62">
            <v>1.0406086000000001</v>
          </cell>
          <cell r="E62">
            <v>0.76087939999999998</v>
          </cell>
          <cell r="F62">
            <v>0.72993940000000002</v>
          </cell>
          <cell r="G62">
            <v>0.81512945999999997</v>
          </cell>
          <cell r="H62">
            <v>0.90182059999999997</v>
          </cell>
          <cell r="I62">
            <v>0.97248100000000004</v>
          </cell>
          <cell r="J62">
            <v>0.96534180000000003</v>
          </cell>
          <cell r="K62">
            <v>0.98754644000000003</v>
          </cell>
          <cell r="L62">
            <v>1.0520925999999999</v>
          </cell>
          <cell r="M62">
            <v>1.1013826</v>
          </cell>
          <cell r="N62">
            <v>1.0413338000000001</v>
          </cell>
          <cell r="O62">
            <v>1.2034446999999999</v>
          </cell>
          <cell r="P62" t="str">
            <v>NaN</v>
          </cell>
          <cell r="Q62">
            <v>2.3781712000000002</v>
          </cell>
          <cell r="R62">
            <v>2.3617050000000002</v>
          </cell>
          <cell r="S62">
            <v>1.9801327</v>
          </cell>
          <cell r="T62">
            <v>1.3839090000000001</v>
          </cell>
          <cell r="U62">
            <v>1.1046628999999999</v>
          </cell>
          <cell r="V62">
            <v>1.107599</v>
          </cell>
          <cell r="W62">
            <v>1.1965371</v>
          </cell>
          <cell r="X62">
            <v>1.2025726000000001</v>
          </cell>
          <cell r="Y62">
            <v>1.5108345000000001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5.4515567000000003</v>
          </cell>
          <cell r="AG62">
            <v>3.2841233999999999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1.8359974999999999</v>
          </cell>
          <cell r="D63">
            <v>1.1126308</v>
          </cell>
          <cell r="E63">
            <v>0.74103713000000004</v>
          </cell>
          <cell r="F63">
            <v>0.72654366000000004</v>
          </cell>
          <cell r="G63">
            <v>0.88141197000000004</v>
          </cell>
          <cell r="H63">
            <v>0.9605844</v>
          </cell>
          <cell r="I63">
            <v>1.0302572999999999</v>
          </cell>
          <cell r="J63">
            <v>1.0398623</v>
          </cell>
          <cell r="K63">
            <v>1.014848</v>
          </cell>
          <cell r="L63">
            <v>1.0763948000000001</v>
          </cell>
          <cell r="M63">
            <v>1.0326698999999999</v>
          </cell>
          <cell r="N63">
            <v>0.94167732999999998</v>
          </cell>
          <cell r="O63">
            <v>1.1880287</v>
          </cell>
          <cell r="P63" t="str">
            <v>NaN</v>
          </cell>
          <cell r="Q63">
            <v>2.3542983999999998</v>
          </cell>
          <cell r="R63">
            <v>2.1561623000000001</v>
          </cell>
          <cell r="S63">
            <v>1.9051701999999999</v>
          </cell>
          <cell r="T63">
            <v>1.3363018</v>
          </cell>
          <cell r="U63">
            <v>1.1083935</v>
          </cell>
          <cell r="V63">
            <v>1.2136477999999999</v>
          </cell>
          <cell r="W63">
            <v>1.3540877</v>
          </cell>
          <cell r="X63">
            <v>1.3754363000000001</v>
          </cell>
          <cell r="Y63">
            <v>1.7961057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3.4710480000000001</v>
          </cell>
          <cell r="AG63">
            <v>3.587126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2.9795723000000001</v>
          </cell>
          <cell r="D64">
            <v>1.3889107999999999</v>
          </cell>
          <cell r="E64">
            <v>0.73277130000000001</v>
          </cell>
          <cell r="F64">
            <v>0.55616469999999996</v>
          </cell>
          <cell r="G64">
            <v>0.62320679999999995</v>
          </cell>
          <cell r="H64">
            <v>0.82691400000000004</v>
          </cell>
          <cell r="I64">
            <v>0.98291004000000004</v>
          </cell>
          <cell r="J64">
            <v>1.0581351999999999</v>
          </cell>
          <cell r="K64">
            <v>1.0786351000000001</v>
          </cell>
          <cell r="L64">
            <v>1.1492876000000001</v>
          </cell>
          <cell r="M64">
            <v>1.1432576999999999</v>
          </cell>
          <cell r="N64">
            <v>1.1488875999999999</v>
          </cell>
          <cell r="O64">
            <v>1.4705515</v>
          </cell>
          <cell r="P64" t="str">
            <v>NaN</v>
          </cell>
          <cell r="Q64">
            <v>2.4661162000000001</v>
          </cell>
          <cell r="R64">
            <v>2.2049059999999998</v>
          </cell>
          <cell r="S64">
            <v>2.1493614000000001</v>
          </cell>
          <cell r="T64">
            <v>1.2168909000000001</v>
          </cell>
          <cell r="U64">
            <v>1.0763346</v>
          </cell>
          <cell r="V64">
            <v>1.2512816</v>
          </cell>
          <cell r="W64">
            <v>1.4956119999999999</v>
          </cell>
          <cell r="X64">
            <v>1.5256052</v>
          </cell>
          <cell r="Y64">
            <v>1.5060391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2.24953</v>
          </cell>
          <cell r="D65">
            <v>1.9949195</v>
          </cell>
          <cell r="E65">
            <v>1.9946855999999999</v>
          </cell>
          <cell r="F65">
            <v>2.0821900000000002</v>
          </cell>
          <cell r="G65">
            <v>2.1772592</v>
          </cell>
          <cell r="H65">
            <v>2.1428501999999998</v>
          </cell>
          <cell r="I65">
            <v>2.0042059999999999</v>
          </cell>
          <cell r="J65">
            <v>1.7353343000000001</v>
          </cell>
          <cell r="K65">
            <v>1.3842000999999999</v>
          </cell>
          <cell r="L65">
            <v>1.1590309999999999</v>
          </cell>
          <cell r="M65">
            <v>1.3043400000000001</v>
          </cell>
          <cell r="N65">
            <v>1.5672112</v>
          </cell>
          <cell r="O65">
            <v>1.8567239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3.1968272</v>
          </cell>
          <cell r="T65">
            <v>2.2845464</v>
          </cell>
          <cell r="U65">
            <v>2.1776488000000001</v>
          </cell>
          <cell r="V65">
            <v>1.8415457</v>
          </cell>
          <cell r="W65">
            <v>1.2888876</v>
          </cell>
          <cell r="X65">
            <v>1.7312187000000001</v>
          </cell>
          <cell r="Y65">
            <v>1.5688169000000001</v>
          </cell>
          <cell r="Z65" t="str">
            <v>NaN</v>
          </cell>
          <cell r="AA65" t="str">
            <v>NaN</v>
          </cell>
          <cell r="AB65">
            <v>0.51768449999999999</v>
          </cell>
          <cell r="AC65">
            <v>0.69735380000000002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3.4227881</v>
          </cell>
          <cell r="E66">
            <v>3.1124320000000001</v>
          </cell>
          <cell r="F66">
            <v>3.0026453000000002</v>
          </cell>
          <cell r="G66">
            <v>2.9689882000000001</v>
          </cell>
          <cell r="H66">
            <v>2.9966998</v>
          </cell>
          <cell r="I66">
            <v>3.0321335999999999</v>
          </cell>
          <cell r="J66">
            <v>3.0056636000000001</v>
          </cell>
          <cell r="K66">
            <v>2.7585587999999999</v>
          </cell>
          <cell r="L66">
            <v>2.4479864</v>
          </cell>
          <cell r="M66">
            <v>2.0106031999999998</v>
          </cell>
          <cell r="N66">
            <v>1.8426762000000001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4.3671980000000001</v>
          </cell>
          <cell r="T66">
            <v>3.8742160000000001</v>
          </cell>
          <cell r="U66">
            <v>3.4850569999999998</v>
          </cell>
          <cell r="V66">
            <v>3.2307925000000002</v>
          </cell>
          <cell r="W66">
            <v>3.1516156</v>
          </cell>
          <cell r="X66">
            <v>2.3157969999999999</v>
          </cell>
          <cell r="Y66">
            <v>2.1209769999999999</v>
          </cell>
          <cell r="Z66">
            <v>1.6306311</v>
          </cell>
          <cell r="AA66">
            <v>1.2698231</v>
          </cell>
          <cell r="AB66">
            <v>0.86798083999999998</v>
          </cell>
          <cell r="AC66">
            <v>0.79887693999999998</v>
          </cell>
          <cell r="AD66">
            <v>0.53018796000000001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4.4329615000000002</v>
          </cell>
          <cell r="E67">
            <v>3.7795483999999999</v>
          </cell>
          <cell r="F67">
            <v>3.7471296999999999</v>
          </cell>
          <cell r="G67">
            <v>3.7041255999999998</v>
          </cell>
          <cell r="H67">
            <v>3.6041775</v>
          </cell>
          <cell r="I67">
            <v>3.5840084999999999</v>
          </cell>
          <cell r="J67">
            <v>3.4821019999999998</v>
          </cell>
          <cell r="K67">
            <v>3.3043459999999998</v>
          </cell>
          <cell r="L67">
            <v>3.0742478000000002</v>
          </cell>
          <cell r="M67">
            <v>2.5435580999999998</v>
          </cell>
          <cell r="N67">
            <v>2.0241856999999999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4.5631614000000003</v>
          </cell>
          <cell r="T67">
            <v>4.4172339999999997</v>
          </cell>
          <cell r="U67">
            <v>4.2839007000000002</v>
          </cell>
          <cell r="V67">
            <v>3.9339488</v>
          </cell>
          <cell r="W67">
            <v>3.7697371999999998</v>
          </cell>
          <cell r="X67">
            <v>3.5260449999999999</v>
          </cell>
          <cell r="Y67">
            <v>2.5153371999999998</v>
          </cell>
          <cell r="Z67" t="str">
            <v>NaN</v>
          </cell>
          <cell r="AA67">
            <v>1.1858386999999999</v>
          </cell>
          <cell r="AB67">
            <v>0.96633199999999997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4.3206835000000003</v>
          </cell>
          <cell r="E68">
            <v>4.0155310000000002</v>
          </cell>
          <cell r="F68">
            <v>3.8842142000000002</v>
          </cell>
          <cell r="G68">
            <v>3.8280854</v>
          </cell>
          <cell r="H68">
            <v>3.7985814000000002</v>
          </cell>
          <cell r="I68">
            <v>3.6864083000000001</v>
          </cell>
          <cell r="J68">
            <v>3.6748433</v>
          </cell>
          <cell r="K68">
            <v>3.5450466</v>
          </cell>
          <cell r="L68">
            <v>3.2662081999999999</v>
          </cell>
          <cell r="M68">
            <v>2.7471847999999999</v>
          </cell>
          <cell r="N68">
            <v>2.1795095999999998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4.7882132999999998</v>
          </cell>
          <cell r="U68">
            <v>4.4842234000000003</v>
          </cell>
          <cell r="V68">
            <v>4.4756665</v>
          </cell>
          <cell r="W68">
            <v>4.2249600000000003</v>
          </cell>
          <cell r="X68">
            <v>4.0697722000000001</v>
          </cell>
          <cell r="Y68">
            <v>3.3434088000000002</v>
          </cell>
          <cell r="Z68">
            <v>2.6609783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3.8128869999999999</v>
          </cell>
          <cell r="F69">
            <v>3.8552919999999999</v>
          </cell>
          <cell r="G69">
            <v>3.8101234000000002</v>
          </cell>
          <cell r="H69">
            <v>3.6884834999999998</v>
          </cell>
          <cell r="I69">
            <v>3.6641438000000002</v>
          </cell>
          <cell r="J69">
            <v>3.6605153000000001</v>
          </cell>
          <cell r="K69">
            <v>3.5783494</v>
          </cell>
          <cell r="L69">
            <v>3.2358169999999999</v>
          </cell>
          <cell r="M69">
            <v>2.8085604000000002</v>
          </cell>
          <cell r="N69">
            <v>2.2064954999999999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4.5115666000000001</v>
          </cell>
          <cell r="V69">
            <v>4.2836185000000002</v>
          </cell>
          <cell r="W69">
            <v>4.0442805000000002</v>
          </cell>
          <cell r="X69">
            <v>4.0313220000000003</v>
          </cell>
          <cell r="Y69">
            <v>3.4892262999999999</v>
          </cell>
          <cell r="Z69">
            <v>2.6903114000000001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2.9816463</v>
          </cell>
          <cell r="F70">
            <v>4.0596557000000004</v>
          </cell>
          <cell r="G70">
            <v>3.6979704</v>
          </cell>
          <cell r="H70">
            <v>3.691961</v>
          </cell>
          <cell r="I70">
            <v>3.8831595999999999</v>
          </cell>
          <cell r="J70">
            <v>4.1490616999999999</v>
          </cell>
          <cell r="K70">
            <v>3.3213737000000001</v>
          </cell>
          <cell r="L70">
            <v>2.9063089999999998</v>
          </cell>
          <cell r="M70">
            <v>2.2589883999999998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3.5558339999999999</v>
          </cell>
          <cell r="V70">
            <v>3.6969335000000001</v>
          </cell>
          <cell r="W70">
            <v>3.6197848000000001</v>
          </cell>
          <cell r="X70">
            <v>3.5583963000000001</v>
          </cell>
          <cell r="Y70">
            <v>3.2839269999999998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2.7216656000000001</v>
          </cell>
          <cell r="H71">
            <v>2.7015294999999999</v>
          </cell>
          <cell r="I71">
            <v>2.6837982999999999</v>
          </cell>
          <cell r="J71">
            <v>2.8014633999999998</v>
          </cell>
          <cell r="K71">
            <v>2.5952153</v>
          </cell>
          <cell r="L71">
            <v>2.2404617999999998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3.0866456000000002</v>
          </cell>
          <cell r="V71">
            <v>3.540397</v>
          </cell>
          <cell r="W71">
            <v>2.8529208000000001</v>
          </cell>
          <cell r="X71">
            <v>2.9264692999999999</v>
          </cell>
          <cell r="Y71">
            <v>2.7704643999999998</v>
          </cell>
          <cell r="Z71">
            <v>2.6336458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2.2606636999999998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2.4474773000000001</v>
          </cell>
          <cell r="U72">
            <v>2.5605419999999999</v>
          </cell>
          <cell r="V72" t="str">
            <v>NaN</v>
          </cell>
          <cell r="W72" t="str">
            <v>NaN</v>
          </cell>
          <cell r="X72">
            <v>1.7698802</v>
          </cell>
          <cell r="Y72">
            <v>2.2195014999999998</v>
          </cell>
          <cell r="Z72">
            <v>2.234108</v>
          </cell>
          <cell r="AA72">
            <v>2.2347456999999999</v>
          </cell>
          <cell r="AB72">
            <v>2.2371940000000001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1.9641767000000001</v>
          </cell>
          <cell r="B73">
            <v>1.9363086</v>
          </cell>
          <cell r="C73">
            <v>1.9585588</v>
          </cell>
          <cell r="D73">
            <v>1.9594800000000001</v>
          </cell>
          <cell r="E73">
            <v>1.9471676</v>
          </cell>
          <cell r="F73">
            <v>1.9352636000000001</v>
          </cell>
          <cell r="G73">
            <v>1.9255409000000001</v>
          </cell>
          <cell r="H73">
            <v>1.9178199</v>
          </cell>
          <cell r="I73">
            <v>1.9109536</v>
          </cell>
          <cell r="J73">
            <v>1.9084772999999999</v>
          </cell>
          <cell r="K73">
            <v>1.8994621</v>
          </cell>
          <cell r="L73">
            <v>1.8904946</v>
          </cell>
          <cell r="M73">
            <v>1.8896428000000001</v>
          </cell>
          <cell r="N73">
            <v>1.8857006999999999</v>
          </cell>
          <cell r="O73">
            <v>1.9237336</v>
          </cell>
          <cell r="P73">
            <v>1.9594450999999999</v>
          </cell>
          <cell r="Q73">
            <v>1.980542</v>
          </cell>
          <cell r="R73">
            <v>1.9894415000000001</v>
          </cell>
          <cell r="S73">
            <v>2.0301027</v>
          </cell>
          <cell r="T73">
            <v>2.0909119999999999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1.9273509</v>
          </cell>
          <cell r="Z73">
            <v>2.0133994</v>
          </cell>
          <cell r="AA73">
            <v>2.003555</v>
          </cell>
          <cell r="AB73">
            <v>2.0429401</v>
          </cell>
          <cell r="AC73">
            <v>1.9966360000000001</v>
          </cell>
          <cell r="AD73">
            <v>1.9682237</v>
          </cell>
          <cell r="AE73">
            <v>2.0149406999999999</v>
          </cell>
          <cell r="AF73">
            <v>1.9752809</v>
          </cell>
          <cell r="AG73">
            <v>1.9403604999999999</v>
          </cell>
          <cell r="AH73">
            <v>1.9737217</v>
          </cell>
          <cell r="AI73">
            <v>1.978661</v>
          </cell>
          <cell r="AJ73">
            <v>1.9536787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2.2406073000000002</v>
          </cell>
          <cell r="C76">
            <v>2.2884986</v>
          </cell>
          <cell r="D76">
            <v>2.2566959999999998</v>
          </cell>
          <cell r="E76">
            <v>2.1594028000000001</v>
          </cell>
          <cell r="F76">
            <v>2.1388625999999999</v>
          </cell>
          <cell r="G76">
            <v>2.1748699999999999</v>
          </cell>
          <cell r="H76">
            <v>2.099831</v>
          </cell>
          <cell r="I76">
            <v>2.148692</v>
          </cell>
          <cell r="J76">
            <v>2.1914978000000001</v>
          </cell>
          <cell r="K76">
            <v>2.5049302999999998</v>
          </cell>
          <cell r="L76">
            <v>2.2308488</v>
          </cell>
          <cell r="M76">
            <v>2.2131956000000002</v>
          </cell>
          <cell r="N76">
            <v>2.2043910000000002</v>
          </cell>
          <cell r="O76">
            <v>2.4780152000000002</v>
          </cell>
          <cell r="P76">
            <v>2.4056120000000001</v>
          </cell>
          <cell r="Q76">
            <v>2.0939063999999998</v>
          </cell>
          <cell r="R76">
            <v>2.0296167999999999</v>
          </cell>
          <cell r="S76">
            <v>2.0339434000000001</v>
          </cell>
          <cell r="T76">
            <v>2.0835688000000001</v>
          </cell>
          <cell r="U76">
            <v>2.2896747999999998</v>
          </cell>
          <cell r="V76">
            <v>2.2036302000000001</v>
          </cell>
          <cell r="W76">
            <v>2.1821573000000001</v>
          </cell>
          <cell r="X76">
            <v>2.2450801999999999</v>
          </cell>
          <cell r="Y76">
            <v>2.1598423000000002</v>
          </cell>
          <cell r="Z76">
            <v>2.178712</v>
          </cell>
          <cell r="AA76">
            <v>2.1548273999999998</v>
          </cell>
          <cell r="AB76">
            <v>2.2249599</v>
          </cell>
          <cell r="AC76">
            <v>2.2109331999999999</v>
          </cell>
          <cell r="AD76">
            <v>2.1850361999999999</v>
          </cell>
          <cell r="AE76">
            <v>2.0990546000000001</v>
          </cell>
          <cell r="AF76">
            <v>2.2013020000000001</v>
          </cell>
          <cell r="AG76">
            <v>2.20384</v>
          </cell>
          <cell r="AH76">
            <v>2.1455440000000001</v>
          </cell>
          <cell r="AI76">
            <v>2.4931233000000002</v>
          </cell>
          <cell r="AJ76" t="str">
            <v>NaN</v>
          </cell>
        </row>
        <row r="77">
          <cell r="A77">
            <v>2.9091756000000002</v>
          </cell>
          <cell r="B77">
            <v>2.9202349999999999</v>
          </cell>
          <cell r="C77">
            <v>2.7602522</v>
          </cell>
          <cell r="D77">
            <v>2.7455668000000002</v>
          </cell>
          <cell r="E77">
            <v>2.590897</v>
          </cell>
          <cell r="F77">
            <v>2.5354073000000001</v>
          </cell>
          <cell r="G77">
            <v>2.6115560000000002</v>
          </cell>
          <cell r="H77">
            <v>2.5637379999999999</v>
          </cell>
          <cell r="I77">
            <v>2.7429404000000002</v>
          </cell>
          <cell r="J77">
            <v>2.8246071000000001</v>
          </cell>
          <cell r="K77">
            <v>2.8487260000000001</v>
          </cell>
          <cell r="L77">
            <v>2.84402</v>
          </cell>
          <cell r="M77">
            <v>2.8278563000000001</v>
          </cell>
          <cell r="N77">
            <v>2.8417086999999999</v>
          </cell>
          <cell r="O77">
            <v>2.8820708000000002</v>
          </cell>
          <cell r="P77">
            <v>2.8297050000000001</v>
          </cell>
          <cell r="Q77">
            <v>2.7995779999999999</v>
          </cell>
          <cell r="R77">
            <v>2.6713399999999998</v>
          </cell>
          <cell r="S77">
            <v>2.6204786000000002</v>
          </cell>
          <cell r="T77">
            <v>2.8348</v>
          </cell>
          <cell r="U77">
            <v>2.8363847999999998</v>
          </cell>
          <cell r="V77">
            <v>2.8102404999999999</v>
          </cell>
          <cell r="W77">
            <v>2.796983</v>
          </cell>
          <cell r="X77">
            <v>2.8131802000000001</v>
          </cell>
          <cell r="Y77">
            <v>2.8528256000000001</v>
          </cell>
          <cell r="Z77">
            <v>3.0468633000000001</v>
          </cell>
          <cell r="AA77">
            <v>3.0427162999999999</v>
          </cell>
          <cell r="AB77">
            <v>2.9406194999999999</v>
          </cell>
          <cell r="AC77">
            <v>2.7241780000000002</v>
          </cell>
          <cell r="AD77">
            <v>2.8125243000000002</v>
          </cell>
          <cell r="AE77">
            <v>2.8941743</v>
          </cell>
          <cell r="AF77">
            <v>2.7526497999999999</v>
          </cell>
          <cell r="AG77">
            <v>2.7978651999999999</v>
          </cell>
          <cell r="AH77">
            <v>2.8814986</v>
          </cell>
          <cell r="AI77">
            <v>2.8235166</v>
          </cell>
          <cell r="AJ77">
            <v>2.9412349999999998</v>
          </cell>
        </row>
        <row r="78">
          <cell r="A78">
            <v>3.7308911999999999</v>
          </cell>
          <cell r="B78">
            <v>3.6865190999999999</v>
          </cell>
          <cell r="C78">
            <v>3.5766056000000002</v>
          </cell>
          <cell r="D78">
            <v>3.6114042</v>
          </cell>
          <cell r="E78">
            <v>3.576425</v>
          </cell>
          <cell r="F78">
            <v>3.3977491999999998</v>
          </cell>
          <cell r="G78">
            <v>3.3842156000000001</v>
          </cell>
          <cell r="H78">
            <v>3.4036856000000002</v>
          </cell>
          <cell r="I78">
            <v>3.6301133999999999</v>
          </cell>
          <cell r="J78">
            <v>3.8040175000000001</v>
          </cell>
          <cell r="K78">
            <v>3.8611882</v>
          </cell>
          <cell r="L78">
            <v>3.7952265999999999</v>
          </cell>
          <cell r="M78">
            <v>3.7200047999999999</v>
          </cell>
          <cell r="N78">
            <v>3.6700417999999999</v>
          </cell>
          <cell r="O78">
            <v>3.5782978999999999</v>
          </cell>
          <cell r="P78">
            <v>3.4779205000000002</v>
          </cell>
          <cell r="Q78">
            <v>3.4453296999999998</v>
          </cell>
          <cell r="R78">
            <v>3.3223094999999998</v>
          </cell>
          <cell r="S78">
            <v>2.7526860000000002</v>
          </cell>
          <cell r="T78">
            <v>3.0167967999999998</v>
          </cell>
          <cell r="U78">
            <v>3.5476559999999999</v>
          </cell>
          <cell r="V78">
            <v>3.7565145000000002</v>
          </cell>
          <cell r="W78">
            <v>3.7991234999999999</v>
          </cell>
          <cell r="X78">
            <v>3.7747964999999999</v>
          </cell>
          <cell r="Y78">
            <v>3.7236669999999998</v>
          </cell>
          <cell r="Z78">
            <v>3.7377226000000001</v>
          </cell>
          <cell r="AA78">
            <v>3.6982330000000001</v>
          </cell>
          <cell r="AB78">
            <v>3.6153285999999998</v>
          </cell>
          <cell r="AC78">
            <v>3.6135483000000002</v>
          </cell>
          <cell r="AD78">
            <v>3.6717176</v>
          </cell>
          <cell r="AE78">
            <v>3.7480397000000001</v>
          </cell>
          <cell r="AF78">
            <v>3.7200565000000001</v>
          </cell>
          <cell r="AG78">
            <v>3.6914815999999999</v>
          </cell>
          <cell r="AH78">
            <v>3.7515996</v>
          </cell>
          <cell r="AI78">
            <v>3.7168209999999999</v>
          </cell>
          <cell r="AJ78">
            <v>3.7224876999999998</v>
          </cell>
        </row>
        <row r="79">
          <cell r="A79">
            <v>3.8576274000000002</v>
          </cell>
          <cell r="B79">
            <v>3.8325493000000002</v>
          </cell>
          <cell r="C79">
            <v>3.825825</v>
          </cell>
          <cell r="D79">
            <v>3.9306698</v>
          </cell>
          <cell r="E79">
            <v>3.9460638000000001</v>
          </cell>
          <cell r="F79">
            <v>3.8159226999999998</v>
          </cell>
          <cell r="G79">
            <v>3.8277215999999998</v>
          </cell>
          <cell r="H79">
            <v>3.8466326999999998</v>
          </cell>
          <cell r="I79">
            <v>4.0426773999999996</v>
          </cell>
          <cell r="J79">
            <v>4.1314916999999998</v>
          </cell>
          <cell r="K79">
            <v>4.0486727</v>
          </cell>
          <cell r="L79">
            <v>3.9695784999999999</v>
          </cell>
          <cell r="M79">
            <v>3.8843204999999998</v>
          </cell>
          <cell r="N79">
            <v>3.8474140000000001</v>
          </cell>
          <cell r="O79">
            <v>3.8268745000000002</v>
          </cell>
          <cell r="P79">
            <v>3.7587147000000001</v>
          </cell>
          <cell r="Q79">
            <v>3.6770529999999999</v>
          </cell>
          <cell r="R79">
            <v>3.624838</v>
          </cell>
          <cell r="S79">
            <v>3.1106813</v>
          </cell>
          <cell r="T79" t="str">
            <v>NaN</v>
          </cell>
          <cell r="U79">
            <v>4.3234934999999997</v>
          </cell>
          <cell r="V79">
            <v>4.3196149999999998</v>
          </cell>
          <cell r="W79">
            <v>4.3132270000000004</v>
          </cell>
          <cell r="X79">
            <v>4.2355723000000003</v>
          </cell>
          <cell r="Y79">
            <v>4.1760210000000004</v>
          </cell>
          <cell r="Z79">
            <v>4.1054792000000004</v>
          </cell>
          <cell r="AA79">
            <v>3.9261965999999999</v>
          </cell>
          <cell r="AB79">
            <v>3.8941773999999998</v>
          </cell>
          <cell r="AC79">
            <v>3.9043890000000001</v>
          </cell>
          <cell r="AD79">
            <v>3.9514005000000001</v>
          </cell>
          <cell r="AE79">
            <v>4.1601970000000001</v>
          </cell>
          <cell r="AF79">
            <v>4.1299042999999998</v>
          </cell>
          <cell r="AG79">
            <v>3.9029183000000001</v>
          </cell>
          <cell r="AH79">
            <v>3.8462111999999999</v>
          </cell>
          <cell r="AI79">
            <v>3.8036618</v>
          </cell>
          <cell r="AJ79">
            <v>3.8415086000000001</v>
          </cell>
        </row>
        <row r="80">
          <cell r="A80">
            <v>4.1211479999999998</v>
          </cell>
          <cell r="B80">
            <v>4.1620780000000002</v>
          </cell>
          <cell r="C80">
            <v>4.1604384999999997</v>
          </cell>
          <cell r="D80">
            <v>4.1286129999999996</v>
          </cell>
          <cell r="E80">
            <v>3.9102483000000001</v>
          </cell>
          <cell r="F80">
            <v>3.4637535000000002</v>
          </cell>
          <cell r="G80">
            <v>3.1799119</v>
          </cell>
          <cell r="H80">
            <v>2.8229343999999998</v>
          </cell>
          <cell r="I80">
            <v>3.3418793999999998</v>
          </cell>
          <cell r="J80">
            <v>3.3800205999999999</v>
          </cell>
          <cell r="K80">
            <v>3.4120286000000002</v>
          </cell>
          <cell r="L80">
            <v>3.4417634000000001</v>
          </cell>
          <cell r="M80">
            <v>3.5000439999999999</v>
          </cell>
          <cell r="N80">
            <v>3.5749887999999999</v>
          </cell>
          <cell r="O80">
            <v>3.6308563</v>
          </cell>
          <cell r="P80">
            <v>3.5946875</v>
          </cell>
          <cell r="Q80">
            <v>3.6044814999999999</v>
          </cell>
          <cell r="R80">
            <v>3.4236624</v>
          </cell>
          <cell r="S80">
            <v>2.8167312</v>
          </cell>
          <cell r="T80" t="str">
            <v>NaN</v>
          </cell>
          <cell r="U80">
            <v>4.6879754</v>
          </cell>
          <cell r="V80">
            <v>4.6438584000000001</v>
          </cell>
          <cell r="W80">
            <v>4.6410445999999999</v>
          </cell>
          <cell r="X80">
            <v>4.5102815999999999</v>
          </cell>
          <cell r="Y80">
            <v>4.4458336999999997</v>
          </cell>
          <cell r="Z80">
            <v>4.2719750000000003</v>
          </cell>
          <cell r="AA80">
            <v>4.1878194999999998</v>
          </cell>
          <cell r="AB80">
            <v>4.2486389999999998</v>
          </cell>
          <cell r="AC80">
            <v>4.274159</v>
          </cell>
          <cell r="AD80">
            <v>4.1173469999999996</v>
          </cell>
          <cell r="AE80">
            <v>4.1246014000000004</v>
          </cell>
          <cell r="AF80">
            <v>4.2135740000000004</v>
          </cell>
          <cell r="AG80">
            <v>3.965706</v>
          </cell>
          <cell r="AH80">
            <v>3.993436</v>
          </cell>
          <cell r="AI80">
            <v>3.9807727000000002</v>
          </cell>
          <cell r="AJ80">
            <v>4.0210074999999996</v>
          </cell>
        </row>
        <row r="81">
          <cell r="A81">
            <v>4.2651389999999996</v>
          </cell>
          <cell r="B81">
            <v>4.0258183000000001</v>
          </cell>
          <cell r="C81">
            <v>3.4906902</v>
          </cell>
          <cell r="D81">
            <v>2.9257724000000001</v>
          </cell>
          <cell r="E81">
            <v>2.7082548000000002</v>
          </cell>
          <cell r="F81">
            <v>2.8225440000000002</v>
          </cell>
          <cell r="G81">
            <v>2.5413825999999999</v>
          </cell>
          <cell r="H81">
            <v>2.5981143000000002</v>
          </cell>
          <cell r="I81">
            <v>2.6604846000000002</v>
          </cell>
          <cell r="J81">
            <v>2.5367818</v>
          </cell>
          <cell r="K81">
            <v>2.6157257999999999</v>
          </cell>
          <cell r="L81">
            <v>2.660428</v>
          </cell>
          <cell r="M81">
            <v>2.6967888000000002</v>
          </cell>
          <cell r="N81">
            <v>2.7818269999999998</v>
          </cell>
          <cell r="O81">
            <v>2.8552263</v>
          </cell>
          <cell r="P81">
            <v>2.8622698999999998</v>
          </cell>
          <cell r="Q81">
            <v>2.9005537000000001</v>
          </cell>
          <cell r="R81">
            <v>2.7747601999999998</v>
          </cell>
          <cell r="S81">
            <v>2.3154870000000001</v>
          </cell>
          <cell r="T81" t="str">
            <v>NaN</v>
          </cell>
          <cell r="U81">
            <v>4.0157027000000003</v>
          </cell>
          <cell r="V81">
            <v>3.7874851</v>
          </cell>
          <cell r="W81">
            <v>3.9599194999999998</v>
          </cell>
          <cell r="X81">
            <v>3.9663672000000001</v>
          </cell>
          <cell r="Y81">
            <v>3.8404850000000001</v>
          </cell>
          <cell r="Z81">
            <v>3.8351543000000001</v>
          </cell>
          <cell r="AA81">
            <v>3.8633517999999998</v>
          </cell>
          <cell r="AB81">
            <v>3.9948206000000002</v>
          </cell>
          <cell r="AC81">
            <v>4.3276830000000004</v>
          </cell>
          <cell r="AD81">
            <v>3.9853177</v>
          </cell>
          <cell r="AE81">
            <v>3.8250286999999998</v>
          </cell>
          <cell r="AF81">
            <v>3.9234819999999999</v>
          </cell>
          <cell r="AG81">
            <v>3.8806896000000002</v>
          </cell>
          <cell r="AH81">
            <v>3.9860432000000001</v>
          </cell>
          <cell r="AI81">
            <v>4.1273365000000002</v>
          </cell>
          <cell r="AJ81">
            <v>4.2831380000000001</v>
          </cell>
        </row>
        <row r="82">
          <cell r="A82">
            <v>3.3865468999999999</v>
          </cell>
          <cell r="B82">
            <v>2.8923662000000001</v>
          </cell>
          <cell r="C82">
            <v>2.1894665</v>
          </cell>
          <cell r="D82">
            <v>1.8819104</v>
          </cell>
          <cell r="E82" t="str">
            <v>NaN</v>
          </cell>
          <cell r="F82">
            <v>3.3495982</v>
          </cell>
          <cell r="G82">
            <v>2.6317792</v>
          </cell>
          <cell r="H82">
            <v>2.2086380000000001</v>
          </cell>
          <cell r="I82">
            <v>2.1857859999999998</v>
          </cell>
          <cell r="J82">
            <v>2.1955056000000002</v>
          </cell>
          <cell r="K82">
            <v>2.1880136000000001</v>
          </cell>
          <cell r="L82">
            <v>2.1805604000000001</v>
          </cell>
          <cell r="M82">
            <v>2.0715756000000001</v>
          </cell>
          <cell r="N82">
            <v>2.0370338000000001</v>
          </cell>
          <cell r="O82">
            <v>2.0744867</v>
          </cell>
          <cell r="P82">
            <v>2.1411798000000002</v>
          </cell>
          <cell r="Q82">
            <v>2.1606931999999999</v>
          </cell>
          <cell r="R82">
            <v>2.0332026000000001</v>
          </cell>
          <cell r="S82">
            <v>1.7626204000000001</v>
          </cell>
          <cell r="T82" t="str">
            <v>NaN</v>
          </cell>
          <cell r="U82">
            <v>4.7771860000000004</v>
          </cell>
          <cell r="V82">
            <v>3.3955690000000001</v>
          </cell>
          <cell r="W82">
            <v>3.0986845000000001</v>
          </cell>
          <cell r="X82">
            <v>3.0600436000000002</v>
          </cell>
          <cell r="Y82">
            <v>3.1031165000000001</v>
          </cell>
          <cell r="Z82">
            <v>3.0870166000000001</v>
          </cell>
          <cell r="AA82">
            <v>3.1408969999999998</v>
          </cell>
          <cell r="AB82">
            <v>3.3862467000000001</v>
          </cell>
          <cell r="AC82">
            <v>5.3182239999999998</v>
          </cell>
          <cell r="AD82">
            <v>2.9990882999999999</v>
          </cell>
          <cell r="AE82">
            <v>2.4292845999999999</v>
          </cell>
          <cell r="AF82">
            <v>2.7711030000000001</v>
          </cell>
          <cell r="AG82">
            <v>3.2883808999999999</v>
          </cell>
          <cell r="AH82">
            <v>3.6187282000000001</v>
          </cell>
          <cell r="AI82">
            <v>3.8645320000000001</v>
          </cell>
          <cell r="AJ82">
            <v>3.8163046999999999</v>
          </cell>
        </row>
        <row r="83">
          <cell r="A83">
            <v>2.1026764</v>
          </cell>
          <cell r="B83">
            <v>1.8468199999999999</v>
          </cell>
          <cell r="C83">
            <v>1.4968709</v>
          </cell>
          <cell r="D83" t="str">
            <v>NaN</v>
          </cell>
          <cell r="E83" t="str">
            <v>NaN</v>
          </cell>
          <cell r="F83">
            <v>3.0897298000000002</v>
          </cell>
          <cell r="G83">
            <v>1.9065783999999999</v>
          </cell>
          <cell r="H83">
            <v>1.6206700000000001</v>
          </cell>
          <cell r="I83">
            <v>1.4186877</v>
          </cell>
          <cell r="J83">
            <v>1.2028966999999999</v>
          </cell>
          <cell r="K83">
            <v>0.96645720000000002</v>
          </cell>
          <cell r="L83">
            <v>0.86663705000000002</v>
          </cell>
          <cell r="M83">
            <v>1.0720905000000001</v>
          </cell>
          <cell r="N83">
            <v>1.1870258</v>
          </cell>
          <cell r="O83">
            <v>1.2647811</v>
          </cell>
          <cell r="P83">
            <v>1.3211697</v>
          </cell>
          <cell r="Q83">
            <v>1.2600693000000001</v>
          </cell>
          <cell r="R83">
            <v>1.3327233999999999</v>
          </cell>
          <cell r="S83">
            <v>1.4890337</v>
          </cell>
          <cell r="T83" t="str">
            <v>NaN</v>
          </cell>
          <cell r="U83" t="str">
            <v>NaN</v>
          </cell>
          <cell r="V83">
            <v>2.7717779999999999</v>
          </cell>
          <cell r="W83">
            <v>2.1361732</v>
          </cell>
          <cell r="X83">
            <v>2.1572545000000001</v>
          </cell>
          <cell r="Y83">
            <v>2.3593584999999999</v>
          </cell>
          <cell r="Z83">
            <v>2.2271888</v>
          </cell>
          <cell r="AA83">
            <v>1.9985763000000001</v>
          </cell>
          <cell r="AB83">
            <v>2.5048973999999999</v>
          </cell>
          <cell r="AC83" t="str">
            <v>NaN</v>
          </cell>
          <cell r="AD83">
            <v>2.6526334</v>
          </cell>
          <cell r="AE83">
            <v>1.7958708000000001</v>
          </cell>
          <cell r="AF83">
            <v>1.4584452000000001</v>
          </cell>
          <cell r="AG83">
            <v>1.5159857999999999</v>
          </cell>
          <cell r="AH83">
            <v>2.2542483999999998</v>
          </cell>
          <cell r="AI83">
            <v>2.5165179000000002</v>
          </cell>
          <cell r="AJ83">
            <v>2.2757391999999999</v>
          </cell>
        </row>
        <row r="84">
          <cell r="A84">
            <v>1.6145787</v>
          </cell>
          <cell r="B84">
            <v>1.6085156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2.402517</v>
          </cell>
          <cell r="G84">
            <v>1.5273473</v>
          </cell>
          <cell r="H84">
            <v>1.3936739</v>
          </cell>
          <cell r="I84">
            <v>1.2994452999999999</v>
          </cell>
          <cell r="J84">
            <v>1.1342981999999999</v>
          </cell>
          <cell r="K84">
            <v>1.0138341</v>
          </cell>
          <cell r="L84">
            <v>0.86306830000000001</v>
          </cell>
          <cell r="M84">
            <v>0.81296489999999999</v>
          </cell>
          <cell r="N84">
            <v>0.80040009999999995</v>
          </cell>
          <cell r="O84">
            <v>0.81959709999999997</v>
          </cell>
          <cell r="P84">
            <v>0.84572506000000003</v>
          </cell>
          <cell r="Q84">
            <v>0.90521525999999997</v>
          </cell>
          <cell r="R84">
            <v>1.0922518999999999</v>
          </cell>
          <cell r="S84">
            <v>1.2712288</v>
          </cell>
          <cell r="T84" t="str">
            <v>NaN</v>
          </cell>
          <cell r="U84" t="str">
            <v>NaN</v>
          </cell>
          <cell r="V84">
            <v>2.9026961</v>
          </cell>
          <cell r="W84">
            <v>1.9878963000000001</v>
          </cell>
          <cell r="X84">
            <v>1.2472813</v>
          </cell>
          <cell r="Y84">
            <v>1.2314581</v>
          </cell>
          <cell r="Z84">
            <v>1.2702001000000001</v>
          </cell>
          <cell r="AA84">
            <v>1.8501045</v>
          </cell>
          <cell r="AB84">
            <v>2.5798073000000001</v>
          </cell>
          <cell r="AC84" t="str">
            <v>NaN</v>
          </cell>
          <cell r="AD84">
            <v>2.3759853999999998</v>
          </cell>
          <cell r="AE84">
            <v>1.9992939000000001</v>
          </cell>
          <cell r="AF84">
            <v>1.6832476000000001</v>
          </cell>
          <cell r="AG84">
            <v>1.5404736000000001</v>
          </cell>
          <cell r="AH84">
            <v>1.5821829999999999</v>
          </cell>
          <cell r="AI84">
            <v>1.6692788999999999</v>
          </cell>
          <cell r="AJ84">
            <v>1.5702480999999999</v>
          </cell>
        </row>
        <row r="85">
          <cell r="A85">
            <v>1.4520261000000001</v>
          </cell>
          <cell r="B85">
            <v>1.3930385000000001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2.3590852999999998</v>
          </cell>
          <cell r="G85">
            <v>1.3730922000000001</v>
          </cell>
          <cell r="H85">
            <v>1.1234702000000001</v>
          </cell>
          <cell r="I85">
            <v>1.0527493000000001</v>
          </cell>
          <cell r="J85">
            <v>0.97384839999999995</v>
          </cell>
          <cell r="K85">
            <v>0.92273872999999995</v>
          </cell>
          <cell r="L85">
            <v>0.82002819999999998</v>
          </cell>
          <cell r="M85">
            <v>0.77715780000000001</v>
          </cell>
          <cell r="N85">
            <v>0.76326799999999995</v>
          </cell>
          <cell r="O85">
            <v>0.79555297000000003</v>
          </cell>
          <cell r="P85">
            <v>0.84400640000000005</v>
          </cell>
          <cell r="Q85">
            <v>0.93810669999999996</v>
          </cell>
          <cell r="R85">
            <v>1.0322701999999999</v>
          </cell>
          <cell r="S85">
            <v>1.0766898</v>
          </cell>
          <cell r="T85" t="str">
            <v>NaN</v>
          </cell>
          <cell r="U85" t="str">
            <v>NaN</v>
          </cell>
          <cell r="V85">
            <v>3.5139203000000001</v>
          </cell>
          <cell r="W85">
            <v>2.1160068999999999</v>
          </cell>
          <cell r="X85">
            <v>1.1966895</v>
          </cell>
          <cell r="Y85">
            <v>1.2240491</v>
          </cell>
          <cell r="Z85">
            <v>1.5169870000000001</v>
          </cell>
          <cell r="AA85">
            <v>2.0633050000000002</v>
          </cell>
          <cell r="AB85">
            <v>2.6994672</v>
          </cell>
          <cell r="AC85" t="str">
            <v>NaN</v>
          </cell>
          <cell r="AD85">
            <v>2.5529891999999998</v>
          </cell>
          <cell r="AE85">
            <v>2.1904886000000001</v>
          </cell>
          <cell r="AF85">
            <v>1.6377131</v>
          </cell>
          <cell r="AG85">
            <v>1.5803663999999999</v>
          </cell>
          <cell r="AH85">
            <v>1.5793995000000001</v>
          </cell>
          <cell r="AI85">
            <v>1.6200143</v>
          </cell>
          <cell r="AJ85">
            <v>1.5735296000000001</v>
          </cell>
        </row>
        <row r="86">
          <cell r="A86">
            <v>1.5865053</v>
          </cell>
          <cell r="B86">
            <v>1.4289855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2.1783196999999999</v>
          </cell>
          <cell r="G86">
            <v>1.2842442000000001</v>
          </cell>
          <cell r="H86">
            <v>1.0315561</v>
          </cell>
          <cell r="I86">
            <v>0.79227440000000005</v>
          </cell>
          <cell r="J86">
            <v>0.76633680000000004</v>
          </cell>
          <cell r="K86">
            <v>0.80902034</v>
          </cell>
          <cell r="L86">
            <v>0.78340405000000002</v>
          </cell>
          <cell r="M86">
            <v>0.7686442</v>
          </cell>
          <cell r="N86">
            <v>0.79236054</v>
          </cell>
          <cell r="O86">
            <v>0.87926260000000001</v>
          </cell>
          <cell r="P86">
            <v>0.94212525999999996</v>
          </cell>
          <cell r="Q86">
            <v>1.0224321999999999</v>
          </cell>
          <cell r="R86">
            <v>1.0724478</v>
          </cell>
          <cell r="S86">
            <v>1.0163641000000001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1.8200314</v>
          </cell>
          <cell r="X86">
            <v>1.3598623000000001</v>
          </cell>
          <cell r="Y86">
            <v>1.3314973000000001</v>
          </cell>
          <cell r="Z86">
            <v>1.591988</v>
          </cell>
          <cell r="AA86">
            <v>2.1997982999999999</v>
          </cell>
          <cell r="AB86" t="str">
            <v>NaN</v>
          </cell>
          <cell r="AC86" t="str">
            <v>NaN</v>
          </cell>
          <cell r="AD86">
            <v>3.2672602999999998</v>
          </cell>
          <cell r="AE86">
            <v>2.8973095</v>
          </cell>
          <cell r="AF86">
            <v>1.7701682000000001</v>
          </cell>
          <cell r="AG86">
            <v>1.6750347999999999</v>
          </cell>
          <cell r="AH86">
            <v>1.725989</v>
          </cell>
          <cell r="AI86">
            <v>1.7713842</v>
          </cell>
          <cell r="AJ86">
            <v>1.7294708000000001</v>
          </cell>
        </row>
        <row r="87">
          <cell r="A87">
            <v>2.1174517000000002</v>
          </cell>
          <cell r="B87">
            <v>1.582662</v>
          </cell>
          <cell r="C87" t="str">
            <v>NaN</v>
          </cell>
          <cell r="D87" t="str">
            <v>NaN</v>
          </cell>
          <cell r="E87">
            <v>2.2822269999999998</v>
          </cell>
          <cell r="F87">
            <v>2.5326485999999999</v>
          </cell>
          <cell r="G87">
            <v>1.4718405000000001</v>
          </cell>
          <cell r="H87">
            <v>1.0904227</v>
          </cell>
          <cell r="I87">
            <v>0.76336649999999995</v>
          </cell>
          <cell r="J87">
            <v>0.74816006000000002</v>
          </cell>
          <cell r="K87">
            <v>0.73316663999999998</v>
          </cell>
          <cell r="L87">
            <v>0.70207757000000004</v>
          </cell>
          <cell r="M87">
            <v>0.79424523999999996</v>
          </cell>
          <cell r="N87">
            <v>0.88548355999999995</v>
          </cell>
          <cell r="O87">
            <v>1.0169699000000001</v>
          </cell>
          <cell r="P87">
            <v>1.1279323999999999</v>
          </cell>
          <cell r="Q87">
            <v>1.1906266000000001</v>
          </cell>
          <cell r="R87">
            <v>1.511698</v>
          </cell>
          <cell r="S87">
            <v>1.282464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1.7871025</v>
          </cell>
          <cell r="X87">
            <v>1.5776391000000001</v>
          </cell>
          <cell r="Y87">
            <v>1.5777702</v>
          </cell>
          <cell r="Z87">
            <v>1.7564447000000001</v>
          </cell>
          <cell r="AA87">
            <v>2.671764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2.1525097</v>
          </cell>
          <cell r="AF87">
            <v>1.907378</v>
          </cell>
          <cell r="AG87">
            <v>1.8439565</v>
          </cell>
          <cell r="AH87">
            <v>1.9615309999999999</v>
          </cell>
          <cell r="AI87">
            <v>2.0846247999999998</v>
          </cell>
          <cell r="AJ87">
            <v>2.1153940000000002</v>
          </cell>
        </row>
        <row r="88">
          <cell r="A88">
            <v>2.577906</v>
          </cell>
          <cell r="B88">
            <v>2.0972330000000001</v>
          </cell>
          <cell r="C88" t="str">
            <v>NaN</v>
          </cell>
          <cell r="D88" t="str">
            <v>NaN</v>
          </cell>
          <cell r="E88">
            <v>2.5334686999999998</v>
          </cell>
          <cell r="F88">
            <v>2.2275417000000002</v>
          </cell>
          <cell r="G88">
            <v>1.5137468999999999</v>
          </cell>
          <cell r="H88">
            <v>0.89059319999999997</v>
          </cell>
          <cell r="I88">
            <v>0.78485280000000002</v>
          </cell>
          <cell r="J88">
            <v>0.66520029999999997</v>
          </cell>
          <cell r="K88">
            <v>0.70486015000000002</v>
          </cell>
          <cell r="L88">
            <v>0.77969235000000003</v>
          </cell>
          <cell r="M88">
            <v>0.91634530000000003</v>
          </cell>
          <cell r="N88">
            <v>1.0571938999999999</v>
          </cell>
          <cell r="O88">
            <v>1.2227811</v>
          </cell>
          <cell r="P88">
            <v>1.3701768000000001</v>
          </cell>
          <cell r="Q88">
            <v>1.4853677999999999</v>
          </cell>
          <cell r="R88">
            <v>1.9143114000000001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1.9914206000000001</v>
          </cell>
          <cell r="X88">
            <v>1.7406489999999999</v>
          </cell>
          <cell r="Y88">
            <v>1.8525985</v>
          </cell>
          <cell r="Z88">
            <v>2.0913103</v>
          </cell>
          <cell r="AA88">
            <v>3.1608515000000001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2.0995590000000002</v>
          </cell>
          <cell r="AF88">
            <v>2.1046900000000002</v>
          </cell>
          <cell r="AG88">
            <v>2.1437792999999998</v>
          </cell>
          <cell r="AH88">
            <v>2.3957297999999998</v>
          </cell>
          <cell r="AI88">
            <v>2.6737129999999998</v>
          </cell>
          <cell r="AJ88">
            <v>2.8410030000000002</v>
          </cell>
        </row>
        <row r="89">
          <cell r="A89">
            <v>3.6023369999999999</v>
          </cell>
          <cell r="B89">
            <v>2.548403</v>
          </cell>
          <cell r="C89" t="str">
            <v>NaN</v>
          </cell>
          <cell r="D89" t="str">
            <v>NaN</v>
          </cell>
          <cell r="E89">
            <v>1.9140600999999999</v>
          </cell>
          <cell r="F89">
            <v>2.1652996999999998</v>
          </cell>
          <cell r="G89">
            <v>1.4937720999999999</v>
          </cell>
          <cell r="H89">
            <v>1.1717740999999999</v>
          </cell>
          <cell r="I89">
            <v>0.78588647</v>
          </cell>
          <cell r="J89">
            <v>0.68684179999999995</v>
          </cell>
          <cell r="K89">
            <v>0.65440047000000001</v>
          </cell>
          <cell r="L89">
            <v>0.70461439999999997</v>
          </cell>
          <cell r="M89">
            <v>0.88960620000000001</v>
          </cell>
          <cell r="N89">
            <v>1.2144969999999999</v>
          </cell>
          <cell r="O89">
            <v>1.4439027</v>
          </cell>
          <cell r="P89">
            <v>1.6755979000000001</v>
          </cell>
          <cell r="Q89">
            <v>1.9646783000000001</v>
          </cell>
          <cell r="R89">
            <v>2.7816657999999999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1.9309719000000001</v>
          </cell>
          <cell r="X89">
            <v>1.9117930999999999</v>
          </cell>
          <cell r="Y89">
            <v>2.2471747</v>
          </cell>
          <cell r="Z89">
            <v>2.3811149999999999</v>
          </cell>
          <cell r="AA89">
            <v>3.1906593000000001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1.8849412000000001</v>
          </cell>
          <cell r="AF89">
            <v>1.9413115000000001</v>
          </cell>
          <cell r="AG89">
            <v>2.1529682000000001</v>
          </cell>
          <cell r="AH89">
            <v>2.7876656</v>
          </cell>
          <cell r="AI89">
            <v>3.0745809999999998</v>
          </cell>
          <cell r="AJ89">
            <v>3.3642281999999999</v>
          </cell>
        </row>
        <row r="90">
          <cell r="A90">
            <v>5.1213017000000001</v>
          </cell>
          <cell r="B90">
            <v>4.1389016999999999</v>
          </cell>
          <cell r="C90">
            <v>1.4622192000000001</v>
          </cell>
          <cell r="D90">
            <v>1.6039711999999999</v>
          </cell>
          <cell r="E90">
            <v>1.9143079999999999</v>
          </cell>
          <cell r="F90">
            <v>2.1203508000000002</v>
          </cell>
          <cell r="G90">
            <v>1.7451762</v>
          </cell>
          <cell r="H90">
            <v>1.5544093000000001</v>
          </cell>
          <cell r="I90">
            <v>0.92046254999999999</v>
          </cell>
          <cell r="J90">
            <v>0.87695294999999995</v>
          </cell>
          <cell r="K90">
            <v>0.7770032</v>
          </cell>
          <cell r="L90">
            <v>0.83724489999999996</v>
          </cell>
          <cell r="M90">
            <v>1.1021582999999999</v>
          </cell>
          <cell r="N90">
            <v>1.5612143000000001</v>
          </cell>
          <cell r="O90">
            <v>2.1266476999999999</v>
          </cell>
          <cell r="P90">
            <v>2.5874177999999999</v>
          </cell>
          <cell r="Q90">
            <v>2.6488518999999999</v>
          </cell>
          <cell r="R90">
            <v>3.2507486000000001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1.6442078</v>
          </cell>
          <cell r="X90">
            <v>2.0521817000000002</v>
          </cell>
          <cell r="Y90">
            <v>3.3008289999999998</v>
          </cell>
          <cell r="Z90">
            <v>3.7165572999999998</v>
          </cell>
          <cell r="AA90">
            <v>3.4055249999999999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1.7535453000000001</v>
          </cell>
          <cell r="AF90">
            <v>2.3954742000000002</v>
          </cell>
          <cell r="AG90">
            <v>2.4794323</v>
          </cell>
          <cell r="AH90">
            <v>2.9684400000000002</v>
          </cell>
          <cell r="AI90">
            <v>3.2497555999999999</v>
          </cell>
          <cell r="AJ90">
            <v>3.9200059999999999</v>
          </cell>
        </row>
        <row r="91">
          <cell r="A91">
            <v>5.2607429999999997</v>
          </cell>
          <cell r="B91">
            <v>2.8638162999999999</v>
          </cell>
          <cell r="C91">
            <v>1.4817518999999999</v>
          </cell>
          <cell r="D91">
            <v>1.5497080999999999</v>
          </cell>
          <cell r="E91">
            <v>1.4624858999999999</v>
          </cell>
          <cell r="F91">
            <v>1.854762</v>
          </cell>
          <cell r="G91">
            <v>1.9582914</v>
          </cell>
          <cell r="H91">
            <v>1.5367413999999999</v>
          </cell>
          <cell r="I91">
            <v>1.3302664</v>
          </cell>
          <cell r="J91">
            <v>1.3548536</v>
          </cell>
          <cell r="K91">
            <v>1.4252990000000001</v>
          </cell>
          <cell r="L91">
            <v>1.4971633</v>
          </cell>
          <cell r="M91">
            <v>1.8216949</v>
          </cell>
          <cell r="N91">
            <v>2.274699</v>
          </cell>
          <cell r="O91">
            <v>2.7066561999999998</v>
          </cell>
          <cell r="P91">
            <v>3.1412551</v>
          </cell>
          <cell r="Q91">
            <v>3.5154814999999999</v>
          </cell>
          <cell r="R91">
            <v>2.9904609999999998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1.9489346000000001</v>
          </cell>
          <cell r="X91">
            <v>2.5314101999999998</v>
          </cell>
          <cell r="Y91">
            <v>3.3774753</v>
          </cell>
          <cell r="Z91">
            <v>4.2903776000000002</v>
          </cell>
          <cell r="AA91">
            <v>4.3114720000000002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1.7924993</v>
          </cell>
          <cell r="AF91">
            <v>2.5891259999999998</v>
          </cell>
          <cell r="AG91">
            <v>3.5578560000000001</v>
          </cell>
          <cell r="AH91">
            <v>4.2388678000000004</v>
          </cell>
          <cell r="AI91">
            <v>4.211252</v>
          </cell>
          <cell r="AJ91">
            <v>4.2032499999999997</v>
          </cell>
        </row>
        <row r="92">
          <cell r="A92" t="str">
            <v>NaN</v>
          </cell>
          <cell r="B92" t="str">
            <v>NaN</v>
          </cell>
          <cell r="C92">
            <v>1.3927763</v>
          </cell>
          <cell r="D92">
            <v>2.4200195999999998</v>
          </cell>
          <cell r="E92">
            <v>3.4795503999999999</v>
          </cell>
          <cell r="F92">
            <v>2.1254678</v>
          </cell>
          <cell r="G92">
            <v>1.7293209</v>
          </cell>
          <cell r="H92">
            <v>1.2647976999999999</v>
          </cell>
          <cell r="I92">
            <v>1.1638577999999999</v>
          </cell>
          <cell r="J92">
            <v>1.1787711000000001</v>
          </cell>
          <cell r="K92">
            <v>1.2159652999999999</v>
          </cell>
          <cell r="L92">
            <v>1.2505850000000001</v>
          </cell>
          <cell r="M92">
            <v>1.4061428</v>
          </cell>
          <cell r="N92">
            <v>1.5975461</v>
          </cell>
          <cell r="O92">
            <v>1.8800756000000001</v>
          </cell>
          <cell r="P92">
            <v>2.4503993999999998</v>
          </cell>
          <cell r="Q92">
            <v>3.2237737000000002</v>
          </cell>
          <cell r="R92">
            <v>3.3988043999999999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1.3225663999999999</v>
          </cell>
          <cell r="W92">
            <v>1.3842403000000001</v>
          </cell>
          <cell r="X92">
            <v>1.4267011999999999</v>
          </cell>
          <cell r="Y92">
            <v>1.8959722999999999</v>
          </cell>
          <cell r="Z92">
            <v>2.5861485000000002</v>
          </cell>
          <cell r="AA92">
            <v>4.0263824000000001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2.1033623000000001</v>
          </cell>
          <cell r="AF92">
            <v>2.6219869</v>
          </cell>
          <cell r="AG92">
            <v>5.2734949999999996</v>
          </cell>
          <cell r="AH92">
            <v>3.8511343</v>
          </cell>
          <cell r="AI92">
            <v>4.1362389999999998</v>
          </cell>
          <cell r="AJ92">
            <v>5.5395937000000002</v>
          </cell>
        </row>
        <row r="93">
          <cell r="A93" t="str">
            <v>NaN</v>
          </cell>
          <cell r="B93" t="str">
            <v>NaN</v>
          </cell>
          <cell r="C93">
            <v>2.1536781999999999</v>
          </cell>
          <cell r="D93">
            <v>2.6127234000000001</v>
          </cell>
          <cell r="E93">
            <v>2.4802460000000002</v>
          </cell>
          <cell r="F93">
            <v>1.8092263</v>
          </cell>
          <cell r="G93">
            <v>1.4852794</v>
          </cell>
          <cell r="H93">
            <v>1.3146640999999999</v>
          </cell>
          <cell r="I93">
            <v>1.3882475999999999</v>
          </cell>
          <cell r="J93">
            <v>1.4912938</v>
          </cell>
          <cell r="K93">
            <v>1.4504243000000001</v>
          </cell>
          <cell r="L93">
            <v>1.4125957</v>
          </cell>
          <cell r="M93">
            <v>1.4818001999999999</v>
          </cell>
          <cell r="N93">
            <v>1.6359026000000001</v>
          </cell>
          <cell r="O93">
            <v>1.9010339999999999</v>
          </cell>
          <cell r="P93">
            <v>2.4921198000000002</v>
          </cell>
          <cell r="Q93">
            <v>2.9776704000000001</v>
          </cell>
          <cell r="R93">
            <v>2.9698467000000002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2.2893287999999998</v>
          </cell>
          <cell r="W93">
            <v>1.5224305</v>
          </cell>
          <cell r="X93">
            <v>1.5873146</v>
          </cell>
          <cell r="Y93">
            <v>1.8594902</v>
          </cell>
          <cell r="Z93">
            <v>2.5652153000000002</v>
          </cell>
          <cell r="AA93">
            <v>4.4726452999999999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3.9724955999999998</v>
          </cell>
          <cell r="AF93">
            <v>3.6042700000000001</v>
          </cell>
          <cell r="AG93">
            <v>3.0550592000000001</v>
          </cell>
          <cell r="AH93">
            <v>2.1119072000000001</v>
          </cell>
          <cell r="AI93">
            <v>1.9836488999999999</v>
          </cell>
          <cell r="AJ93">
            <v>3.7548010000000001</v>
          </cell>
        </row>
        <row r="94">
          <cell r="A94" t="str">
            <v>NaN</v>
          </cell>
          <cell r="B94">
            <v>2.1842090000000001</v>
          </cell>
          <cell r="C94">
            <v>1.5868833</v>
          </cell>
          <cell r="D94">
            <v>1.9761004</v>
          </cell>
          <cell r="E94">
            <v>1.4662582</v>
          </cell>
          <cell r="F94">
            <v>1.4130783</v>
          </cell>
          <cell r="G94">
            <v>1.5254622</v>
          </cell>
          <cell r="H94">
            <v>1.7035391</v>
          </cell>
          <cell r="I94">
            <v>2.183983</v>
          </cell>
          <cell r="J94">
            <v>2.6289630000000002</v>
          </cell>
          <cell r="K94">
            <v>2.8062412999999999</v>
          </cell>
          <cell r="L94">
            <v>2.9829596999999999</v>
          </cell>
          <cell r="M94">
            <v>2.9449283999999998</v>
          </cell>
          <cell r="N94">
            <v>2.8448829999999998</v>
          </cell>
          <cell r="O94">
            <v>2.6970320000000001</v>
          </cell>
          <cell r="P94">
            <v>2.8344575999999999</v>
          </cell>
          <cell r="Q94">
            <v>2.8731917999999999</v>
          </cell>
          <cell r="R94">
            <v>3.0336611000000002</v>
          </cell>
          <cell r="S94" t="str">
            <v>NaN</v>
          </cell>
          <cell r="T94" t="str">
            <v>NaN</v>
          </cell>
          <cell r="U94">
            <v>1.5839772999999999</v>
          </cell>
          <cell r="V94">
            <v>2.0442379000000002</v>
          </cell>
          <cell r="W94">
            <v>2.5265314999999999</v>
          </cell>
          <cell r="X94">
            <v>2.8214315999999999</v>
          </cell>
          <cell r="Y94">
            <v>2.6468403</v>
          </cell>
          <cell r="Z94">
            <v>2.0162567999999998</v>
          </cell>
          <cell r="AA94">
            <v>2.6346183000000001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2.5309408000000002</v>
          </cell>
          <cell r="AF94">
            <v>2.8121909999999999</v>
          </cell>
          <cell r="AG94">
            <v>1.993584</v>
          </cell>
          <cell r="AH94">
            <v>1.9252113</v>
          </cell>
          <cell r="AI94">
            <v>1.9626782</v>
          </cell>
          <cell r="AJ94">
            <v>4.9936724000000003</v>
          </cell>
        </row>
        <row r="95">
          <cell r="A95" t="str">
            <v>NaN</v>
          </cell>
          <cell r="B95">
            <v>1.5374846</v>
          </cell>
          <cell r="C95">
            <v>0.92387569999999997</v>
          </cell>
          <cell r="D95">
            <v>0.88498940000000004</v>
          </cell>
          <cell r="E95">
            <v>0.75683040000000001</v>
          </cell>
          <cell r="F95">
            <v>0.93193919999999997</v>
          </cell>
          <cell r="G95">
            <v>1.1469483</v>
          </cell>
          <cell r="H95">
            <v>1.3817554999999999</v>
          </cell>
          <cell r="I95">
            <v>1.7531247999999999</v>
          </cell>
          <cell r="J95">
            <v>2.0763462000000001</v>
          </cell>
          <cell r="K95">
            <v>2.4687798000000001</v>
          </cell>
          <cell r="L95">
            <v>2.6817245000000001</v>
          </cell>
          <cell r="M95">
            <v>2.8626819999999999</v>
          </cell>
          <cell r="N95">
            <v>2.9138416999999999</v>
          </cell>
          <cell r="O95">
            <v>3.2219543000000002</v>
          </cell>
          <cell r="P95">
            <v>3.4902172</v>
          </cell>
          <cell r="Q95">
            <v>6.0294109999999996</v>
          </cell>
          <cell r="R95">
            <v>5.2988625000000003</v>
          </cell>
          <cell r="S95" t="str">
            <v>NaN</v>
          </cell>
          <cell r="T95" t="str">
            <v>NaN</v>
          </cell>
          <cell r="U95">
            <v>1.7752190999999999</v>
          </cell>
          <cell r="V95">
            <v>2.0651278</v>
          </cell>
          <cell r="W95">
            <v>1.8963338999999999</v>
          </cell>
          <cell r="X95">
            <v>2.0766100000000001</v>
          </cell>
          <cell r="Y95">
            <v>3.4629287999999998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3.3678488999999998</v>
          </cell>
          <cell r="AG95">
            <v>1.8292805999999999</v>
          </cell>
          <cell r="AH95">
            <v>3.1620020000000002</v>
          </cell>
          <cell r="AI95">
            <v>3.2435931999999998</v>
          </cell>
          <cell r="AJ95">
            <v>2.6654963</v>
          </cell>
        </row>
        <row r="96">
          <cell r="A96" t="str">
            <v>NaN</v>
          </cell>
          <cell r="B96">
            <v>1.2790893000000001</v>
          </cell>
          <cell r="C96">
            <v>0.72964834999999995</v>
          </cell>
          <cell r="D96">
            <v>0.81480693999999998</v>
          </cell>
          <cell r="E96">
            <v>0.66114410000000001</v>
          </cell>
          <cell r="F96">
            <v>0.73863089999999998</v>
          </cell>
          <cell r="G96">
            <v>0.89904249999999997</v>
          </cell>
          <cell r="H96">
            <v>0.91753112999999997</v>
          </cell>
          <cell r="I96">
            <v>1.0260487</v>
          </cell>
          <cell r="J96">
            <v>1.1484863000000001</v>
          </cell>
          <cell r="K96">
            <v>1.3858591</v>
          </cell>
          <cell r="L96">
            <v>1.436758</v>
          </cell>
          <cell r="M96">
            <v>1.6621486999999999</v>
          </cell>
          <cell r="N96">
            <v>1.9794966000000001</v>
          </cell>
          <cell r="O96">
            <v>1.8777193999999999</v>
          </cell>
          <cell r="P96">
            <v>2.2257484999999999</v>
          </cell>
          <cell r="Q96">
            <v>3.3866242999999998</v>
          </cell>
          <cell r="R96">
            <v>3.2947166000000001</v>
          </cell>
          <cell r="S96" t="str">
            <v>NaN</v>
          </cell>
          <cell r="T96">
            <v>2.4951336</v>
          </cell>
          <cell r="U96">
            <v>1.7539783</v>
          </cell>
          <cell r="V96">
            <v>1.4508532000000001</v>
          </cell>
          <cell r="W96">
            <v>1.5284747000000001</v>
          </cell>
          <cell r="X96">
            <v>1.4373918000000001</v>
          </cell>
          <cell r="Y96">
            <v>1.1357682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3.768526</v>
          </cell>
          <cell r="AG96">
            <v>2.7883208000000002</v>
          </cell>
          <cell r="AH96">
            <v>2.8493583</v>
          </cell>
          <cell r="AI96">
            <v>3.4836236999999999</v>
          </cell>
          <cell r="AJ96">
            <v>2.8190498000000002</v>
          </cell>
        </row>
        <row r="97">
          <cell r="A97" t="str">
            <v>NaN</v>
          </cell>
          <cell r="B97">
            <v>1.7119443000000001</v>
          </cell>
          <cell r="C97">
            <v>0.81839930000000005</v>
          </cell>
          <cell r="D97">
            <v>0.74657625000000005</v>
          </cell>
          <cell r="E97">
            <v>0.62514570000000003</v>
          </cell>
          <cell r="F97">
            <v>0.67379929999999999</v>
          </cell>
          <cell r="G97">
            <v>0.80624187000000003</v>
          </cell>
          <cell r="H97">
            <v>0.96457280000000001</v>
          </cell>
          <cell r="I97">
            <v>1.0725906000000001</v>
          </cell>
          <cell r="J97">
            <v>1.1496146</v>
          </cell>
          <cell r="K97">
            <v>1.2217125</v>
          </cell>
          <cell r="L97">
            <v>1.3342153000000001</v>
          </cell>
          <cell r="M97">
            <v>1.4991121000000001</v>
          </cell>
          <cell r="N97">
            <v>1.505387</v>
          </cell>
          <cell r="O97">
            <v>1.5260806</v>
          </cell>
          <cell r="P97">
            <v>2.5843563000000001</v>
          </cell>
          <cell r="Q97">
            <v>3.4876944999999999</v>
          </cell>
          <cell r="R97" t="str">
            <v>NaN</v>
          </cell>
          <cell r="S97">
            <v>2.1682570000000001</v>
          </cell>
          <cell r="T97">
            <v>1.5142945000000001</v>
          </cell>
          <cell r="U97">
            <v>1.1021856000000001</v>
          </cell>
          <cell r="V97">
            <v>1.1762482999999999</v>
          </cell>
          <cell r="W97">
            <v>1.1934235</v>
          </cell>
          <cell r="X97">
            <v>1.1830297999999999</v>
          </cell>
          <cell r="Y97">
            <v>0.97642297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3.6715689999999999</v>
          </cell>
          <cell r="AG97">
            <v>2.7481171999999998</v>
          </cell>
          <cell r="AH97">
            <v>4.1838856</v>
          </cell>
          <cell r="AI97">
            <v>3.8403963999999999</v>
          </cell>
          <cell r="AJ97">
            <v>3.7258817999999998</v>
          </cell>
        </row>
        <row r="98">
          <cell r="A98" t="str">
            <v>NaN</v>
          </cell>
          <cell r="B98">
            <v>1.9913402</v>
          </cell>
          <cell r="C98">
            <v>1.4057328</v>
          </cell>
          <cell r="D98">
            <v>0.92696579999999995</v>
          </cell>
          <cell r="E98">
            <v>0.72058049999999996</v>
          </cell>
          <cell r="F98">
            <v>0.73345965000000002</v>
          </cell>
          <cell r="G98">
            <v>0.80335400000000001</v>
          </cell>
          <cell r="H98">
            <v>0.89724269999999995</v>
          </cell>
          <cell r="I98">
            <v>0.99306970000000006</v>
          </cell>
          <cell r="J98">
            <v>1.012159</v>
          </cell>
          <cell r="K98">
            <v>1.0275215</v>
          </cell>
          <cell r="L98">
            <v>1.1108444</v>
          </cell>
          <cell r="M98">
            <v>1.2400211999999999</v>
          </cell>
          <cell r="N98">
            <v>1.3163587999999999</v>
          </cell>
          <cell r="O98">
            <v>1.4225934</v>
          </cell>
          <cell r="P98">
            <v>2.1319914</v>
          </cell>
          <cell r="Q98" t="str">
            <v>NaN</v>
          </cell>
          <cell r="R98">
            <v>2.7948230000000001</v>
          </cell>
          <cell r="S98">
            <v>1.4870129999999999</v>
          </cell>
          <cell r="T98">
            <v>1.2537775</v>
          </cell>
          <cell r="U98">
            <v>1.0692039</v>
          </cell>
          <cell r="V98">
            <v>1.0588076</v>
          </cell>
          <cell r="W98">
            <v>1.0899504</v>
          </cell>
          <cell r="X98">
            <v>1.0861643999999999</v>
          </cell>
          <cell r="Y98">
            <v>1.1590952000000001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3.6207829</v>
          </cell>
          <cell r="AG98">
            <v>2.8088571999999998</v>
          </cell>
          <cell r="AH98" t="str">
            <v>NaN</v>
          </cell>
          <cell r="AI98">
            <v>3.6240130000000002</v>
          </cell>
          <cell r="AJ98">
            <v>3.9840536000000002</v>
          </cell>
        </row>
        <row r="99">
          <cell r="A99" t="str">
            <v>NaN</v>
          </cell>
          <cell r="B99">
            <v>2.0212145000000001</v>
          </cell>
          <cell r="C99">
            <v>1.6116033000000001</v>
          </cell>
          <cell r="D99">
            <v>1.0171395999999999</v>
          </cell>
          <cell r="E99">
            <v>0.73369085999999994</v>
          </cell>
          <cell r="F99">
            <v>0.70392279999999996</v>
          </cell>
          <cell r="G99">
            <v>0.78362816999999996</v>
          </cell>
          <cell r="H99">
            <v>0.8477576</v>
          </cell>
          <cell r="I99">
            <v>0.93523920000000005</v>
          </cell>
          <cell r="J99">
            <v>0.92228370000000004</v>
          </cell>
          <cell r="K99">
            <v>0.94343829999999995</v>
          </cell>
          <cell r="L99">
            <v>1.0065849</v>
          </cell>
          <cell r="M99">
            <v>1.0587426</v>
          </cell>
          <cell r="N99">
            <v>1.0035160999999999</v>
          </cell>
          <cell r="O99">
            <v>1.1691590000000001</v>
          </cell>
          <cell r="P99" t="str">
            <v>NaN</v>
          </cell>
          <cell r="Q99">
            <v>2.3100128</v>
          </cell>
          <cell r="R99">
            <v>2.2406994999999998</v>
          </cell>
          <cell r="S99">
            <v>1.8585450999999999</v>
          </cell>
          <cell r="T99">
            <v>1.2810357000000001</v>
          </cell>
          <cell r="U99">
            <v>1.0006577999999999</v>
          </cell>
          <cell r="V99">
            <v>1.0049733999999999</v>
          </cell>
          <cell r="W99">
            <v>1.0816066</v>
          </cell>
          <cell r="X99">
            <v>1.0751805999999999</v>
          </cell>
          <cell r="Y99">
            <v>1.3217426999999999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5.2953954000000003</v>
          </cell>
          <cell r="AG99">
            <v>3.1868088000000001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1.7973494999999999</v>
          </cell>
          <cell r="D100">
            <v>1.0905902000000001</v>
          </cell>
          <cell r="E100">
            <v>0.71721630000000003</v>
          </cell>
          <cell r="F100">
            <v>0.69811040000000002</v>
          </cell>
          <cell r="G100">
            <v>0.84676795999999999</v>
          </cell>
          <cell r="H100">
            <v>0.92377423999999997</v>
          </cell>
          <cell r="I100">
            <v>0.98980486000000001</v>
          </cell>
          <cell r="J100">
            <v>0.99551683999999996</v>
          </cell>
          <cell r="K100">
            <v>0.97360150000000001</v>
          </cell>
          <cell r="L100">
            <v>1.0345880000000001</v>
          </cell>
          <cell r="M100">
            <v>0.98965729999999996</v>
          </cell>
          <cell r="N100">
            <v>0.91141450000000002</v>
          </cell>
          <cell r="O100">
            <v>1.1609223</v>
          </cell>
          <cell r="P100" t="str">
            <v>NaN</v>
          </cell>
          <cell r="Q100">
            <v>2.2786107000000002</v>
          </cell>
          <cell r="R100">
            <v>2.0631297000000002</v>
          </cell>
          <cell r="S100">
            <v>1.7878877</v>
          </cell>
          <cell r="T100">
            <v>1.2304782999999999</v>
          </cell>
          <cell r="U100">
            <v>1.0078119000000001</v>
          </cell>
          <cell r="V100">
            <v>1.1070591999999999</v>
          </cell>
          <cell r="W100">
            <v>1.2327142</v>
          </cell>
          <cell r="X100">
            <v>1.2282694999999999</v>
          </cell>
          <cell r="Y100">
            <v>1.583782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3.3319812</v>
          </cell>
          <cell r="AG100">
            <v>3.4937140000000002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2.8849195999999999</v>
          </cell>
          <cell r="D101">
            <v>1.3582331999999999</v>
          </cell>
          <cell r="E101">
            <v>0.71146107000000003</v>
          </cell>
          <cell r="F101">
            <v>0.53681319999999999</v>
          </cell>
          <cell r="G101">
            <v>0.59688072999999997</v>
          </cell>
          <cell r="H101">
            <v>0.78958297</v>
          </cell>
          <cell r="I101">
            <v>0.93354833000000004</v>
          </cell>
          <cell r="J101">
            <v>1.0088098999999999</v>
          </cell>
          <cell r="K101">
            <v>1.0410397</v>
          </cell>
          <cell r="L101">
            <v>1.1117828999999999</v>
          </cell>
          <cell r="M101">
            <v>1.101699</v>
          </cell>
          <cell r="N101">
            <v>1.1072173999999999</v>
          </cell>
          <cell r="O101">
            <v>1.4253224</v>
          </cell>
          <cell r="P101" t="str">
            <v>NaN</v>
          </cell>
          <cell r="Q101">
            <v>2.3770723</v>
          </cell>
          <cell r="R101">
            <v>2.1233838</v>
          </cell>
          <cell r="S101">
            <v>2.0275525999999999</v>
          </cell>
          <cell r="T101">
            <v>1.1302843</v>
          </cell>
          <cell r="U101">
            <v>0.99344783999999997</v>
          </cell>
          <cell r="V101">
            <v>1.148401</v>
          </cell>
          <cell r="W101">
            <v>1.3702432</v>
          </cell>
          <cell r="X101">
            <v>1.3672844</v>
          </cell>
          <cell r="Y101">
            <v>1.3187412999999999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2.1332249999999999</v>
          </cell>
          <cell r="D102">
            <v>1.8992548</v>
          </cell>
          <cell r="E102">
            <v>1.9776918000000001</v>
          </cell>
          <cell r="F102">
            <v>2.0363327999999998</v>
          </cell>
          <cell r="G102">
            <v>2.1035075000000001</v>
          </cell>
          <cell r="H102">
            <v>2.0425330000000002</v>
          </cell>
          <cell r="I102">
            <v>1.9046209000000001</v>
          </cell>
          <cell r="J102">
            <v>1.6574001</v>
          </cell>
          <cell r="K102">
            <v>1.3197033</v>
          </cell>
          <cell r="L102">
            <v>1.1053503</v>
          </cell>
          <cell r="M102">
            <v>1.2514367</v>
          </cell>
          <cell r="N102">
            <v>1.4991498999999999</v>
          </cell>
          <cell r="O102">
            <v>1.7802834999999999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3.0804431000000001</v>
          </cell>
          <cell r="T102">
            <v>2.1460461999999998</v>
          </cell>
          <cell r="U102">
            <v>2.0251405</v>
          </cell>
          <cell r="V102">
            <v>1.6970582999999999</v>
          </cell>
          <cell r="W102">
            <v>1.1784171000000001</v>
          </cell>
          <cell r="X102">
            <v>1.5627419</v>
          </cell>
          <cell r="Y102">
            <v>1.3791439999999999</v>
          </cell>
          <cell r="Z102" t="str">
            <v>NaN</v>
          </cell>
          <cell r="AA102" t="str">
            <v>NaN</v>
          </cell>
          <cell r="AB102">
            <v>0.45920222999999999</v>
          </cell>
          <cell r="AC102">
            <v>0.61837023000000002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3.3360941</v>
          </cell>
          <cell r="E103">
            <v>3.0579000000000001</v>
          </cell>
          <cell r="F103">
            <v>2.9684982</v>
          </cell>
          <cell r="G103">
            <v>2.8737984000000001</v>
          </cell>
          <cell r="H103">
            <v>2.9356368000000002</v>
          </cell>
          <cell r="I103">
            <v>2.9006297999999999</v>
          </cell>
          <cell r="J103">
            <v>2.8817355999999998</v>
          </cell>
          <cell r="K103">
            <v>2.6371492999999999</v>
          </cell>
          <cell r="L103">
            <v>2.3239934</v>
          </cell>
          <cell r="M103">
            <v>1.9208337</v>
          </cell>
          <cell r="N103">
            <v>1.7569562000000001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4.1951985000000001</v>
          </cell>
          <cell r="T103">
            <v>3.7765024</v>
          </cell>
          <cell r="U103">
            <v>3.3099449999999999</v>
          </cell>
          <cell r="V103">
            <v>3.0279647999999999</v>
          </cell>
          <cell r="W103">
            <v>2.9192952999999999</v>
          </cell>
          <cell r="X103">
            <v>2.0773543999999999</v>
          </cell>
          <cell r="Y103">
            <v>1.8730401999999999</v>
          </cell>
          <cell r="Z103">
            <v>1.4092267000000001</v>
          </cell>
          <cell r="AA103">
            <v>1.0936802999999999</v>
          </cell>
          <cell r="AB103">
            <v>0.76145023000000001</v>
          </cell>
          <cell r="AC103">
            <v>0.69429649999999998</v>
          </cell>
          <cell r="AD103">
            <v>0.48176453000000002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4.3771529999999998</v>
          </cell>
          <cell r="E104">
            <v>3.6607075</v>
          </cell>
          <cell r="F104">
            <v>3.653356</v>
          </cell>
          <cell r="G104">
            <v>3.5901450000000001</v>
          </cell>
          <cell r="H104">
            <v>3.4778169999999999</v>
          </cell>
          <cell r="I104">
            <v>3.4482558000000001</v>
          </cell>
          <cell r="J104">
            <v>3.3526927999999998</v>
          </cell>
          <cell r="K104">
            <v>3.2351918</v>
          </cell>
          <cell r="L104">
            <v>2.9546076999999999</v>
          </cell>
          <cell r="M104">
            <v>2.4375713000000001</v>
          </cell>
          <cell r="N104">
            <v>1.9472891999999999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4.382034</v>
          </cell>
          <cell r="T104">
            <v>4.2428819999999998</v>
          </cell>
          <cell r="U104">
            <v>4.0954199999999998</v>
          </cell>
          <cell r="V104">
            <v>3.6804972</v>
          </cell>
          <cell r="W104">
            <v>3.4906676000000001</v>
          </cell>
          <cell r="X104">
            <v>3.1578746</v>
          </cell>
          <cell r="Y104">
            <v>2.2115716999999999</v>
          </cell>
          <cell r="Z104" t="str">
            <v>NaN</v>
          </cell>
          <cell r="AA104">
            <v>1.0352663</v>
          </cell>
          <cell r="AB104">
            <v>0.85312694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4.216926</v>
          </cell>
          <cell r="E105">
            <v>3.8951007999999998</v>
          </cell>
          <cell r="F105">
            <v>3.786365</v>
          </cell>
          <cell r="G105">
            <v>3.7231747999999998</v>
          </cell>
          <cell r="H105">
            <v>3.6926157000000002</v>
          </cell>
          <cell r="I105">
            <v>3.6279675999999998</v>
          </cell>
          <cell r="J105">
            <v>3.5621866999999998</v>
          </cell>
          <cell r="K105">
            <v>3.4291363000000001</v>
          </cell>
          <cell r="L105">
            <v>3.1552264999999999</v>
          </cell>
          <cell r="M105">
            <v>2.6457109999999999</v>
          </cell>
          <cell r="N105">
            <v>2.0884347000000001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4.6310396000000003</v>
          </cell>
          <cell r="U105">
            <v>4.2494335000000003</v>
          </cell>
          <cell r="V105">
            <v>4.2103204999999999</v>
          </cell>
          <cell r="W105">
            <v>3.9556426999999998</v>
          </cell>
          <cell r="X105">
            <v>3.6608502999999999</v>
          </cell>
          <cell r="Y105">
            <v>2.9261026000000001</v>
          </cell>
          <cell r="Z105">
            <v>2.3221723999999999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3.7169241999999998</v>
          </cell>
          <cell r="F106">
            <v>3.7665622000000001</v>
          </cell>
          <cell r="G106">
            <v>3.7473136999999999</v>
          </cell>
          <cell r="H106">
            <v>3.5927910000000001</v>
          </cell>
          <cell r="I106">
            <v>3.5933117999999999</v>
          </cell>
          <cell r="J106">
            <v>3.5847578000000002</v>
          </cell>
          <cell r="K106">
            <v>3.4917072999999998</v>
          </cell>
          <cell r="L106">
            <v>3.1548498</v>
          </cell>
          <cell r="M106">
            <v>2.7098775000000002</v>
          </cell>
          <cell r="N106">
            <v>2.1289465000000001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4.4030433000000002</v>
          </cell>
          <cell r="V106">
            <v>4.1672377999999997</v>
          </cell>
          <cell r="W106">
            <v>3.9536780999999999</v>
          </cell>
          <cell r="X106">
            <v>3.7607889999999999</v>
          </cell>
          <cell r="Y106">
            <v>3.0592584999999999</v>
          </cell>
          <cell r="Z106">
            <v>2.3480294000000002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2.8398973999999999</v>
          </cell>
          <cell r="F107">
            <v>3.8834960000000001</v>
          </cell>
          <cell r="G107">
            <v>3.5801352999999998</v>
          </cell>
          <cell r="H107">
            <v>3.5333511999999998</v>
          </cell>
          <cell r="I107">
            <v>3.7723696000000002</v>
          </cell>
          <cell r="J107">
            <v>4.1137499999999996</v>
          </cell>
          <cell r="K107">
            <v>3.2757212999999998</v>
          </cell>
          <cell r="L107">
            <v>2.8356602</v>
          </cell>
          <cell r="M107">
            <v>2.1779234000000001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3.6725378000000002</v>
          </cell>
          <cell r="V107">
            <v>3.7380996</v>
          </cell>
          <cell r="W107">
            <v>3.5509548</v>
          </cell>
          <cell r="X107">
            <v>3.4638301999999999</v>
          </cell>
          <cell r="Y107">
            <v>3.0362290000000001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2.6834425999999998</v>
          </cell>
          <cell r="H108">
            <v>2.6318033000000001</v>
          </cell>
          <cell r="I108">
            <v>2.6244295000000002</v>
          </cell>
          <cell r="J108">
            <v>2.7653975000000002</v>
          </cell>
          <cell r="K108">
            <v>2.5482998000000001</v>
          </cell>
          <cell r="L108">
            <v>2.2124999999999999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3.1165427999999999</v>
          </cell>
          <cell r="V108">
            <v>3.5924144</v>
          </cell>
          <cell r="W108">
            <v>2.8950390000000001</v>
          </cell>
          <cell r="X108">
            <v>2.7435176000000001</v>
          </cell>
          <cell r="Y108">
            <v>2.5852295999999999</v>
          </cell>
          <cell r="Z108">
            <v>2.3290722000000001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2.1516742999999998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2.4100169999999999</v>
          </cell>
          <cell r="U109">
            <v>2.4970352999999998</v>
          </cell>
          <cell r="V109" t="str">
            <v>NaN</v>
          </cell>
          <cell r="W109" t="str">
            <v>NaN</v>
          </cell>
          <cell r="X109">
            <v>1.6121496</v>
          </cell>
          <cell r="Y109">
            <v>2.0642833999999999</v>
          </cell>
          <cell r="Z109">
            <v>1.9972299</v>
          </cell>
          <cell r="AA109">
            <v>1.996356</v>
          </cell>
          <cell r="AB109">
            <v>2.0058722000000002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1.8200978000000001</v>
          </cell>
          <cell r="B110">
            <v>1.8540696000000001</v>
          </cell>
          <cell r="C110">
            <v>1.8655120999999999</v>
          </cell>
          <cell r="D110">
            <v>1.8709937000000001</v>
          </cell>
          <cell r="E110">
            <v>1.8538452000000001</v>
          </cell>
          <cell r="F110">
            <v>1.8490735</v>
          </cell>
          <cell r="G110">
            <v>1.8467301</v>
          </cell>
          <cell r="H110">
            <v>1.8430409999999999</v>
          </cell>
          <cell r="I110">
            <v>1.8408593</v>
          </cell>
          <cell r="J110">
            <v>1.838379</v>
          </cell>
          <cell r="K110">
            <v>1.824978</v>
          </cell>
          <cell r="L110">
            <v>1.8185533</v>
          </cell>
          <cell r="M110">
            <v>1.8181647999999999</v>
          </cell>
          <cell r="N110">
            <v>1.7935241</v>
          </cell>
          <cell r="O110">
            <v>1.8438003000000001</v>
          </cell>
          <cell r="P110">
            <v>1.9032522000000001</v>
          </cell>
          <cell r="Q110">
            <v>1.9200735</v>
          </cell>
          <cell r="R110">
            <v>1.9215062999999999</v>
          </cell>
          <cell r="S110">
            <v>1.9795594000000001</v>
          </cell>
          <cell r="T110">
            <v>2.0240022999999998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1.7225520999999999</v>
          </cell>
          <cell r="Z110">
            <v>1.921009</v>
          </cell>
          <cell r="AA110">
            <v>1.8794389</v>
          </cell>
          <cell r="AB110">
            <v>1.9375287000000001</v>
          </cell>
          <cell r="AC110">
            <v>1.8838341999999999</v>
          </cell>
          <cell r="AD110">
            <v>1.861075</v>
          </cell>
          <cell r="AE110">
            <v>1.9182527</v>
          </cell>
          <cell r="AF110">
            <v>1.8711758000000001</v>
          </cell>
          <cell r="AG110">
            <v>1.8322598000000001</v>
          </cell>
          <cell r="AH110">
            <v>1.8604586999999999</v>
          </cell>
          <cell r="AI110">
            <v>1.8541879999999999</v>
          </cell>
          <cell r="AJ110">
            <v>1.8122088999999999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o_export_POC_PRC8p5"/>
      <sheetName val="bio_export_POC_RCP8p5"/>
    </sheetNames>
    <sheetDataSet>
      <sheetData sheetId="0"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2.2625229999999998</v>
          </cell>
          <cell r="C39">
            <v>2.2634223000000002</v>
          </cell>
          <cell r="D39">
            <v>2.2662252999999999</v>
          </cell>
          <cell r="E39">
            <v>2.4407383999999999</v>
          </cell>
          <cell r="F39">
            <v>2.0624604</v>
          </cell>
          <cell r="G39">
            <v>2.0663651999999999</v>
          </cell>
          <cell r="H39">
            <v>2.0419716999999999</v>
          </cell>
          <cell r="I39">
            <v>2.1218870000000001</v>
          </cell>
          <cell r="J39">
            <v>2.5116185999999998</v>
          </cell>
          <cell r="K39">
            <v>2.1951063</v>
          </cell>
          <cell r="L39">
            <v>2.3860214000000002</v>
          </cell>
          <cell r="M39">
            <v>2.3677967</v>
          </cell>
          <cell r="N39">
            <v>2.3914040000000001</v>
          </cell>
          <cell r="O39">
            <v>2.1797008999999998</v>
          </cell>
          <cell r="P39">
            <v>2.4090834000000001</v>
          </cell>
          <cell r="Q39">
            <v>2.3181645999999998</v>
          </cell>
          <cell r="R39">
            <v>1.9822305</v>
          </cell>
          <cell r="S39">
            <v>1.9106756</v>
          </cell>
          <cell r="T39">
            <v>2.2243539999999999</v>
          </cell>
          <cell r="U39">
            <v>2.2496535999999998</v>
          </cell>
          <cell r="V39">
            <v>2.1767004000000001</v>
          </cell>
          <cell r="W39">
            <v>2.2049786999999998</v>
          </cell>
          <cell r="X39">
            <v>2.2228417</v>
          </cell>
          <cell r="Y39">
            <v>2.1677195999999999</v>
          </cell>
          <cell r="Z39">
            <v>2.1242823999999998</v>
          </cell>
          <cell r="AA39">
            <v>2.1405631999999999</v>
          </cell>
          <cell r="AB39">
            <v>2.1592467000000002</v>
          </cell>
          <cell r="AC39">
            <v>2.160717</v>
          </cell>
          <cell r="AD39">
            <v>2.1768765000000001</v>
          </cell>
          <cell r="AE39">
            <v>2.0716412000000002</v>
          </cell>
          <cell r="AF39">
            <v>2.1843653000000001</v>
          </cell>
          <cell r="AG39">
            <v>2.1199303</v>
          </cell>
          <cell r="AH39">
            <v>2.1372042000000002</v>
          </cell>
          <cell r="AI39">
            <v>2.3589730000000002</v>
          </cell>
          <cell r="AJ39" t="str">
            <v>NaN</v>
          </cell>
        </row>
        <row r="40">
          <cell r="A40">
            <v>2.9079497000000001</v>
          </cell>
          <cell r="B40">
            <v>2.8693585000000001</v>
          </cell>
          <cell r="C40">
            <v>2.7722880000000001</v>
          </cell>
          <cell r="D40">
            <v>2.6214930000000001</v>
          </cell>
          <cell r="E40">
            <v>2.4886363</v>
          </cell>
          <cell r="F40">
            <v>2.5831110000000002</v>
          </cell>
          <cell r="G40">
            <v>2.5885003000000002</v>
          </cell>
          <cell r="H40">
            <v>2.600619</v>
          </cell>
          <cell r="I40">
            <v>2.7296809999999998</v>
          </cell>
          <cell r="J40">
            <v>2.8104089999999999</v>
          </cell>
          <cell r="K40">
            <v>2.8305506999999999</v>
          </cell>
          <cell r="L40">
            <v>2.8167586</v>
          </cell>
          <cell r="M40">
            <v>2.8027332</v>
          </cell>
          <cell r="N40">
            <v>2.8140352000000002</v>
          </cell>
          <cell r="O40">
            <v>2.8191790000000001</v>
          </cell>
          <cell r="P40">
            <v>2.8043406000000002</v>
          </cell>
          <cell r="Q40">
            <v>2.7311811000000001</v>
          </cell>
          <cell r="R40">
            <v>2.6272380000000002</v>
          </cell>
          <cell r="S40">
            <v>2.5280901999999998</v>
          </cell>
          <cell r="T40">
            <v>2.8072225999999998</v>
          </cell>
          <cell r="U40">
            <v>2.812557</v>
          </cell>
          <cell r="V40">
            <v>2.7163856000000002</v>
          </cell>
          <cell r="W40">
            <v>2.7148507</v>
          </cell>
          <cell r="X40">
            <v>2.7942141999999999</v>
          </cell>
          <cell r="Y40">
            <v>2.8303783</v>
          </cell>
          <cell r="Z40">
            <v>2.8382811999999999</v>
          </cell>
          <cell r="AA40">
            <v>2.8088060000000001</v>
          </cell>
          <cell r="AB40">
            <v>2.7036183</v>
          </cell>
          <cell r="AC40">
            <v>2.7137099999999998</v>
          </cell>
          <cell r="AD40">
            <v>2.7943617999999999</v>
          </cell>
          <cell r="AE40">
            <v>2.8811966999999998</v>
          </cell>
          <cell r="AF40">
            <v>2.9869330000000001</v>
          </cell>
          <cell r="AG40">
            <v>2.7675360000000002</v>
          </cell>
          <cell r="AH40">
            <v>2.9198870000000001</v>
          </cell>
          <cell r="AI40">
            <v>2.8704247000000001</v>
          </cell>
          <cell r="AJ40">
            <v>2.932674</v>
          </cell>
        </row>
        <row r="41">
          <cell r="A41">
            <v>3.6647023999999999</v>
          </cell>
          <cell r="B41">
            <v>3.5796773000000002</v>
          </cell>
          <cell r="C41">
            <v>3.5044680000000001</v>
          </cell>
          <cell r="D41">
            <v>3.5726209</v>
          </cell>
          <cell r="E41">
            <v>3.5112299999999999</v>
          </cell>
          <cell r="F41">
            <v>3.3932896000000001</v>
          </cell>
          <cell r="G41">
            <v>3.2803447000000001</v>
          </cell>
          <cell r="H41">
            <v>3.3753077999999999</v>
          </cell>
          <cell r="I41">
            <v>3.5947711</v>
          </cell>
          <cell r="J41">
            <v>3.7127633000000002</v>
          </cell>
          <cell r="K41">
            <v>3.8029635000000002</v>
          </cell>
          <cell r="L41">
            <v>3.7810006</v>
          </cell>
          <cell r="M41">
            <v>3.7094429999999998</v>
          </cell>
          <cell r="N41">
            <v>3.6533747000000001</v>
          </cell>
          <cell r="O41">
            <v>3.5625019999999998</v>
          </cell>
          <cell r="P41">
            <v>3.4611084000000001</v>
          </cell>
          <cell r="Q41">
            <v>3.4269959999999999</v>
          </cell>
          <cell r="R41">
            <v>3.2695403000000001</v>
          </cell>
          <cell r="S41">
            <v>2.649327</v>
          </cell>
          <cell r="T41">
            <v>3.0001213999999998</v>
          </cell>
          <cell r="U41">
            <v>3.4166932000000001</v>
          </cell>
          <cell r="V41">
            <v>3.6886331999999999</v>
          </cell>
          <cell r="W41">
            <v>3.7696489999999998</v>
          </cell>
          <cell r="X41">
            <v>3.7124507000000002</v>
          </cell>
          <cell r="Y41">
            <v>3.6934333000000001</v>
          </cell>
          <cell r="Z41">
            <v>3.6658552000000002</v>
          </cell>
          <cell r="AA41">
            <v>3.6269681</v>
          </cell>
          <cell r="AB41">
            <v>3.5753379999999999</v>
          </cell>
          <cell r="AC41">
            <v>3.5025615999999999</v>
          </cell>
          <cell r="AD41">
            <v>3.6059923</v>
          </cell>
          <cell r="AE41">
            <v>3.6851829999999999</v>
          </cell>
          <cell r="AF41">
            <v>3.6960247000000002</v>
          </cell>
          <cell r="AG41">
            <v>3.6643243000000001</v>
          </cell>
          <cell r="AH41">
            <v>3.7224162000000001</v>
          </cell>
          <cell r="AI41">
            <v>3.6905481999999998</v>
          </cell>
          <cell r="AJ41">
            <v>3.6562884000000002</v>
          </cell>
        </row>
        <row r="42">
          <cell r="A42">
            <v>3.8145701999999999</v>
          </cell>
          <cell r="B42">
            <v>3.8310322999999999</v>
          </cell>
          <cell r="C42">
            <v>3.7211601999999999</v>
          </cell>
          <cell r="D42">
            <v>3.8473969000000001</v>
          </cell>
          <cell r="E42">
            <v>3.8955115999999999</v>
          </cell>
          <cell r="F42">
            <v>3.8170283</v>
          </cell>
          <cell r="G42">
            <v>3.8988635999999999</v>
          </cell>
          <cell r="H42">
            <v>3.8610704</v>
          </cell>
          <cell r="I42">
            <v>4.0390470000000001</v>
          </cell>
          <cell r="J42">
            <v>4.1252484000000003</v>
          </cell>
          <cell r="K42">
            <v>4.0585339999999999</v>
          </cell>
          <cell r="L42">
            <v>3.9804962000000002</v>
          </cell>
          <cell r="M42">
            <v>3.8938682</v>
          </cell>
          <cell r="N42">
            <v>3.8550426999999998</v>
          </cell>
          <cell r="O42">
            <v>3.7782947999999998</v>
          </cell>
          <cell r="P42">
            <v>3.7143790000000001</v>
          </cell>
          <cell r="Q42">
            <v>3.6287756</v>
          </cell>
          <cell r="R42">
            <v>3.5880407999999999</v>
          </cell>
          <cell r="S42">
            <v>3.1067187999999999</v>
          </cell>
          <cell r="T42" t="str">
            <v>NaN</v>
          </cell>
          <cell r="U42">
            <v>4.312932</v>
          </cell>
          <cell r="V42">
            <v>4.3038224999999999</v>
          </cell>
          <cell r="W42">
            <v>4.2955220000000001</v>
          </cell>
          <cell r="X42">
            <v>4.2182627000000004</v>
          </cell>
          <cell r="Y42">
            <v>4.1604203999999996</v>
          </cell>
          <cell r="Z42">
            <v>4.0839886999999999</v>
          </cell>
          <cell r="AA42">
            <v>3.878282</v>
          </cell>
          <cell r="AB42">
            <v>3.8649924000000002</v>
          </cell>
          <cell r="AC42">
            <v>3.8810844000000002</v>
          </cell>
          <cell r="AD42">
            <v>3.927378</v>
          </cell>
          <cell r="AE42">
            <v>4.0469116999999999</v>
          </cell>
          <cell r="AF42">
            <v>4.1235090000000003</v>
          </cell>
          <cell r="AG42">
            <v>3.8313242999999999</v>
          </cell>
          <cell r="AH42">
            <v>3.8340253999999998</v>
          </cell>
          <cell r="AI42">
            <v>3.7282183</v>
          </cell>
          <cell r="AJ42">
            <v>3.8225055000000001</v>
          </cell>
        </row>
        <row r="43">
          <cell r="A43">
            <v>4.1010236999999998</v>
          </cell>
          <cell r="B43">
            <v>4.1661615000000003</v>
          </cell>
          <cell r="C43">
            <v>4.1811647000000001</v>
          </cell>
          <cell r="D43">
            <v>4.2072152999999997</v>
          </cell>
          <cell r="E43">
            <v>4.0735640000000002</v>
          </cell>
          <cell r="F43">
            <v>3.6540319999999999</v>
          </cell>
          <cell r="G43">
            <v>3.3694098000000001</v>
          </cell>
          <cell r="H43">
            <v>2.9525305999999998</v>
          </cell>
          <cell r="I43">
            <v>3.4794632999999999</v>
          </cell>
          <cell r="J43">
            <v>3.4843253999999999</v>
          </cell>
          <cell r="K43">
            <v>3.5750456000000002</v>
          </cell>
          <cell r="L43">
            <v>3.6043313000000001</v>
          </cell>
          <cell r="M43">
            <v>3.6325826999999999</v>
          </cell>
          <cell r="N43">
            <v>3.6934551999999998</v>
          </cell>
          <cell r="O43">
            <v>3.7319434</v>
          </cell>
          <cell r="P43">
            <v>3.687144</v>
          </cell>
          <cell r="Q43">
            <v>3.6925971999999998</v>
          </cell>
          <cell r="R43">
            <v>3.6421635000000001</v>
          </cell>
          <cell r="S43">
            <v>3.0493554999999999</v>
          </cell>
          <cell r="T43" t="str">
            <v>NaN</v>
          </cell>
          <cell r="U43">
            <v>4.7070340000000002</v>
          </cell>
          <cell r="V43">
            <v>4.6593784999999999</v>
          </cell>
          <cell r="W43">
            <v>4.6532825999999998</v>
          </cell>
          <cell r="X43">
            <v>4.5250320000000004</v>
          </cell>
          <cell r="Y43">
            <v>4.4569907000000004</v>
          </cell>
          <cell r="Z43">
            <v>4.2775829999999999</v>
          </cell>
          <cell r="AA43">
            <v>4.1851539999999998</v>
          </cell>
          <cell r="AB43">
            <v>4.2489460000000001</v>
          </cell>
          <cell r="AC43">
            <v>4.2238974999999996</v>
          </cell>
          <cell r="AD43">
            <v>4.0851309999999996</v>
          </cell>
          <cell r="AE43">
            <v>4.0845256000000001</v>
          </cell>
          <cell r="AF43">
            <v>4.1933517</v>
          </cell>
          <cell r="AG43">
            <v>3.9243456999999999</v>
          </cell>
          <cell r="AH43">
            <v>3.9343729999999999</v>
          </cell>
          <cell r="AI43">
            <v>3.8946980999999998</v>
          </cell>
          <cell r="AJ43">
            <v>3.9981390000000001</v>
          </cell>
        </row>
        <row r="44">
          <cell r="A44">
            <v>4.4083100000000002</v>
          </cell>
          <cell r="B44">
            <v>4.1954165000000003</v>
          </cell>
          <cell r="C44">
            <v>3.6820780000000002</v>
          </cell>
          <cell r="D44">
            <v>3.1133397</v>
          </cell>
          <cell r="E44">
            <v>2.8807532999999999</v>
          </cell>
          <cell r="F44">
            <v>2.9496725000000001</v>
          </cell>
          <cell r="G44">
            <v>2.6513110000000002</v>
          </cell>
          <cell r="H44">
            <v>2.6940122</v>
          </cell>
          <cell r="I44">
            <v>2.7821798000000002</v>
          </cell>
          <cell r="J44">
            <v>2.6437645000000001</v>
          </cell>
          <cell r="K44">
            <v>2.7404570000000001</v>
          </cell>
          <cell r="L44">
            <v>2.796945</v>
          </cell>
          <cell r="M44">
            <v>2.8073996999999999</v>
          </cell>
          <cell r="N44">
            <v>2.8783827</v>
          </cell>
          <cell r="O44">
            <v>3.0017328000000001</v>
          </cell>
          <cell r="P44">
            <v>2.9991143</v>
          </cell>
          <cell r="Q44">
            <v>3.0691986</v>
          </cell>
          <cell r="R44">
            <v>2.9492197</v>
          </cell>
          <cell r="S44">
            <v>2.4626522</v>
          </cell>
          <cell r="T44" t="str">
            <v>NaN</v>
          </cell>
          <cell r="U44">
            <v>4.1678569999999997</v>
          </cell>
          <cell r="V44">
            <v>3.9255068</v>
          </cell>
          <cell r="W44">
            <v>4.0971026000000004</v>
          </cell>
          <cell r="X44">
            <v>4.1593059999999999</v>
          </cell>
          <cell r="Y44">
            <v>3.9940511999999999</v>
          </cell>
          <cell r="Z44">
            <v>3.9650599999999998</v>
          </cell>
          <cell r="AA44">
            <v>3.9799669</v>
          </cell>
          <cell r="AB44">
            <v>4.1221832999999997</v>
          </cell>
          <cell r="AC44">
            <v>4.4234442999999999</v>
          </cell>
          <cell r="AD44">
            <v>4.0069156000000001</v>
          </cell>
          <cell r="AE44">
            <v>3.8383408000000001</v>
          </cell>
          <cell r="AF44">
            <v>3.9210493999999998</v>
          </cell>
          <cell r="AG44">
            <v>3.8739522000000002</v>
          </cell>
          <cell r="AH44">
            <v>4.0043449999999998</v>
          </cell>
          <cell r="AI44">
            <v>4.1661434000000002</v>
          </cell>
          <cell r="AJ44">
            <v>4.3407169999999997</v>
          </cell>
        </row>
        <row r="45">
          <cell r="A45">
            <v>3.5518339000000001</v>
          </cell>
          <cell r="B45">
            <v>3.0502392999999999</v>
          </cell>
          <cell r="C45">
            <v>2.3179970000000001</v>
          </cell>
          <cell r="D45">
            <v>1.9822818</v>
          </cell>
          <cell r="E45" t="str">
            <v>NaN</v>
          </cell>
          <cell r="F45">
            <v>3.4641999999999999</v>
          </cell>
          <cell r="G45">
            <v>2.7499020000000001</v>
          </cell>
          <cell r="H45">
            <v>2.3003287000000001</v>
          </cell>
          <cell r="I45">
            <v>2.2683865999999999</v>
          </cell>
          <cell r="J45">
            <v>2.2773952</v>
          </cell>
          <cell r="K45">
            <v>2.2810435</v>
          </cell>
          <cell r="L45">
            <v>2.2851737000000001</v>
          </cell>
          <cell r="M45">
            <v>2.1876234999999999</v>
          </cell>
          <cell r="N45">
            <v>2.1488898000000001</v>
          </cell>
          <cell r="O45">
            <v>2.179786</v>
          </cell>
          <cell r="P45">
            <v>2.2522153999999999</v>
          </cell>
          <cell r="Q45">
            <v>2.2875063</v>
          </cell>
          <cell r="R45">
            <v>2.1574816999999999</v>
          </cell>
          <cell r="S45">
            <v>1.8776556</v>
          </cell>
          <cell r="T45" t="str">
            <v>NaN</v>
          </cell>
          <cell r="U45">
            <v>4.910558</v>
          </cell>
          <cell r="V45">
            <v>3.4475552999999999</v>
          </cell>
          <cell r="W45">
            <v>3.1462412</v>
          </cell>
          <cell r="X45">
            <v>3.1863990000000002</v>
          </cell>
          <cell r="Y45">
            <v>3.1981109999999999</v>
          </cell>
          <cell r="Z45">
            <v>3.1889129000000001</v>
          </cell>
          <cell r="AA45">
            <v>3.2476856999999999</v>
          </cell>
          <cell r="AB45">
            <v>3.5335549999999998</v>
          </cell>
          <cell r="AC45">
            <v>5.4066434000000001</v>
          </cell>
          <cell r="AD45">
            <v>3.0317582999999999</v>
          </cell>
          <cell r="AE45">
            <v>2.4578414</v>
          </cell>
          <cell r="AF45">
            <v>2.8388171</v>
          </cell>
          <cell r="AG45">
            <v>3.3608737</v>
          </cell>
          <cell r="AH45">
            <v>3.7333500000000002</v>
          </cell>
          <cell r="AI45">
            <v>4.0135573999999998</v>
          </cell>
          <cell r="AJ45">
            <v>3.9792163</v>
          </cell>
        </row>
        <row r="46">
          <cell r="A46">
            <v>2.2102629999999999</v>
          </cell>
          <cell r="B46">
            <v>1.9514377000000001</v>
          </cell>
          <cell r="C46">
            <v>1.588193</v>
          </cell>
          <cell r="D46" t="str">
            <v>NaN</v>
          </cell>
          <cell r="E46" t="str">
            <v>NaN</v>
          </cell>
          <cell r="F46">
            <v>3.2119756000000002</v>
          </cell>
          <cell r="G46">
            <v>2.0168970000000002</v>
          </cell>
          <cell r="H46">
            <v>1.6961054</v>
          </cell>
          <cell r="I46">
            <v>1.4785330000000001</v>
          </cell>
          <cell r="J46">
            <v>1.2504317</v>
          </cell>
          <cell r="K46">
            <v>1.0048090999999999</v>
          </cell>
          <cell r="L46">
            <v>0.9114987</v>
          </cell>
          <cell r="M46">
            <v>1.1219882999999999</v>
          </cell>
          <cell r="N46">
            <v>1.2509631000000001</v>
          </cell>
          <cell r="O46">
            <v>1.3312454</v>
          </cell>
          <cell r="P46">
            <v>1.3945768999999999</v>
          </cell>
          <cell r="Q46">
            <v>1.3366958</v>
          </cell>
          <cell r="R46">
            <v>1.4227592</v>
          </cell>
          <cell r="S46">
            <v>1.5957254999999999</v>
          </cell>
          <cell r="T46" t="str">
            <v>NaN</v>
          </cell>
          <cell r="U46" t="str">
            <v>NaN</v>
          </cell>
          <cell r="V46">
            <v>2.8397261999999999</v>
          </cell>
          <cell r="W46">
            <v>2.194893</v>
          </cell>
          <cell r="X46">
            <v>2.2179275000000001</v>
          </cell>
          <cell r="Y46">
            <v>2.4353951999999999</v>
          </cell>
          <cell r="Z46">
            <v>2.3044446000000001</v>
          </cell>
          <cell r="AA46">
            <v>2.0898341999999999</v>
          </cell>
          <cell r="AB46">
            <v>2.6481729999999999</v>
          </cell>
          <cell r="AC46" t="str">
            <v>NaN</v>
          </cell>
          <cell r="AD46">
            <v>2.7092144</v>
          </cell>
          <cell r="AE46">
            <v>1.8478516</v>
          </cell>
          <cell r="AF46">
            <v>1.5043778000000001</v>
          </cell>
          <cell r="AG46">
            <v>1.5652667</v>
          </cell>
          <cell r="AH46">
            <v>2.3748860000000001</v>
          </cell>
          <cell r="AI46">
            <v>2.661959</v>
          </cell>
          <cell r="AJ46">
            <v>2.4026122000000001</v>
          </cell>
        </row>
        <row r="47">
          <cell r="A47">
            <v>1.6868540000000001</v>
          </cell>
          <cell r="B47">
            <v>1.6976959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2.5020134000000001</v>
          </cell>
          <cell r="G47">
            <v>1.6158266999999999</v>
          </cell>
          <cell r="H47">
            <v>1.4586555999999999</v>
          </cell>
          <cell r="I47">
            <v>1.3629948999999999</v>
          </cell>
          <cell r="J47">
            <v>1.1878816999999999</v>
          </cell>
          <cell r="K47">
            <v>1.0577075</v>
          </cell>
          <cell r="L47">
            <v>0.90412409999999999</v>
          </cell>
          <cell r="M47">
            <v>0.85048734999999998</v>
          </cell>
          <cell r="N47">
            <v>0.83779066999999996</v>
          </cell>
          <cell r="O47">
            <v>0.85954470000000005</v>
          </cell>
          <cell r="P47">
            <v>0.88993865000000005</v>
          </cell>
          <cell r="Q47">
            <v>0.96005989999999997</v>
          </cell>
          <cell r="R47">
            <v>1.1598375999999999</v>
          </cell>
          <cell r="S47">
            <v>1.3640437000000001</v>
          </cell>
          <cell r="T47" t="str">
            <v>NaN</v>
          </cell>
          <cell r="U47" t="str">
            <v>NaN</v>
          </cell>
          <cell r="V47">
            <v>2.9740069999999998</v>
          </cell>
          <cell r="W47">
            <v>2.0345075000000001</v>
          </cell>
          <cell r="X47">
            <v>1.2984433</v>
          </cell>
          <cell r="Y47">
            <v>1.2782648999999999</v>
          </cell>
          <cell r="Z47">
            <v>1.3228289</v>
          </cell>
          <cell r="AA47">
            <v>1.9340054</v>
          </cell>
          <cell r="AB47">
            <v>2.7364956999999999</v>
          </cell>
          <cell r="AC47" t="str">
            <v>NaN</v>
          </cell>
          <cell r="AD47">
            <v>2.4314895000000001</v>
          </cell>
          <cell r="AE47">
            <v>2.052454</v>
          </cell>
          <cell r="AF47">
            <v>1.7372612999999999</v>
          </cell>
          <cell r="AG47">
            <v>1.5941670999999999</v>
          </cell>
          <cell r="AH47">
            <v>1.6412365</v>
          </cell>
          <cell r="AI47">
            <v>1.7386429000000001</v>
          </cell>
          <cell r="AJ47">
            <v>1.6380429999999999</v>
          </cell>
        </row>
        <row r="48">
          <cell r="A48">
            <v>1.5082434</v>
          </cell>
          <cell r="B48">
            <v>1.4610413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2.4491930000000002</v>
          </cell>
          <cell r="G48">
            <v>1.4386722000000001</v>
          </cell>
          <cell r="H48">
            <v>1.1833267000000001</v>
          </cell>
          <cell r="I48">
            <v>1.1107643</v>
          </cell>
          <cell r="J48">
            <v>1.0181414</v>
          </cell>
          <cell r="K48">
            <v>0.97877420000000004</v>
          </cell>
          <cell r="L48">
            <v>0.86454620000000004</v>
          </cell>
          <cell r="M48">
            <v>0.81319003999999995</v>
          </cell>
          <cell r="N48">
            <v>0.79983190000000004</v>
          </cell>
          <cell r="O48">
            <v>0.83388499999999999</v>
          </cell>
          <cell r="P48">
            <v>0.88965260000000002</v>
          </cell>
          <cell r="Q48">
            <v>0.99054969999999998</v>
          </cell>
          <cell r="R48">
            <v>1.0965180000000001</v>
          </cell>
          <cell r="S48">
            <v>1.1575134</v>
          </cell>
          <cell r="T48" t="str">
            <v>NaN</v>
          </cell>
          <cell r="U48" t="str">
            <v>NaN</v>
          </cell>
          <cell r="V48">
            <v>3.6055198000000002</v>
          </cell>
          <cell r="W48">
            <v>2.1607587000000001</v>
          </cell>
          <cell r="X48">
            <v>1.2408623999999999</v>
          </cell>
          <cell r="Y48">
            <v>1.2711585999999999</v>
          </cell>
          <cell r="Z48">
            <v>1.5800320000000001</v>
          </cell>
          <cell r="AA48">
            <v>2.1638126</v>
          </cell>
          <cell r="AB48">
            <v>2.8440470000000002</v>
          </cell>
          <cell r="AC48" t="str">
            <v>NaN</v>
          </cell>
          <cell r="AD48">
            <v>2.6108199999999999</v>
          </cell>
          <cell r="AE48">
            <v>2.2433496000000002</v>
          </cell>
          <cell r="AF48">
            <v>1.6861069</v>
          </cell>
          <cell r="AG48">
            <v>1.633923</v>
          </cell>
          <cell r="AH48">
            <v>1.635972</v>
          </cell>
          <cell r="AI48">
            <v>1.6797462999999999</v>
          </cell>
          <cell r="AJ48">
            <v>1.6316733000000001</v>
          </cell>
        </row>
        <row r="49">
          <cell r="A49">
            <v>1.6328050000000001</v>
          </cell>
          <cell r="B49">
            <v>1.4795240999999999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2.2649080000000001</v>
          </cell>
          <cell r="G49">
            <v>1.3454292999999999</v>
          </cell>
          <cell r="H49">
            <v>1.0813652</v>
          </cell>
          <cell r="I49">
            <v>0.83409213999999998</v>
          </cell>
          <cell r="J49">
            <v>0.80350779999999999</v>
          </cell>
          <cell r="K49">
            <v>0.85256449999999995</v>
          </cell>
          <cell r="L49">
            <v>0.82630179999999998</v>
          </cell>
          <cell r="M49">
            <v>0.80743989999999999</v>
          </cell>
          <cell r="N49">
            <v>0.83288026000000004</v>
          </cell>
          <cell r="O49">
            <v>0.92643940000000002</v>
          </cell>
          <cell r="P49">
            <v>0.99154059999999999</v>
          </cell>
          <cell r="Q49">
            <v>1.0791919000000001</v>
          </cell>
          <cell r="R49">
            <v>1.1357250000000001</v>
          </cell>
          <cell r="S49">
            <v>1.0884750999999999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1.8646202999999999</v>
          </cell>
          <cell r="X49">
            <v>1.4109634</v>
          </cell>
          <cell r="Y49">
            <v>1.3854919999999999</v>
          </cell>
          <cell r="Z49">
            <v>1.6632937999999999</v>
          </cell>
          <cell r="AA49">
            <v>2.3295043</v>
          </cell>
          <cell r="AB49" t="str">
            <v>NaN</v>
          </cell>
          <cell r="AC49" t="str">
            <v>NaN</v>
          </cell>
          <cell r="AD49">
            <v>3.3351685999999998</v>
          </cell>
          <cell r="AE49">
            <v>2.9767838000000002</v>
          </cell>
          <cell r="AF49">
            <v>1.8195022000000001</v>
          </cell>
          <cell r="AG49">
            <v>1.7266667</v>
          </cell>
          <cell r="AH49">
            <v>1.7808911000000001</v>
          </cell>
          <cell r="AI49">
            <v>1.8271118</v>
          </cell>
          <cell r="AJ49">
            <v>1.7813646999999999</v>
          </cell>
        </row>
        <row r="50">
          <cell r="A50">
            <v>2.1728550000000002</v>
          </cell>
          <cell r="B50">
            <v>1.6347855</v>
          </cell>
          <cell r="C50" t="str">
            <v>NaN</v>
          </cell>
          <cell r="D50" t="str">
            <v>NaN</v>
          </cell>
          <cell r="E50">
            <v>2.3458269</v>
          </cell>
          <cell r="F50">
            <v>2.6439927000000001</v>
          </cell>
          <cell r="G50">
            <v>1.5325797000000001</v>
          </cell>
          <cell r="H50">
            <v>1.1585352</v>
          </cell>
          <cell r="I50">
            <v>0.80026739999999996</v>
          </cell>
          <cell r="J50">
            <v>0.78562622999999998</v>
          </cell>
          <cell r="K50">
            <v>0.77047589999999999</v>
          </cell>
          <cell r="L50">
            <v>0.73879063</v>
          </cell>
          <cell r="M50">
            <v>0.83769729999999998</v>
          </cell>
          <cell r="N50">
            <v>0.93486820000000004</v>
          </cell>
          <cell r="O50">
            <v>1.0704066000000001</v>
          </cell>
          <cell r="P50">
            <v>1.185913</v>
          </cell>
          <cell r="Q50">
            <v>1.2534246</v>
          </cell>
          <cell r="R50">
            <v>1.5978829999999999</v>
          </cell>
          <cell r="S50">
            <v>1.3608872999999999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1.8355907</v>
          </cell>
          <cell r="X50">
            <v>1.6403774</v>
          </cell>
          <cell r="Y50">
            <v>1.6434797000000001</v>
          </cell>
          <cell r="Z50">
            <v>1.8332139999999999</v>
          </cell>
          <cell r="AA50">
            <v>2.8368099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2.2153127000000001</v>
          </cell>
          <cell r="AF50">
            <v>1.9581667</v>
          </cell>
          <cell r="AG50">
            <v>1.8977363</v>
          </cell>
          <cell r="AH50">
            <v>2.0218029999999998</v>
          </cell>
          <cell r="AI50">
            <v>2.142134</v>
          </cell>
          <cell r="AJ50">
            <v>2.1717781999999999</v>
          </cell>
        </row>
        <row r="51">
          <cell r="A51">
            <v>2.6518047</v>
          </cell>
          <cell r="B51">
            <v>2.1578843999999999</v>
          </cell>
          <cell r="C51" t="str">
            <v>NaN</v>
          </cell>
          <cell r="D51" t="str">
            <v>NaN</v>
          </cell>
          <cell r="E51">
            <v>2.6363297000000001</v>
          </cell>
          <cell r="F51">
            <v>2.3389559000000002</v>
          </cell>
          <cell r="G51">
            <v>1.588157</v>
          </cell>
          <cell r="H51">
            <v>0.94353050000000005</v>
          </cell>
          <cell r="I51">
            <v>0.83199316000000001</v>
          </cell>
          <cell r="J51">
            <v>0.70524836000000002</v>
          </cell>
          <cell r="K51">
            <v>0.75229466</v>
          </cell>
          <cell r="L51">
            <v>0.82347079999999995</v>
          </cell>
          <cell r="M51">
            <v>0.97292845999999999</v>
          </cell>
          <cell r="N51">
            <v>1.1168518999999999</v>
          </cell>
          <cell r="O51">
            <v>1.2869109000000001</v>
          </cell>
          <cell r="P51">
            <v>1.4414381000000001</v>
          </cell>
          <cell r="Q51">
            <v>1.5667096</v>
          </cell>
          <cell r="R51">
            <v>2.0486270000000002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2.0484084999999999</v>
          </cell>
          <cell r="X51">
            <v>1.8130710999999999</v>
          </cell>
          <cell r="Y51">
            <v>1.9276977</v>
          </cell>
          <cell r="Z51">
            <v>2.1812548999999999</v>
          </cell>
          <cell r="AA51">
            <v>3.3491780000000002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2.1354525</v>
          </cell>
          <cell r="AF51">
            <v>2.1781676000000001</v>
          </cell>
          <cell r="AG51">
            <v>2.2259755000000001</v>
          </cell>
          <cell r="AH51">
            <v>2.483752</v>
          </cell>
          <cell r="AI51">
            <v>2.76309</v>
          </cell>
          <cell r="AJ51">
            <v>2.9274849999999999</v>
          </cell>
        </row>
        <row r="52">
          <cell r="A52">
            <v>3.6953566000000002</v>
          </cell>
          <cell r="B52">
            <v>2.601432</v>
          </cell>
          <cell r="C52" t="str">
            <v>NaN</v>
          </cell>
          <cell r="D52" t="str">
            <v>NaN</v>
          </cell>
          <cell r="E52">
            <v>1.9845885000000001</v>
          </cell>
          <cell r="F52">
            <v>2.2610001999999998</v>
          </cell>
          <cell r="G52">
            <v>1.5562775</v>
          </cell>
          <cell r="H52">
            <v>1.2190162</v>
          </cell>
          <cell r="I52">
            <v>0.82785430000000004</v>
          </cell>
          <cell r="J52">
            <v>0.72536350000000005</v>
          </cell>
          <cell r="K52">
            <v>0.6943838</v>
          </cell>
          <cell r="L52">
            <v>0.74912303999999996</v>
          </cell>
          <cell r="M52">
            <v>0.95141379999999998</v>
          </cell>
          <cell r="N52">
            <v>1.2833914</v>
          </cell>
          <cell r="O52">
            <v>1.5195384999999999</v>
          </cell>
          <cell r="P52">
            <v>1.763576</v>
          </cell>
          <cell r="Q52">
            <v>2.0733635000000001</v>
          </cell>
          <cell r="R52">
            <v>3.0011182000000001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1.9887668000000001</v>
          </cell>
          <cell r="X52">
            <v>1.9940361</v>
          </cell>
          <cell r="Y52">
            <v>2.3485385999999999</v>
          </cell>
          <cell r="Z52">
            <v>2.5039267999999999</v>
          </cell>
          <cell r="AA52">
            <v>3.4068491000000001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1.9564214</v>
          </cell>
          <cell r="AF52">
            <v>2.0118642000000002</v>
          </cell>
          <cell r="AG52">
            <v>2.2337202999999999</v>
          </cell>
          <cell r="AH52">
            <v>2.8866022</v>
          </cell>
          <cell r="AI52">
            <v>3.1759396</v>
          </cell>
          <cell r="AJ52">
            <v>3.4645177999999999</v>
          </cell>
        </row>
        <row r="53">
          <cell r="A53">
            <v>5.200615</v>
          </cell>
          <cell r="B53">
            <v>4.1952404999999997</v>
          </cell>
          <cell r="C53">
            <v>1.4902133</v>
          </cell>
          <cell r="D53">
            <v>1.6429707</v>
          </cell>
          <cell r="E53">
            <v>1.9725459000000001</v>
          </cell>
          <cell r="F53">
            <v>2.1909792000000001</v>
          </cell>
          <cell r="G53">
            <v>1.8098038000000001</v>
          </cell>
          <cell r="H53">
            <v>1.6068176999999999</v>
          </cell>
          <cell r="I53">
            <v>0.96002620000000005</v>
          </cell>
          <cell r="J53">
            <v>0.93435219999999997</v>
          </cell>
          <cell r="K53">
            <v>0.8347734</v>
          </cell>
          <cell r="L53">
            <v>0.90421872999999997</v>
          </cell>
          <cell r="M53">
            <v>1.1850369999999999</v>
          </cell>
          <cell r="N53">
            <v>1.6710442000000001</v>
          </cell>
          <cell r="O53">
            <v>2.2789980999999999</v>
          </cell>
          <cell r="P53">
            <v>2.7609089999999998</v>
          </cell>
          <cell r="Q53">
            <v>2.8200848000000001</v>
          </cell>
          <cell r="R53">
            <v>3.4653372999999998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1.7225713</v>
          </cell>
          <cell r="X53">
            <v>2.1762630000000001</v>
          </cell>
          <cell r="Y53">
            <v>3.4897550000000002</v>
          </cell>
          <cell r="Z53">
            <v>3.9159944000000002</v>
          </cell>
          <cell r="AA53">
            <v>3.5838942999999999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1.8161100999999999</v>
          </cell>
          <cell r="AF53">
            <v>2.4838984000000002</v>
          </cell>
          <cell r="AG53">
            <v>2.5753113999999999</v>
          </cell>
          <cell r="AH53">
            <v>3.0747024999999999</v>
          </cell>
          <cell r="AI53">
            <v>3.354562</v>
          </cell>
          <cell r="AJ53">
            <v>4.0254063999999996</v>
          </cell>
        </row>
        <row r="54">
          <cell r="A54">
            <v>5.3526397000000001</v>
          </cell>
          <cell r="B54">
            <v>2.8849783000000002</v>
          </cell>
          <cell r="C54">
            <v>1.4990943999999999</v>
          </cell>
          <cell r="D54">
            <v>1.5777985000000001</v>
          </cell>
          <cell r="E54">
            <v>1.5035524</v>
          </cell>
          <cell r="F54">
            <v>1.8915280999999999</v>
          </cell>
          <cell r="G54">
            <v>2.0151107000000001</v>
          </cell>
          <cell r="H54">
            <v>1.5853417000000001</v>
          </cell>
          <cell r="I54">
            <v>1.396001</v>
          </cell>
          <cell r="J54">
            <v>1.4338491</v>
          </cell>
          <cell r="K54">
            <v>1.5143639</v>
          </cell>
          <cell r="L54">
            <v>1.5971804999999999</v>
          </cell>
          <cell r="M54">
            <v>1.9432197</v>
          </cell>
          <cell r="N54">
            <v>2.4309729999999998</v>
          </cell>
          <cell r="O54">
            <v>2.8802311</v>
          </cell>
          <cell r="P54">
            <v>3.3260252000000001</v>
          </cell>
          <cell r="Q54">
            <v>3.7041208999999999</v>
          </cell>
          <cell r="R54">
            <v>3.1395726000000002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1.9980138999999999</v>
          </cell>
          <cell r="X54">
            <v>2.6790799999999999</v>
          </cell>
          <cell r="Y54">
            <v>3.5509198</v>
          </cell>
          <cell r="Z54">
            <v>4.4893922999999996</v>
          </cell>
          <cell r="AA54">
            <v>4.4698544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1.8460658999999999</v>
          </cell>
          <cell r="AF54">
            <v>2.6712587000000001</v>
          </cell>
          <cell r="AG54">
            <v>3.6798701</v>
          </cell>
          <cell r="AH54">
            <v>4.3761619999999999</v>
          </cell>
          <cell r="AI54">
            <v>4.3211279999999999</v>
          </cell>
          <cell r="AJ54">
            <v>4.2861447000000004</v>
          </cell>
        </row>
        <row r="55">
          <cell r="A55" t="str">
            <v>NaN</v>
          </cell>
          <cell r="B55" t="str">
            <v>NaN</v>
          </cell>
          <cell r="C55">
            <v>1.4061286</v>
          </cell>
          <cell r="D55">
            <v>2.4398070000000001</v>
          </cell>
          <cell r="E55">
            <v>3.5309517000000001</v>
          </cell>
          <cell r="F55">
            <v>2.1540784999999998</v>
          </cell>
          <cell r="G55">
            <v>1.7641909</v>
          </cell>
          <cell r="H55">
            <v>1.3027835000000001</v>
          </cell>
          <cell r="I55">
            <v>1.2178628</v>
          </cell>
          <cell r="J55">
            <v>1.2421104999999999</v>
          </cell>
          <cell r="K55">
            <v>1.2880206999999999</v>
          </cell>
          <cell r="L55">
            <v>1.3317304999999999</v>
          </cell>
          <cell r="M55">
            <v>1.4969300999999999</v>
          </cell>
          <cell r="N55">
            <v>1.6977062000000001</v>
          </cell>
          <cell r="O55">
            <v>1.9951637</v>
          </cell>
          <cell r="P55">
            <v>2.5871377</v>
          </cell>
          <cell r="Q55">
            <v>3.3862670000000001</v>
          </cell>
          <cell r="R55">
            <v>3.5522372999999998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1.3435539000000001</v>
          </cell>
          <cell r="W55">
            <v>1.4228814999999999</v>
          </cell>
          <cell r="X55">
            <v>1.4823736000000001</v>
          </cell>
          <cell r="Y55">
            <v>1.9742544</v>
          </cell>
          <cell r="Z55">
            <v>2.7106319999999999</v>
          </cell>
          <cell r="AA55">
            <v>4.1617712999999998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2.1723911999999999</v>
          </cell>
          <cell r="AF55">
            <v>2.7023372999999999</v>
          </cell>
          <cell r="AG55">
            <v>5.4431079999999996</v>
          </cell>
          <cell r="AH55">
            <v>3.9641668999999999</v>
          </cell>
          <cell r="AI55">
            <v>4.2379664999999997</v>
          </cell>
          <cell r="AJ55">
            <v>5.6483699999999999</v>
          </cell>
        </row>
        <row r="56">
          <cell r="A56" t="str">
            <v>NaN</v>
          </cell>
          <cell r="B56" t="str">
            <v>NaN</v>
          </cell>
          <cell r="C56">
            <v>2.1710205</v>
          </cell>
          <cell r="D56">
            <v>2.6342888000000002</v>
          </cell>
          <cell r="E56">
            <v>2.5118646999999998</v>
          </cell>
          <cell r="F56">
            <v>1.8352423</v>
          </cell>
          <cell r="G56">
            <v>1.5113791000000001</v>
          </cell>
          <cell r="H56">
            <v>1.3542836</v>
          </cell>
          <cell r="I56">
            <v>1.4446954999999999</v>
          </cell>
          <cell r="J56">
            <v>1.5573802999999999</v>
          </cell>
          <cell r="K56">
            <v>1.5229007000000001</v>
          </cell>
          <cell r="L56">
            <v>1.4884501999999999</v>
          </cell>
          <cell r="M56">
            <v>1.5632961000000001</v>
          </cell>
          <cell r="N56">
            <v>1.7257235</v>
          </cell>
          <cell r="O56">
            <v>1.9998301999999999</v>
          </cell>
          <cell r="P56">
            <v>2.6082969999999999</v>
          </cell>
          <cell r="Q56">
            <v>3.0960106999999999</v>
          </cell>
          <cell r="R56">
            <v>3.0686631000000002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2.3386651999999999</v>
          </cell>
          <cell r="W56">
            <v>1.5603100999999999</v>
          </cell>
          <cell r="X56">
            <v>1.6328094</v>
          </cell>
          <cell r="Y56">
            <v>1.9422343</v>
          </cell>
          <cell r="Z56">
            <v>2.6826196000000002</v>
          </cell>
          <cell r="AA56">
            <v>4.6249060000000002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4.0928300000000002</v>
          </cell>
          <cell r="AF56">
            <v>3.7087154</v>
          </cell>
          <cell r="AG56">
            <v>3.1430495000000001</v>
          </cell>
          <cell r="AH56">
            <v>2.1741467000000001</v>
          </cell>
          <cell r="AI56">
            <v>2.0273422999999999</v>
          </cell>
          <cell r="AJ56">
            <v>3.7952716</v>
          </cell>
        </row>
        <row r="57">
          <cell r="A57" t="str">
            <v>NaN</v>
          </cell>
          <cell r="B57">
            <v>2.2102149</v>
          </cell>
          <cell r="C57">
            <v>1.610913</v>
          </cell>
          <cell r="D57">
            <v>2.0044583999999999</v>
          </cell>
          <cell r="E57">
            <v>1.4919449</v>
          </cell>
          <cell r="F57">
            <v>1.4400542999999999</v>
          </cell>
          <cell r="G57">
            <v>1.5613870000000001</v>
          </cell>
          <cell r="H57">
            <v>1.7652003999999999</v>
          </cell>
          <cell r="I57">
            <v>2.2748175000000002</v>
          </cell>
          <cell r="J57">
            <v>2.7366605000000002</v>
          </cell>
          <cell r="K57">
            <v>2.9252582</v>
          </cell>
          <cell r="L57">
            <v>3.1120708000000001</v>
          </cell>
          <cell r="M57">
            <v>3.0750772999999998</v>
          </cell>
          <cell r="N57">
            <v>2.9711113</v>
          </cell>
          <cell r="O57">
            <v>2.8039231</v>
          </cell>
          <cell r="P57">
            <v>2.9348290000000001</v>
          </cell>
          <cell r="Q57">
            <v>2.9610069999999999</v>
          </cell>
          <cell r="R57">
            <v>3.1078687</v>
          </cell>
          <cell r="S57" t="str">
            <v>NaN</v>
          </cell>
          <cell r="T57" t="str">
            <v>NaN</v>
          </cell>
          <cell r="U57">
            <v>1.6509240999999999</v>
          </cell>
          <cell r="V57">
            <v>2.1383393000000002</v>
          </cell>
          <cell r="W57">
            <v>2.6598772999999998</v>
          </cell>
          <cell r="X57">
            <v>2.9529141999999999</v>
          </cell>
          <cell r="Y57">
            <v>2.8009987000000001</v>
          </cell>
          <cell r="Z57">
            <v>2.1273667999999999</v>
          </cell>
          <cell r="AA57">
            <v>2.7680387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2.5877428</v>
          </cell>
          <cell r="AF57">
            <v>2.8930848</v>
          </cell>
          <cell r="AG57">
            <v>2.0515530000000002</v>
          </cell>
          <cell r="AH57">
            <v>1.9863527999999999</v>
          </cell>
          <cell r="AI57">
            <v>2.0164628000000002</v>
          </cell>
          <cell r="AJ57">
            <v>5.0584927000000004</v>
          </cell>
        </row>
        <row r="58">
          <cell r="A58" t="str">
            <v>NaN</v>
          </cell>
          <cell r="B58">
            <v>1.5582479</v>
          </cell>
          <cell r="C58">
            <v>0.94513369999999997</v>
          </cell>
          <cell r="D58">
            <v>0.90422809999999998</v>
          </cell>
          <cell r="E58">
            <v>0.77619919999999998</v>
          </cell>
          <cell r="F58">
            <v>0.95930742999999996</v>
          </cell>
          <cell r="G58">
            <v>1.1908209000000001</v>
          </cell>
          <cell r="H58">
            <v>1.4453079</v>
          </cell>
          <cell r="I58">
            <v>1.8331607999999999</v>
          </cell>
          <cell r="J58">
            <v>2.1741640000000002</v>
          </cell>
          <cell r="K58">
            <v>2.582249</v>
          </cell>
          <cell r="L58">
            <v>2.8017591999999998</v>
          </cell>
          <cell r="M58">
            <v>2.9837842000000001</v>
          </cell>
          <cell r="N58">
            <v>3.028546</v>
          </cell>
          <cell r="O58">
            <v>3.3357823</v>
          </cell>
          <cell r="P58">
            <v>3.60317</v>
          </cell>
          <cell r="Q58">
            <v>6.2505319999999998</v>
          </cell>
          <cell r="R58">
            <v>5.4599852999999996</v>
          </cell>
          <cell r="S58" t="str">
            <v>NaN</v>
          </cell>
          <cell r="T58" t="str">
            <v>NaN</v>
          </cell>
          <cell r="U58">
            <v>1.8679634000000001</v>
          </cell>
          <cell r="V58">
            <v>2.2133037999999998</v>
          </cell>
          <cell r="W58">
            <v>2.0390207999999999</v>
          </cell>
          <cell r="X58">
            <v>2.2255180000000001</v>
          </cell>
          <cell r="Y58">
            <v>3.7450961999999999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3.4676879999999999</v>
          </cell>
          <cell r="AG58">
            <v>1.8848965</v>
          </cell>
          <cell r="AH58">
            <v>3.2783424999999999</v>
          </cell>
          <cell r="AI58">
            <v>3.370384</v>
          </cell>
          <cell r="AJ58">
            <v>2.6975609999999999</v>
          </cell>
        </row>
        <row r="59">
          <cell r="A59" t="str">
            <v>NaN</v>
          </cell>
          <cell r="B59">
            <v>1.301609</v>
          </cell>
          <cell r="C59">
            <v>0.74671270000000001</v>
          </cell>
          <cell r="D59">
            <v>0.83776249999999997</v>
          </cell>
          <cell r="E59">
            <v>0.68215210000000004</v>
          </cell>
          <cell r="F59">
            <v>0.76583670000000004</v>
          </cell>
          <cell r="G59">
            <v>0.93791259999999999</v>
          </cell>
          <cell r="H59">
            <v>0.96150639999999998</v>
          </cell>
          <cell r="I59">
            <v>1.0764241000000001</v>
          </cell>
          <cell r="J59">
            <v>1.205813</v>
          </cell>
          <cell r="K59">
            <v>1.4514365</v>
          </cell>
          <cell r="L59">
            <v>1.5031680000000001</v>
          </cell>
          <cell r="M59">
            <v>1.7342856</v>
          </cell>
          <cell r="N59">
            <v>2.0657681999999999</v>
          </cell>
          <cell r="O59">
            <v>1.9485923999999999</v>
          </cell>
          <cell r="P59">
            <v>2.2994341999999999</v>
          </cell>
          <cell r="Q59">
            <v>3.4846756000000001</v>
          </cell>
          <cell r="R59">
            <v>3.4532370000000001</v>
          </cell>
          <cell r="S59" t="str">
            <v>NaN</v>
          </cell>
          <cell r="T59">
            <v>2.6667665999999999</v>
          </cell>
          <cell r="U59">
            <v>1.8706290000000001</v>
          </cell>
          <cell r="V59">
            <v>1.5542414</v>
          </cell>
          <cell r="W59">
            <v>1.6548198000000001</v>
          </cell>
          <cell r="X59">
            <v>1.5520041</v>
          </cell>
          <cell r="Y59">
            <v>1.2409242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3.8652658</v>
          </cell>
          <cell r="AG59">
            <v>2.8576393000000002</v>
          </cell>
          <cell r="AH59">
            <v>2.9333708000000001</v>
          </cell>
          <cell r="AI59">
            <v>3.5706259999999999</v>
          </cell>
          <cell r="AJ59">
            <v>2.8788428000000001</v>
          </cell>
        </row>
        <row r="60">
          <cell r="A60" t="str">
            <v>NaN</v>
          </cell>
          <cell r="B60">
            <v>1.7334139</v>
          </cell>
          <cell r="C60">
            <v>0.83856010000000003</v>
          </cell>
          <cell r="D60">
            <v>0.76872470000000004</v>
          </cell>
          <cell r="E60">
            <v>0.64774202999999997</v>
          </cell>
          <cell r="F60">
            <v>0.70373839999999999</v>
          </cell>
          <cell r="G60">
            <v>0.85172170000000003</v>
          </cell>
          <cell r="H60">
            <v>1.0133654999999999</v>
          </cell>
          <cell r="I60">
            <v>1.1134752000000001</v>
          </cell>
          <cell r="J60">
            <v>1.19695</v>
          </cell>
          <cell r="K60">
            <v>1.2705998000000001</v>
          </cell>
          <cell r="L60">
            <v>1.3866719000000001</v>
          </cell>
          <cell r="M60">
            <v>1.5632345999999999</v>
          </cell>
          <cell r="N60">
            <v>1.5675306</v>
          </cell>
          <cell r="O60">
            <v>1.5837677999999999</v>
          </cell>
          <cell r="P60">
            <v>2.6763484000000002</v>
          </cell>
          <cell r="Q60">
            <v>3.6415708000000002</v>
          </cell>
          <cell r="R60" t="str">
            <v>NaN</v>
          </cell>
          <cell r="S60">
            <v>2.3201896999999998</v>
          </cell>
          <cell r="T60">
            <v>1.6297132999999999</v>
          </cell>
          <cell r="U60">
            <v>1.1903033999999999</v>
          </cell>
          <cell r="V60">
            <v>1.2693994</v>
          </cell>
          <cell r="W60">
            <v>1.2991330000000001</v>
          </cell>
          <cell r="X60">
            <v>1.2906228</v>
          </cell>
          <cell r="Y60">
            <v>1.1077798999999999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3.7659208999999998</v>
          </cell>
          <cell r="AG60">
            <v>2.8109535999999999</v>
          </cell>
          <cell r="AH60">
            <v>4.3044276000000004</v>
          </cell>
          <cell r="AI60">
            <v>3.9149541999999999</v>
          </cell>
          <cell r="AJ60">
            <v>3.8544942999999998</v>
          </cell>
        </row>
        <row r="61">
          <cell r="A61" t="str">
            <v>NaN</v>
          </cell>
          <cell r="B61">
            <v>2.0023935000000002</v>
          </cell>
          <cell r="C61">
            <v>1.4469277</v>
          </cell>
          <cell r="D61">
            <v>0.95091194000000001</v>
          </cell>
          <cell r="E61">
            <v>0.74942629999999999</v>
          </cell>
          <cell r="F61">
            <v>0.76107263999999997</v>
          </cell>
          <cell r="G61">
            <v>0.83319509999999997</v>
          </cell>
          <cell r="H61">
            <v>0.93391424000000001</v>
          </cell>
          <cell r="I61">
            <v>1.0329372000000001</v>
          </cell>
          <cell r="J61">
            <v>1.0515083999999999</v>
          </cell>
          <cell r="K61">
            <v>1.0685191000000001</v>
          </cell>
          <cell r="L61">
            <v>1.1469016999999999</v>
          </cell>
          <cell r="M61">
            <v>1.2808136999999999</v>
          </cell>
          <cell r="N61">
            <v>1.3566145999999999</v>
          </cell>
          <cell r="O61">
            <v>1.4684235000000001</v>
          </cell>
          <cell r="P61">
            <v>2.2112799999999999</v>
          </cell>
          <cell r="Q61" t="str">
            <v>NaN</v>
          </cell>
          <cell r="R61">
            <v>2.9457366</v>
          </cell>
          <cell r="S61">
            <v>1.6019379</v>
          </cell>
          <cell r="T61">
            <v>1.3650678000000001</v>
          </cell>
          <cell r="U61">
            <v>1.1542264</v>
          </cell>
          <cell r="V61">
            <v>1.1386495000000001</v>
          </cell>
          <cell r="W61">
            <v>1.1810096999999999</v>
          </cell>
          <cell r="X61">
            <v>1.1906327999999999</v>
          </cell>
          <cell r="Y61">
            <v>1.3177527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3.7035344000000001</v>
          </cell>
          <cell r="AG61">
            <v>2.8669278999999999</v>
          </cell>
          <cell r="AH61" t="str">
            <v>NaN</v>
          </cell>
          <cell r="AI61">
            <v>3.6937156</v>
          </cell>
          <cell r="AJ61">
            <v>4.0691823999999999</v>
          </cell>
        </row>
        <row r="62">
          <cell r="A62" t="str">
            <v>NaN</v>
          </cell>
          <cell r="B62">
            <v>2.0495410000000001</v>
          </cell>
          <cell r="C62">
            <v>1.6323666999999999</v>
          </cell>
          <cell r="D62">
            <v>1.0320433</v>
          </cell>
          <cell r="E62">
            <v>0.75300133000000002</v>
          </cell>
          <cell r="F62">
            <v>0.7219274</v>
          </cell>
          <cell r="G62">
            <v>0.80587565999999999</v>
          </cell>
          <cell r="H62">
            <v>0.88899015999999997</v>
          </cell>
          <cell r="I62">
            <v>0.96205339999999995</v>
          </cell>
          <cell r="J62">
            <v>0.95397156000000005</v>
          </cell>
          <cell r="K62">
            <v>0.97691475999999999</v>
          </cell>
          <cell r="L62">
            <v>1.0397114000000001</v>
          </cell>
          <cell r="M62">
            <v>1.0916665999999999</v>
          </cell>
          <cell r="N62">
            <v>1.0308976999999999</v>
          </cell>
          <cell r="O62">
            <v>1.1948329</v>
          </cell>
          <cell r="P62" t="str">
            <v>NaN</v>
          </cell>
          <cell r="Q62">
            <v>2.3537254000000001</v>
          </cell>
          <cell r="R62">
            <v>2.3307492999999999</v>
          </cell>
          <cell r="S62">
            <v>1.9590909999999999</v>
          </cell>
          <cell r="T62">
            <v>1.3659330999999999</v>
          </cell>
          <cell r="U62">
            <v>1.0857192</v>
          </cell>
          <cell r="V62">
            <v>1.0870359999999999</v>
          </cell>
          <cell r="W62">
            <v>1.1745080999999999</v>
          </cell>
          <cell r="X62">
            <v>1.1855964999999999</v>
          </cell>
          <cell r="Y62">
            <v>1.4888536000000001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5.3984885</v>
          </cell>
          <cell r="AG62">
            <v>3.2502133999999998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1.8176835</v>
          </cell>
          <cell r="D63">
            <v>1.1026488999999999</v>
          </cell>
          <cell r="E63">
            <v>0.73295379999999999</v>
          </cell>
          <cell r="F63">
            <v>0.71633190000000002</v>
          </cell>
          <cell r="G63">
            <v>0.86740892999999997</v>
          </cell>
          <cell r="H63">
            <v>0.94782555000000002</v>
          </cell>
          <cell r="I63">
            <v>1.018157</v>
          </cell>
          <cell r="J63">
            <v>1.0254848000000001</v>
          </cell>
          <cell r="K63">
            <v>1.0002580999999999</v>
          </cell>
          <cell r="L63">
            <v>1.0630006000000001</v>
          </cell>
          <cell r="M63">
            <v>1.0163294</v>
          </cell>
          <cell r="N63">
            <v>0.93504876000000003</v>
          </cell>
          <cell r="O63">
            <v>1.1807652</v>
          </cell>
          <cell r="P63" t="str">
            <v>NaN</v>
          </cell>
          <cell r="Q63">
            <v>2.3231769</v>
          </cell>
          <cell r="R63">
            <v>2.1309520000000002</v>
          </cell>
          <cell r="S63">
            <v>1.8797698</v>
          </cell>
          <cell r="T63">
            <v>1.315849</v>
          </cell>
          <cell r="U63">
            <v>1.0873668000000001</v>
          </cell>
          <cell r="V63">
            <v>1.1923041000000001</v>
          </cell>
          <cell r="W63">
            <v>1.3304342</v>
          </cell>
          <cell r="X63">
            <v>1.3318762</v>
          </cell>
          <cell r="Y63">
            <v>1.748132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3.4263914</v>
          </cell>
          <cell r="AG63">
            <v>3.5620324999999999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2.9374926000000001</v>
          </cell>
          <cell r="D64">
            <v>1.3747180999999999</v>
          </cell>
          <cell r="E64">
            <v>0.72408324000000002</v>
          </cell>
          <cell r="F64">
            <v>0.54873883999999995</v>
          </cell>
          <cell r="G64">
            <v>0.61367519999999998</v>
          </cell>
          <cell r="H64">
            <v>0.8130657</v>
          </cell>
          <cell r="I64">
            <v>0.96295039999999998</v>
          </cell>
          <cell r="J64">
            <v>1.0376194000000001</v>
          </cell>
          <cell r="K64">
            <v>1.0648200000000001</v>
          </cell>
          <cell r="L64">
            <v>1.136784</v>
          </cell>
          <cell r="M64">
            <v>1.1186607</v>
          </cell>
          <cell r="N64">
            <v>1.1381414000000001</v>
          </cell>
          <cell r="O64">
            <v>1.4514762000000001</v>
          </cell>
          <cell r="P64" t="str">
            <v>NaN</v>
          </cell>
          <cell r="Q64">
            <v>2.4248745</v>
          </cell>
          <cell r="R64">
            <v>2.1794790000000002</v>
          </cell>
          <cell r="S64">
            <v>2.1195219000000001</v>
          </cell>
          <cell r="T64">
            <v>1.2037388</v>
          </cell>
          <cell r="U64">
            <v>1.0583899999999999</v>
          </cell>
          <cell r="V64">
            <v>1.2308304000000001</v>
          </cell>
          <cell r="W64">
            <v>1.4691749999999999</v>
          </cell>
          <cell r="X64">
            <v>1.4954997000000001</v>
          </cell>
          <cell r="Y64">
            <v>1.4775497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2.1992962</v>
          </cell>
          <cell r="D65">
            <v>1.9482628</v>
          </cell>
          <cell r="E65">
            <v>1.9807592999999999</v>
          </cell>
          <cell r="F65">
            <v>2.0720312999999999</v>
          </cell>
          <cell r="G65">
            <v>2.1476006999999999</v>
          </cell>
          <cell r="H65">
            <v>2.1006830000000001</v>
          </cell>
          <cell r="I65">
            <v>1.9658169000000001</v>
          </cell>
          <cell r="J65">
            <v>1.7071604</v>
          </cell>
          <cell r="K65">
            <v>1.3592899000000001</v>
          </cell>
          <cell r="L65">
            <v>1.1375089</v>
          </cell>
          <cell r="M65">
            <v>1.2847928</v>
          </cell>
          <cell r="N65">
            <v>1.5414041000000001</v>
          </cell>
          <cell r="O65">
            <v>1.8198297000000001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3.1755192000000001</v>
          </cell>
          <cell r="T65">
            <v>2.2418737000000002</v>
          </cell>
          <cell r="U65">
            <v>2.1378067000000001</v>
          </cell>
          <cell r="V65">
            <v>1.8194995</v>
          </cell>
          <cell r="W65">
            <v>1.2672707000000001</v>
          </cell>
          <cell r="X65">
            <v>1.7029867000000001</v>
          </cell>
          <cell r="Y65">
            <v>1.5345161</v>
          </cell>
          <cell r="Z65" t="str">
            <v>NaN</v>
          </cell>
          <cell r="AA65" t="str">
            <v>NaN</v>
          </cell>
          <cell r="AB65">
            <v>0.4858152</v>
          </cell>
          <cell r="AC65">
            <v>0.6441808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3.3824917999999999</v>
          </cell>
          <cell r="E66">
            <v>3.0830069999999998</v>
          </cell>
          <cell r="F66">
            <v>3.0036754999999999</v>
          </cell>
          <cell r="G66">
            <v>2.9273574</v>
          </cell>
          <cell r="H66">
            <v>3.0044781999999999</v>
          </cell>
          <cell r="I66">
            <v>2.9787675999999998</v>
          </cell>
          <cell r="J66">
            <v>2.9573607000000002</v>
          </cell>
          <cell r="K66">
            <v>2.7102819999999999</v>
          </cell>
          <cell r="L66">
            <v>2.3892902999999999</v>
          </cell>
          <cell r="M66">
            <v>1.9774537000000001</v>
          </cell>
          <cell r="N66">
            <v>1.8058702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4.3273853999999998</v>
          </cell>
          <cell r="T66">
            <v>3.8477218</v>
          </cell>
          <cell r="U66">
            <v>3.4559690000000001</v>
          </cell>
          <cell r="V66">
            <v>3.1899202</v>
          </cell>
          <cell r="W66">
            <v>3.0904726999999999</v>
          </cell>
          <cell r="X66">
            <v>2.2790043</v>
          </cell>
          <cell r="Y66">
            <v>2.0681891000000001</v>
          </cell>
          <cell r="Z66">
            <v>1.5901989999999999</v>
          </cell>
          <cell r="AA66">
            <v>1.2106162</v>
          </cell>
          <cell r="AB66">
            <v>0.81338197000000001</v>
          </cell>
          <cell r="AC66">
            <v>0.72705520000000001</v>
          </cell>
          <cell r="AD66">
            <v>0.49841600000000003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4.4193429999999996</v>
          </cell>
          <cell r="E67">
            <v>3.7786214</v>
          </cell>
          <cell r="F67">
            <v>3.7148780000000001</v>
          </cell>
          <cell r="G67">
            <v>3.669273</v>
          </cell>
          <cell r="H67">
            <v>3.559186</v>
          </cell>
          <cell r="I67">
            <v>3.5332859999999999</v>
          </cell>
          <cell r="J67">
            <v>3.4365610000000002</v>
          </cell>
          <cell r="K67">
            <v>3.315893</v>
          </cell>
          <cell r="L67">
            <v>3.0287169999999999</v>
          </cell>
          <cell r="M67">
            <v>2.5026440000000001</v>
          </cell>
          <cell r="N67">
            <v>2.0018549999999999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4.5264540000000002</v>
          </cell>
          <cell r="T67">
            <v>4.3879365999999997</v>
          </cell>
          <cell r="U67">
            <v>4.2573337999999996</v>
          </cell>
          <cell r="V67">
            <v>3.8835959999999998</v>
          </cell>
          <cell r="W67">
            <v>3.7044522999999998</v>
          </cell>
          <cell r="X67">
            <v>3.4667346000000001</v>
          </cell>
          <cell r="Y67">
            <v>2.4439506999999998</v>
          </cell>
          <cell r="Z67" t="str">
            <v>NaN</v>
          </cell>
          <cell r="AA67">
            <v>1.1299566999999999</v>
          </cell>
          <cell r="AB67">
            <v>0.90859634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4.2929386999999997</v>
          </cell>
          <cell r="E68">
            <v>3.9850316000000001</v>
          </cell>
          <cell r="F68">
            <v>3.8568810999999998</v>
          </cell>
          <cell r="G68">
            <v>3.8023612</v>
          </cell>
          <cell r="H68">
            <v>3.7666333000000001</v>
          </cell>
          <cell r="I68">
            <v>3.7042207999999999</v>
          </cell>
          <cell r="J68">
            <v>3.6385546</v>
          </cell>
          <cell r="K68">
            <v>3.5063070000000001</v>
          </cell>
          <cell r="L68">
            <v>3.2304482000000001</v>
          </cell>
          <cell r="M68">
            <v>2.7158432000000001</v>
          </cell>
          <cell r="N68">
            <v>2.1538632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4.7737346000000001</v>
          </cell>
          <cell r="U68">
            <v>4.4498568000000001</v>
          </cell>
          <cell r="V68">
            <v>4.4368850000000002</v>
          </cell>
          <cell r="W68">
            <v>4.2008257000000002</v>
          </cell>
          <cell r="X68">
            <v>4.0183606000000003</v>
          </cell>
          <cell r="Y68">
            <v>3.2681705999999999</v>
          </cell>
          <cell r="Z68">
            <v>2.6072836000000001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3.7729759999999999</v>
          </cell>
          <cell r="F69">
            <v>3.8312495000000002</v>
          </cell>
          <cell r="G69">
            <v>3.7817229999999999</v>
          </cell>
          <cell r="H69">
            <v>3.664345</v>
          </cell>
          <cell r="I69">
            <v>3.6528939999999999</v>
          </cell>
          <cell r="J69">
            <v>3.6427185999999998</v>
          </cell>
          <cell r="K69">
            <v>3.5512638000000001</v>
          </cell>
          <cell r="L69">
            <v>3.2240956000000001</v>
          </cell>
          <cell r="M69">
            <v>2.7773194000000001</v>
          </cell>
          <cell r="N69">
            <v>2.1827002000000002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4.5533422999999997</v>
          </cell>
          <cell r="V69">
            <v>4.277603</v>
          </cell>
          <cell r="W69">
            <v>4.1031202999999996</v>
          </cell>
          <cell r="X69">
            <v>4.038062</v>
          </cell>
          <cell r="Y69">
            <v>3.4400563000000002</v>
          </cell>
          <cell r="Z69">
            <v>2.6542849999999998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2.9460177000000001</v>
          </cell>
          <cell r="F70">
            <v>4.0112030000000001</v>
          </cell>
          <cell r="G70">
            <v>3.6618643</v>
          </cell>
          <cell r="H70">
            <v>3.6351607000000001</v>
          </cell>
          <cell r="I70">
            <v>3.8472892999999999</v>
          </cell>
          <cell r="J70">
            <v>4.1328106</v>
          </cell>
          <cell r="K70">
            <v>3.3067107</v>
          </cell>
          <cell r="L70">
            <v>2.8876712000000002</v>
          </cell>
          <cell r="M70">
            <v>2.2383497000000001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3.5812984000000001</v>
          </cell>
          <cell r="V70">
            <v>3.7197912</v>
          </cell>
          <cell r="W70">
            <v>3.6150030000000002</v>
          </cell>
          <cell r="X70">
            <v>3.5528461999999998</v>
          </cell>
          <cell r="Y70">
            <v>3.2845578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2.7204866000000001</v>
          </cell>
          <cell r="H71">
            <v>2.6771715</v>
          </cell>
          <cell r="I71">
            <v>2.671726</v>
          </cell>
          <cell r="J71">
            <v>2.7916164000000001</v>
          </cell>
          <cell r="K71">
            <v>2.5921566</v>
          </cell>
          <cell r="L71">
            <v>2.257765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3.1009402000000001</v>
          </cell>
          <cell r="V71">
            <v>3.5737233000000002</v>
          </cell>
          <cell r="W71">
            <v>2.9253589999999998</v>
          </cell>
          <cell r="X71">
            <v>2.9097257000000001</v>
          </cell>
          <cell r="Y71">
            <v>2.7731599999999998</v>
          </cell>
          <cell r="Z71">
            <v>2.6022129999999999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2.2496767000000002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2.4623458</v>
          </cell>
          <cell r="U72">
            <v>2.5724108000000001</v>
          </cell>
          <cell r="V72" t="str">
            <v>NaN</v>
          </cell>
          <cell r="W72" t="str">
            <v>NaN</v>
          </cell>
          <cell r="X72">
            <v>1.7497807999999999</v>
          </cell>
          <cell r="Y72">
            <v>2.1786696999999999</v>
          </cell>
          <cell r="Z72">
            <v>2.1737506</v>
          </cell>
          <cell r="AA72">
            <v>2.1838633999999999</v>
          </cell>
          <cell r="AB72">
            <v>2.2080120000000001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1.9534210999999999</v>
          </cell>
          <cell r="B73">
            <v>1.9263427</v>
          </cell>
          <cell r="C73">
            <v>1.951444</v>
          </cell>
          <cell r="D73">
            <v>1.9549548999999999</v>
          </cell>
          <cell r="E73">
            <v>1.9313551</v>
          </cell>
          <cell r="F73">
            <v>1.9300435</v>
          </cell>
          <cell r="G73">
            <v>1.9253259</v>
          </cell>
          <cell r="H73">
            <v>1.9148394</v>
          </cell>
          <cell r="I73">
            <v>1.9116835999999999</v>
          </cell>
          <cell r="J73">
            <v>1.9059794999999999</v>
          </cell>
          <cell r="K73">
            <v>1.8963763</v>
          </cell>
          <cell r="L73">
            <v>1.8915236</v>
          </cell>
          <cell r="M73">
            <v>1.8914304</v>
          </cell>
          <cell r="N73">
            <v>1.8791648000000001</v>
          </cell>
          <cell r="O73">
            <v>1.9214127999999999</v>
          </cell>
          <cell r="P73">
            <v>1.9663594</v>
          </cell>
          <cell r="Q73">
            <v>1.9754695</v>
          </cell>
          <cell r="R73">
            <v>1.9839888000000001</v>
          </cell>
          <cell r="S73">
            <v>2.0322545000000001</v>
          </cell>
          <cell r="T73">
            <v>2.0881956000000002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1.9032096999999999</v>
          </cell>
          <cell r="Z73">
            <v>2.005452</v>
          </cell>
          <cell r="AA73">
            <v>1.9883926000000001</v>
          </cell>
          <cell r="AB73">
            <v>2.0245540000000002</v>
          </cell>
          <cell r="AC73">
            <v>1.9853125</v>
          </cell>
          <cell r="AD73">
            <v>1.9533191000000001</v>
          </cell>
          <cell r="AE73">
            <v>1.9861565999999999</v>
          </cell>
          <cell r="AF73">
            <v>1.9555807000000001</v>
          </cell>
          <cell r="AG73">
            <v>1.9239401</v>
          </cell>
          <cell r="AH73">
            <v>1.9570019000000001</v>
          </cell>
          <cell r="AI73">
            <v>1.9601065</v>
          </cell>
          <cell r="AJ73">
            <v>1.9364096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2.289301</v>
          </cell>
          <cell r="C76">
            <v>2.4019327000000001</v>
          </cell>
          <cell r="D76">
            <v>2.2896285000000001</v>
          </cell>
          <cell r="E76">
            <v>2.2255986000000001</v>
          </cell>
          <cell r="F76">
            <v>2.2035935000000002</v>
          </cell>
          <cell r="G76">
            <v>2.2295658999999999</v>
          </cell>
          <cell r="H76">
            <v>2.2868406999999999</v>
          </cell>
          <cell r="I76">
            <v>2.4665563000000001</v>
          </cell>
          <cell r="J76">
            <v>2.4569187000000001</v>
          </cell>
          <cell r="K76">
            <v>2.2216391999999998</v>
          </cell>
          <cell r="L76">
            <v>2.4881692000000002</v>
          </cell>
          <cell r="M76">
            <v>2.2674823000000002</v>
          </cell>
          <cell r="N76">
            <v>2.4886343000000002</v>
          </cell>
          <cell r="O76">
            <v>2.1659584000000001</v>
          </cell>
          <cell r="P76">
            <v>2.3199817999999999</v>
          </cell>
          <cell r="Q76">
            <v>2.2871633</v>
          </cell>
          <cell r="R76">
            <v>2.1996473999999999</v>
          </cell>
          <cell r="S76">
            <v>2.0834565</v>
          </cell>
          <cell r="T76">
            <v>2.1077979</v>
          </cell>
          <cell r="U76">
            <v>2.2494632999999999</v>
          </cell>
          <cell r="V76">
            <v>2.2065766</v>
          </cell>
          <cell r="W76">
            <v>2.2249367000000002</v>
          </cell>
          <cell r="X76">
            <v>2.2140325999999999</v>
          </cell>
          <cell r="Y76">
            <v>2.1880986999999998</v>
          </cell>
          <cell r="Z76">
            <v>2.1532360000000001</v>
          </cell>
          <cell r="AA76">
            <v>2.1751782999999998</v>
          </cell>
          <cell r="AB76">
            <v>2.1864781</v>
          </cell>
          <cell r="AC76">
            <v>2.1897009999999999</v>
          </cell>
          <cell r="AD76">
            <v>2.1657109999999999</v>
          </cell>
          <cell r="AE76">
            <v>2.1148178999999998</v>
          </cell>
          <cell r="AF76">
            <v>2.2120158999999999</v>
          </cell>
          <cell r="AG76">
            <v>2.2183660000000001</v>
          </cell>
          <cell r="AH76">
            <v>2.1883273000000001</v>
          </cell>
          <cell r="AI76">
            <v>2.5172295999999998</v>
          </cell>
          <cell r="AJ76" t="str">
            <v>NaN</v>
          </cell>
        </row>
        <row r="77">
          <cell r="A77">
            <v>2.9715044000000002</v>
          </cell>
          <cell r="B77">
            <v>2.8232729999999999</v>
          </cell>
          <cell r="C77">
            <v>2.8510496999999999</v>
          </cell>
          <cell r="D77">
            <v>2.7208836000000001</v>
          </cell>
          <cell r="E77">
            <v>2.5939969999999999</v>
          </cell>
          <cell r="F77">
            <v>2.4679760000000002</v>
          </cell>
          <cell r="G77">
            <v>2.4028901999999999</v>
          </cell>
          <cell r="H77">
            <v>2.6866994000000002</v>
          </cell>
          <cell r="I77">
            <v>2.8216142999999998</v>
          </cell>
          <cell r="J77">
            <v>2.8444159999999998</v>
          </cell>
          <cell r="K77">
            <v>2.9217672000000001</v>
          </cell>
          <cell r="L77">
            <v>2.8584149999999999</v>
          </cell>
          <cell r="M77">
            <v>2.8484060000000002</v>
          </cell>
          <cell r="N77">
            <v>2.8752727999999999</v>
          </cell>
          <cell r="O77">
            <v>2.8934472000000002</v>
          </cell>
          <cell r="P77">
            <v>2.8506803999999999</v>
          </cell>
          <cell r="Q77">
            <v>2.8042175999999999</v>
          </cell>
          <cell r="R77">
            <v>2.6278671999999998</v>
          </cell>
          <cell r="S77">
            <v>2.479714</v>
          </cell>
          <cell r="T77">
            <v>2.8386197000000002</v>
          </cell>
          <cell r="U77">
            <v>2.8536024000000002</v>
          </cell>
          <cell r="V77">
            <v>2.8147570000000002</v>
          </cell>
          <cell r="W77">
            <v>2.8485171999999999</v>
          </cell>
          <cell r="X77">
            <v>2.8725182999999999</v>
          </cell>
          <cell r="Y77">
            <v>2.8727230000000001</v>
          </cell>
          <cell r="Z77">
            <v>2.8132606</v>
          </cell>
          <cell r="AA77">
            <v>2.9252471999999998</v>
          </cell>
          <cell r="AB77">
            <v>2.7056602999999999</v>
          </cell>
          <cell r="AC77">
            <v>2.7625647</v>
          </cell>
          <cell r="AD77">
            <v>2.8290608000000002</v>
          </cell>
          <cell r="AE77">
            <v>2.9011040000000001</v>
          </cell>
          <cell r="AF77">
            <v>2.8124427999999999</v>
          </cell>
          <cell r="AG77">
            <v>2.7600099999999999</v>
          </cell>
          <cell r="AH77">
            <v>2.8466895000000001</v>
          </cell>
          <cell r="AI77">
            <v>2.7956639999999999</v>
          </cell>
          <cell r="AJ77">
            <v>2.9276513999999998</v>
          </cell>
        </row>
        <row r="78">
          <cell r="A78">
            <v>3.7555749999999999</v>
          </cell>
          <cell r="B78">
            <v>3.7101543000000001</v>
          </cell>
          <cell r="C78">
            <v>3.7118017999999999</v>
          </cell>
          <cell r="D78">
            <v>3.7200205</v>
          </cell>
          <cell r="E78">
            <v>3.5829746999999998</v>
          </cell>
          <cell r="F78">
            <v>3.4764488</v>
          </cell>
          <cell r="G78">
            <v>3.4140697000000002</v>
          </cell>
          <cell r="H78">
            <v>3.4215016</v>
          </cell>
          <cell r="I78">
            <v>3.6588573000000002</v>
          </cell>
          <cell r="J78">
            <v>3.8788054000000001</v>
          </cell>
          <cell r="K78">
            <v>3.8760349999999999</v>
          </cell>
          <cell r="L78">
            <v>3.807776</v>
          </cell>
          <cell r="M78">
            <v>3.7838945000000002</v>
          </cell>
          <cell r="N78">
            <v>3.7240014000000001</v>
          </cell>
          <cell r="O78">
            <v>3.6944189999999999</v>
          </cell>
          <cell r="P78">
            <v>3.5568726000000002</v>
          </cell>
          <cell r="Q78">
            <v>3.4632459</v>
          </cell>
          <cell r="R78">
            <v>3.3708496000000001</v>
          </cell>
          <cell r="S78">
            <v>2.7906802000000002</v>
          </cell>
          <cell r="T78">
            <v>3.0042927000000001</v>
          </cell>
          <cell r="U78">
            <v>3.4304643000000001</v>
          </cell>
          <cell r="V78">
            <v>3.8102396000000001</v>
          </cell>
          <cell r="W78">
            <v>3.8189413999999999</v>
          </cell>
          <cell r="X78">
            <v>3.7951926999999999</v>
          </cell>
          <cell r="Y78">
            <v>3.7811493999999999</v>
          </cell>
          <cell r="Z78">
            <v>3.7607431</v>
          </cell>
          <cell r="AA78">
            <v>3.7241339999999998</v>
          </cell>
          <cell r="AB78">
            <v>3.6776013000000001</v>
          </cell>
          <cell r="AC78">
            <v>3.6784810000000001</v>
          </cell>
          <cell r="AD78">
            <v>3.7317450000000001</v>
          </cell>
          <cell r="AE78">
            <v>3.7721879999999999</v>
          </cell>
          <cell r="AF78">
            <v>3.779979</v>
          </cell>
          <cell r="AG78">
            <v>3.7494900000000002</v>
          </cell>
          <cell r="AH78">
            <v>3.7712780000000001</v>
          </cell>
          <cell r="AI78">
            <v>3.7399274999999998</v>
          </cell>
          <cell r="AJ78">
            <v>3.7470777000000002</v>
          </cell>
        </row>
        <row r="79">
          <cell r="A79">
            <v>3.9181219999999999</v>
          </cell>
          <cell r="B79">
            <v>3.8657925</v>
          </cell>
          <cell r="C79">
            <v>3.8855990999999999</v>
          </cell>
          <cell r="D79">
            <v>3.9146136999999999</v>
          </cell>
          <cell r="E79">
            <v>3.8929999999999998</v>
          </cell>
          <cell r="F79">
            <v>3.8236618</v>
          </cell>
          <cell r="G79">
            <v>3.7864608999999998</v>
          </cell>
          <cell r="H79">
            <v>3.8393464000000002</v>
          </cell>
          <cell r="I79">
            <v>4.0898994999999996</v>
          </cell>
          <cell r="J79">
            <v>4.1944714000000003</v>
          </cell>
          <cell r="K79">
            <v>4.1184219999999998</v>
          </cell>
          <cell r="L79">
            <v>3.9738066000000001</v>
          </cell>
          <cell r="M79">
            <v>3.9166720000000002</v>
          </cell>
          <cell r="N79">
            <v>3.8538367999999998</v>
          </cell>
          <cell r="O79">
            <v>3.8096611</v>
          </cell>
          <cell r="P79">
            <v>3.719859</v>
          </cell>
          <cell r="Q79">
            <v>3.7004929999999998</v>
          </cell>
          <cell r="R79">
            <v>3.581734</v>
          </cell>
          <cell r="S79">
            <v>3.0878787000000001</v>
          </cell>
          <cell r="T79" t="str">
            <v>NaN</v>
          </cell>
          <cell r="U79">
            <v>4.3248934999999999</v>
          </cell>
          <cell r="V79">
            <v>4.3253890000000004</v>
          </cell>
          <cell r="W79">
            <v>4.3200820000000002</v>
          </cell>
          <cell r="X79">
            <v>4.2387420000000002</v>
          </cell>
          <cell r="Y79">
            <v>4.1801915000000003</v>
          </cell>
          <cell r="Z79">
            <v>4.1138110000000001</v>
          </cell>
          <cell r="AA79">
            <v>4.0077056999999998</v>
          </cell>
          <cell r="AB79">
            <v>3.9244309999999998</v>
          </cell>
          <cell r="AC79">
            <v>3.935136</v>
          </cell>
          <cell r="AD79">
            <v>4.0287613999999996</v>
          </cell>
          <cell r="AE79">
            <v>4.1682633999999998</v>
          </cell>
          <cell r="AF79">
            <v>4.1421237</v>
          </cell>
          <cell r="AG79">
            <v>3.9390714</v>
          </cell>
          <cell r="AH79">
            <v>3.8623416000000002</v>
          </cell>
          <cell r="AI79">
            <v>3.8360739000000001</v>
          </cell>
          <cell r="AJ79">
            <v>3.8563372999999999</v>
          </cell>
        </row>
        <row r="80">
          <cell r="A80">
            <v>4.1276330000000003</v>
          </cell>
          <cell r="B80">
            <v>4.2000659999999996</v>
          </cell>
          <cell r="C80">
            <v>4.1916833000000002</v>
          </cell>
          <cell r="D80">
            <v>4.0174522000000001</v>
          </cell>
          <cell r="E80">
            <v>3.7383046000000002</v>
          </cell>
          <cell r="F80">
            <v>3.2878596999999998</v>
          </cell>
          <cell r="G80">
            <v>3.050065</v>
          </cell>
          <cell r="H80">
            <v>2.7148614000000002</v>
          </cell>
          <cell r="I80">
            <v>3.3142102000000002</v>
          </cell>
          <cell r="J80">
            <v>3.3239694000000002</v>
          </cell>
          <cell r="K80">
            <v>3.2826488</v>
          </cell>
          <cell r="L80">
            <v>3.2824258999999998</v>
          </cell>
          <cell r="M80">
            <v>3.2991457</v>
          </cell>
          <cell r="N80">
            <v>3.3866524999999998</v>
          </cell>
          <cell r="O80">
            <v>3.4683419999999998</v>
          </cell>
          <cell r="P80">
            <v>3.4558053000000002</v>
          </cell>
          <cell r="Q80">
            <v>3.4537279999999999</v>
          </cell>
          <cell r="R80">
            <v>3.2693827</v>
          </cell>
          <cell r="S80">
            <v>2.7405026000000001</v>
          </cell>
          <cell r="T80" t="str">
            <v>NaN</v>
          </cell>
          <cell r="U80">
            <v>4.6081243000000001</v>
          </cell>
          <cell r="V80">
            <v>4.585877</v>
          </cell>
          <cell r="W80">
            <v>4.5919480000000004</v>
          </cell>
          <cell r="X80">
            <v>4.4998646000000004</v>
          </cell>
          <cell r="Y80">
            <v>4.3983983999999996</v>
          </cell>
          <cell r="Z80">
            <v>4.2674630000000002</v>
          </cell>
          <cell r="AA80">
            <v>4.1540090000000003</v>
          </cell>
          <cell r="AB80">
            <v>4.2347049999999999</v>
          </cell>
          <cell r="AC80">
            <v>4.2355967000000003</v>
          </cell>
          <cell r="AD80">
            <v>4.1048254999999996</v>
          </cell>
          <cell r="AE80">
            <v>4.1438829999999998</v>
          </cell>
          <cell r="AF80">
            <v>4.2150072999999999</v>
          </cell>
          <cell r="AG80">
            <v>4.0380063000000002</v>
          </cell>
          <cell r="AH80">
            <v>4.0133752999999999</v>
          </cell>
          <cell r="AI80">
            <v>4.0090747000000002</v>
          </cell>
          <cell r="AJ80">
            <v>4.0277320000000003</v>
          </cell>
        </row>
        <row r="81">
          <cell r="A81">
            <v>4.127631</v>
          </cell>
          <cell r="B81">
            <v>3.9186000000000001</v>
          </cell>
          <cell r="C81">
            <v>3.3189301000000002</v>
          </cell>
          <cell r="D81">
            <v>2.7922745</v>
          </cell>
          <cell r="E81">
            <v>2.5744996000000002</v>
          </cell>
          <cell r="F81">
            <v>2.7014830000000001</v>
          </cell>
          <cell r="G81">
            <v>2.4107099000000001</v>
          </cell>
          <cell r="H81">
            <v>2.4612319999999999</v>
          </cell>
          <cell r="I81">
            <v>2.5324222999999999</v>
          </cell>
          <cell r="J81">
            <v>2.5762756000000002</v>
          </cell>
          <cell r="K81">
            <v>2.4846732999999999</v>
          </cell>
          <cell r="L81">
            <v>2.4730690000000002</v>
          </cell>
          <cell r="M81">
            <v>2.5122024999999999</v>
          </cell>
          <cell r="N81">
            <v>2.6006469999999999</v>
          </cell>
          <cell r="O81">
            <v>2.6783663999999998</v>
          </cell>
          <cell r="P81">
            <v>2.7014230000000001</v>
          </cell>
          <cell r="Q81">
            <v>2.7369750000000002</v>
          </cell>
          <cell r="R81">
            <v>2.6550349999999998</v>
          </cell>
          <cell r="S81">
            <v>2.2015525999999999</v>
          </cell>
          <cell r="T81" t="str">
            <v>NaN</v>
          </cell>
          <cell r="U81">
            <v>3.7964904000000002</v>
          </cell>
          <cell r="V81">
            <v>3.6042125</v>
          </cell>
          <cell r="W81">
            <v>3.7866165999999999</v>
          </cell>
          <cell r="X81">
            <v>3.7909128999999999</v>
          </cell>
          <cell r="Y81">
            <v>3.6673686999999999</v>
          </cell>
          <cell r="Z81">
            <v>3.6604261</v>
          </cell>
          <cell r="AA81">
            <v>3.6955876000000001</v>
          </cell>
          <cell r="AB81">
            <v>3.8643668</v>
          </cell>
          <cell r="AC81">
            <v>4.2094849999999999</v>
          </cell>
          <cell r="AD81">
            <v>3.9370376999999999</v>
          </cell>
          <cell r="AE81">
            <v>3.7128749999999999</v>
          </cell>
          <cell r="AF81">
            <v>3.9422283</v>
          </cell>
          <cell r="AG81">
            <v>3.8610630000000001</v>
          </cell>
          <cell r="AH81">
            <v>3.9197030000000002</v>
          </cell>
          <cell r="AI81">
            <v>4.1083154999999998</v>
          </cell>
          <cell r="AJ81">
            <v>4.183675</v>
          </cell>
        </row>
        <row r="82">
          <cell r="A82">
            <v>3.2228324000000002</v>
          </cell>
          <cell r="B82">
            <v>2.7428248000000002</v>
          </cell>
          <cell r="C82">
            <v>2.0823413999999998</v>
          </cell>
          <cell r="D82">
            <v>1.8042377000000001</v>
          </cell>
          <cell r="E82" t="str">
            <v>NaN</v>
          </cell>
          <cell r="F82">
            <v>3.2126280999999999</v>
          </cell>
          <cell r="G82">
            <v>2.4983835000000001</v>
          </cell>
          <cell r="H82">
            <v>2.0947146000000001</v>
          </cell>
          <cell r="I82">
            <v>2.0855144999999999</v>
          </cell>
          <cell r="J82">
            <v>2.0805468999999999</v>
          </cell>
          <cell r="K82">
            <v>2.0956948</v>
          </cell>
          <cell r="L82">
            <v>2.0596972</v>
          </cell>
          <cell r="M82">
            <v>1.9249125</v>
          </cell>
          <cell r="N82">
            <v>1.9158458</v>
          </cell>
          <cell r="O82">
            <v>1.9785223999999999</v>
          </cell>
          <cell r="P82">
            <v>2.0015466000000002</v>
          </cell>
          <cell r="Q82">
            <v>2.0269233999999998</v>
          </cell>
          <cell r="R82">
            <v>1.9032209</v>
          </cell>
          <cell r="S82">
            <v>1.6485548000000001</v>
          </cell>
          <cell r="T82" t="str">
            <v>NaN</v>
          </cell>
          <cell r="U82">
            <v>4.5101050000000003</v>
          </cell>
          <cell r="V82">
            <v>3.2820165000000001</v>
          </cell>
          <cell r="W82">
            <v>2.9859694999999999</v>
          </cell>
          <cell r="X82">
            <v>2.988197</v>
          </cell>
          <cell r="Y82">
            <v>2.9657154000000001</v>
          </cell>
          <cell r="Z82">
            <v>2.9469457000000001</v>
          </cell>
          <cell r="AA82">
            <v>2.9939200000000001</v>
          </cell>
          <cell r="AB82">
            <v>3.2432313000000002</v>
          </cell>
          <cell r="AC82">
            <v>5.1528134000000003</v>
          </cell>
          <cell r="AD82">
            <v>2.9079606999999998</v>
          </cell>
          <cell r="AE82">
            <v>2.2717301999999999</v>
          </cell>
          <cell r="AF82">
            <v>2.606995</v>
          </cell>
          <cell r="AG82">
            <v>3.1984021999999999</v>
          </cell>
          <cell r="AH82">
            <v>3.4940543000000002</v>
          </cell>
          <cell r="AI82">
            <v>3.7846239000000002</v>
          </cell>
          <cell r="AJ82">
            <v>3.6100059</v>
          </cell>
        </row>
        <row r="83">
          <cell r="A83">
            <v>2.0007438999999998</v>
          </cell>
          <cell r="B83">
            <v>1.7607261000000001</v>
          </cell>
          <cell r="C83">
            <v>1.4306148000000001</v>
          </cell>
          <cell r="D83" t="str">
            <v>NaN</v>
          </cell>
          <cell r="E83" t="str">
            <v>NaN</v>
          </cell>
          <cell r="F83">
            <v>2.9725609999999998</v>
          </cell>
          <cell r="G83">
            <v>1.8156644</v>
          </cell>
          <cell r="H83">
            <v>1.5572760999999999</v>
          </cell>
          <cell r="I83">
            <v>1.3697386</v>
          </cell>
          <cell r="J83">
            <v>1.1584747</v>
          </cell>
          <cell r="K83">
            <v>0.92274210000000001</v>
          </cell>
          <cell r="L83">
            <v>0.81746289999999999</v>
          </cell>
          <cell r="M83">
            <v>1.0153329</v>
          </cell>
          <cell r="N83">
            <v>1.1187069999999999</v>
          </cell>
          <cell r="O83">
            <v>1.1812077000000001</v>
          </cell>
          <cell r="P83">
            <v>1.2282033999999999</v>
          </cell>
          <cell r="Q83">
            <v>1.181568</v>
          </cell>
          <cell r="R83">
            <v>1.2588684999999999</v>
          </cell>
          <cell r="S83">
            <v>1.3980347</v>
          </cell>
          <cell r="T83" t="str">
            <v>NaN</v>
          </cell>
          <cell r="U83" t="str">
            <v>NaN</v>
          </cell>
          <cell r="V83">
            <v>2.6510286000000001</v>
          </cell>
          <cell r="W83">
            <v>2.0438196999999998</v>
          </cell>
          <cell r="X83">
            <v>2.0485826</v>
          </cell>
          <cell r="Y83">
            <v>2.2321331999999998</v>
          </cell>
          <cell r="Z83">
            <v>2.1176713</v>
          </cell>
          <cell r="AA83">
            <v>1.9094222999999999</v>
          </cell>
          <cell r="AB83">
            <v>2.4034990000000001</v>
          </cell>
          <cell r="AC83" t="str">
            <v>NaN</v>
          </cell>
          <cell r="AD83">
            <v>2.5685126999999999</v>
          </cell>
          <cell r="AE83">
            <v>1.7442664999999999</v>
          </cell>
          <cell r="AF83">
            <v>1.3904326</v>
          </cell>
          <cell r="AG83">
            <v>1.4492678999999999</v>
          </cell>
          <cell r="AH83">
            <v>2.1245737</v>
          </cell>
          <cell r="AI83">
            <v>2.3367846000000001</v>
          </cell>
          <cell r="AJ83">
            <v>2.1309942999999998</v>
          </cell>
        </row>
        <row r="84">
          <cell r="A84">
            <v>1.5466574</v>
          </cell>
          <cell r="B84">
            <v>1.5443908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2.3063893000000002</v>
          </cell>
          <cell r="G84">
            <v>1.4616165999999999</v>
          </cell>
          <cell r="H84">
            <v>1.3080347999999999</v>
          </cell>
          <cell r="I84">
            <v>1.1974951</v>
          </cell>
          <cell r="J84">
            <v>1.0691105999999999</v>
          </cell>
          <cell r="K84">
            <v>0.96763330000000003</v>
          </cell>
          <cell r="L84">
            <v>0.82652150000000002</v>
          </cell>
          <cell r="M84">
            <v>0.77353424000000004</v>
          </cell>
          <cell r="N84">
            <v>0.75794379999999995</v>
          </cell>
          <cell r="O84">
            <v>0.77091560000000003</v>
          </cell>
          <cell r="P84">
            <v>0.79979650000000002</v>
          </cell>
          <cell r="Q84">
            <v>0.85481569999999996</v>
          </cell>
          <cell r="R84">
            <v>1.0361</v>
          </cell>
          <cell r="S84">
            <v>1.2145241</v>
          </cell>
          <cell r="T84" t="str">
            <v>NaN</v>
          </cell>
          <cell r="U84" t="str">
            <v>NaN</v>
          </cell>
          <cell r="V84">
            <v>2.7763949999999999</v>
          </cell>
          <cell r="W84">
            <v>1.9090142000000001</v>
          </cell>
          <cell r="X84">
            <v>1.1929729</v>
          </cell>
          <cell r="Y84">
            <v>1.1677390000000001</v>
          </cell>
          <cell r="Z84">
            <v>1.2027596</v>
          </cell>
          <cell r="AA84">
            <v>1.7718881</v>
          </cell>
          <cell r="AB84">
            <v>2.4965389</v>
          </cell>
          <cell r="AC84" t="str">
            <v>NaN</v>
          </cell>
          <cell r="AD84">
            <v>2.2986170000000001</v>
          </cell>
          <cell r="AE84">
            <v>1.9258146</v>
          </cell>
          <cell r="AF84">
            <v>1.5905092000000001</v>
          </cell>
          <cell r="AG84">
            <v>1.4695581</v>
          </cell>
          <cell r="AH84">
            <v>1.5075969</v>
          </cell>
          <cell r="AI84">
            <v>1.5862693999999999</v>
          </cell>
          <cell r="AJ84">
            <v>1.4962963</v>
          </cell>
        </row>
        <row r="85">
          <cell r="A85">
            <v>1.4111089000000001</v>
          </cell>
          <cell r="B85">
            <v>1.3255148000000001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2.2697470000000002</v>
          </cell>
          <cell r="G85">
            <v>1.3038448</v>
          </cell>
          <cell r="H85">
            <v>1.0618284</v>
          </cell>
          <cell r="I85">
            <v>0.97937494999999997</v>
          </cell>
          <cell r="J85">
            <v>0.89178199999999996</v>
          </cell>
          <cell r="K85">
            <v>0.86114089999999999</v>
          </cell>
          <cell r="L85">
            <v>0.77524614000000003</v>
          </cell>
          <cell r="M85">
            <v>0.74185944000000004</v>
          </cell>
          <cell r="N85">
            <v>0.7239892</v>
          </cell>
          <cell r="O85">
            <v>0.74674580000000002</v>
          </cell>
          <cell r="P85">
            <v>0.79656079999999996</v>
          </cell>
          <cell r="Q85">
            <v>0.88811534999999997</v>
          </cell>
          <cell r="R85">
            <v>0.97577499999999995</v>
          </cell>
          <cell r="S85">
            <v>1.0282171</v>
          </cell>
          <cell r="T85" t="str">
            <v>NaN</v>
          </cell>
          <cell r="U85" t="str">
            <v>NaN</v>
          </cell>
          <cell r="V85">
            <v>3.3503683</v>
          </cell>
          <cell r="W85">
            <v>2.0370629999999998</v>
          </cell>
          <cell r="X85">
            <v>1.1503422999999999</v>
          </cell>
          <cell r="Y85">
            <v>1.1763322000000001</v>
          </cell>
          <cell r="Z85">
            <v>1.4605991</v>
          </cell>
          <cell r="AA85">
            <v>1.9744215000000001</v>
          </cell>
          <cell r="AB85">
            <v>2.6070867</v>
          </cell>
          <cell r="AC85" t="str">
            <v>NaN</v>
          </cell>
          <cell r="AD85">
            <v>2.4669460000000001</v>
          </cell>
          <cell r="AE85">
            <v>2.1219633</v>
          </cell>
          <cell r="AF85">
            <v>1.5803830999999999</v>
          </cell>
          <cell r="AG85">
            <v>1.5146023</v>
          </cell>
          <cell r="AH85">
            <v>1.5267462999999999</v>
          </cell>
          <cell r="AI85">
            <v>1.5452633</v>
          </cell>
          <cell r="AJ85">
            <v>1.4972209999999999</v>
          </cell>
        </row>
        <row r="86">
          <cell r="A86">
            <v>1.5347788</v>
          </cell>
          <cell r="B86">
            <v>1.3711163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2.0897195000000002</v>
          </cell>
          <cell r="G86">
            <v>1.2405714000000001</v>
          </cell>
          <cell r="H86">
            <v>0.99254483000000004</v>
          </cell>
          <cell r="I86">
            <v>0.76013540000000002</v>
          </cell>
          <cell r="J86">
            <v>0.72725059999999997</v>
          </cell>
          <cell r="K86">
            <v>0.77330476000000004</v>
          </cell>
          <cell r="L86">
            <v>0.74492705000000004</v>
          </cell>
          <cell r="M86">
            <v>0.72786649999999997</v>
          </cell>
          <cell r="N86">
            <v>0.74993900000000002</v>
          </cell>
          <cell r="O86">
            <v>0.82630724</v>
          </cell>
          <cell r="P86">
            <v>0.88619270000000006</v>
          </cell>
          <cell r="Q86">
            <v>0.97129893</v>
          </cell>
          <cell r="R86">
            <v>1.0359640000000001</v>
          </cell>
          <cell r="S86">
            <v>0.97551659999999996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1.7590253</v>
          </cell>
          <cell r="X86">
            <v>1.298422</v>
          </cell>
          <cell r="Y86">
            <v>1.2777501</v>
          </cell>
          <cell r="Z86">
            <v>1.5304503</v>
          </cell>
          <cell r="AA86">
            <v>2.084724</v>
          </cell>
          <cell r="AB86" t="str">
            <v>NaN</v>
          </cell>
          <cell r="AC86" t="str">
            <v>NaN</v>
          </cell>
          <cell r="AD86">
            <v>3.1622257</v>
          </cell>
          <cell r="AE86">
            <v>2.7836587000000002</v>
          </cell>
          <cell r="AF86">
            <v>1.7149132</v>
          </cell>
          <cell r="AG86">
            <v>1.6169553999999999</v>
          </cell>
          <cell r="AH86">
            <v>1.6625635999999999</v>
          </cell>
          <cell r="AI86">
            <v>1.7071432</v>
          </cell>
          <cell r="AJ86">
            <v>1.6729077999999999</v>
          </cell>
        </row>
        <row r="87">
          <cell r="A87">
            <v>2.0438966999999999</v>
          </cell>
          <cell r="B87">
            <v>1.5121377</v>
          </cell>
          <cell r="C87" t="str">
            <v>NaN</v>
          </cell>
          <cell r="D87" t="str">
            <v>NaN</v>
          </cell>
          <cell r="E87">
            <v>2.2233714999999998</v>
          </cell>
          <cell r="F87">
            <v>2.3902032000000002</v>
          </cell>
          <cell r="G87">
            <v>1.4119550000000001</v>
          </cell>
          <cell r="H87">
            <v>1.0214102</v>
          </cell>
          <cell r="I87">
            <v>0.72530170000000005</v>
          </cell>
          <cell r="J87">
            <v>0.72187597000000003</v>
          </cell>
          <cell r="K87">
            <v>0.70379959999999997</v>
          </cell>
          <cell r="L87">
            <v>0.67113184999999997</v>
          </cell>
          <cell r="M87">
            <v>0.76059692999999995</v>
          </cell>
          <cell r="N87">
            <v>0.84126157000000001</v>
          </cell>
          <cell r="O87">
            <v>0.96331860000000002</v>
          </cell>
          <cell r="P87">
            <v>1.0714923000000001</v>
          </cell>
          <cell r="Q87">
            <v>1.1376694000000001</v>
          </cell>
          <cell r="R87">
            <v>1.4511021</v>
          </cell>
          <cell r="S87">
            <v>1.2455068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1.7180655</v>
          </cell>
          <cell r="X87">
            <v>1.5059731999999999</v>
          </cell>
          <cell r="Y87">
            <v>1.505695</v>
          </cell>
          <cell r="Z87">
            <v>1.6816826</v>
          </cell>
          <cell r="AA87">
            <v>2.5351257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2.0622978000000001</v>
          </cell>
          <cell r="AF87">
            <v>1.8660304999999999</v>
          </cell>
          <cell r="AG87">
            <v>1.7908936</v>
          </cell>
          <cell r="AH87">
            <v>1.8958462</v>
          </cell>
          <cell r="AI87">
            <v>2.0140723999999999</v>
          </cell>
          <cell r="AJ87">
            <v>2.0448274999999998</v>
          </cell>
        </row>
        <row r="88">
          <cell r="A88">
            <v>2.4706570000000001</v>
          </cell>
          <cell r="B88">
            <v>2.0121747999999999</v>
          </cell>
          <cell r="C88" t="str">
            <v>NaN</v>
          </cell>
          <cell r="D88" t="str">
            <v>NaN</v>
          </cell>
          <cell r="E88">
            <v>2.4122819999999998</v>
          </cell>
          <cell r="F88">
            <v>2.1018553</v>
          </cell>
          <cell r="G88">
            <v>1.4380605</v>
          </cell>
          <cell r="H88">
            <v>0.83792029999999995</v>
          </cell>
          <cell r="I88">
            <v>0.74853705999999998</v>
          </cell>
          <cell r="J88">
            <v>0.62931919999999997</v>
          </cell>
          <cell r="K88">
            <v>0.65604739999999995</v>
          </cell>
          <cell r="L88">
            <v>0.74944940000000004</v>
          </cell>
          <cell r="M88">
            <v>0.87003799999999998</v>
          </cell>
          <cell r="N88">
            <v>1.0087991999999999</v>
          </cell>
          <cell r="O88">
            <v>1.1679371999999999</v>
          </cell>
          <cell r="P88">
            <v>1.3110031</v>
          </cell>
          <cell r="Q88">
            <v>1.4360143000000001</v>
          </cell>
          <cell r="R88">
            <v>1.852085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1.9171791</v>
          </cell>
          <cell r="X88">
            <v>1.6609750000000001</v>
          </cell>
          <cell r="Y88">
            <v>1.7710045999999999</v>
          </cell>
          <cell r="Z88">
            <v>2.0081259999999999</v>
          </cell>
          <cell r="AA88">
            <v>2.9887393000000002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2.0618935</v>
          </cell>
          <cell r="AF88">
            <v>1.9875062999999999</v>
          </cell>
          <cell r="AG88">
            <v>2.0351875000000001</v>
          </cell>
          <cell r="AH88">
            <v>2.2801065</v>
          </cell>
          <cell r="AI88">
            <v>2.5483514999999999</v>
          </cell>
          <cell r="AJ88">
            <v>2.7218173000000001</v>
          </cell>
        </row>
        <row r="89">
          <cell r="A89">
            <v>3.4758439999999999</v>
          </cell>
          <cell r="B89">
            <v>2.4664807</v>
          </cell>
          <cell r="C89" t="str">
            <v>NaN</v>
          </cell>
          <cell r="D89" t="str">
            <v>NaN</v>
          </cell>
          <cell r="E89">
            <v>1.8319299</v>
          </cell>
          <cell r="F89">
            <v>2.0580473000000001</v>
          </cell>
          <cell r="G89">
            <v>1.4317413999999999</v>
          </cell>
          <cell r="H89">
            <v>1.1290301</v>
          </cell>
          <cell r="I89">
            <v>0.75121914999999995</v>
          </cell>
          <cell r="J89">
            <v>0.65614044999999999</v>
          </cell>
          <cell r="K89">
            <v>0.62360245000000003</v>
          </cell>
          <cell r="L89">
            <v>0.67044705000000004</v>
          </cell>
          <cell r="M89">
            <v>0.83286349999999998</v>
          </cell>
          <cell r="N89">
            <v>1.1661455999999999</v>
          </cell>
          <cell r="O89">
            <v>1.3772412999999999</v>
          </cell>
          <cell r="P89">
            <v>1.614668</v>
          </cell>
          <cell r="Q89">
            <v>1.8856246000000001</v>
          </cell>
          <cell r="R89">
            <v>2.682922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1.8628734</v>
          </cell>
          <cell r="X89">
            <v>1.8243121</v>
          </cell>
          <cell r="Y89">
            <v>2.1371164</v>
          </cell>
          <cell r="Z89">
            <v>2.2464173000000001</v>
          </cell>
          <cell r="AA89">
            <v>2.9798608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1.7624344000000001</v>
          </cell>
          <cell r="AF89">
            <v>1.8636786999999999</v>
          </cell>
          <cell r="AG89">
            <v>2.0654435000000002</v>
          </cell>
          <cell r="AH89">
            <v>2.6837276999999999</v>
          </cell>
          <cell r="AI89">
            <v>2.9622647999999998</v>
          </cell>
          <cell r="AJ89">
            <v>3.2417948000000001</v>
          </cell>
        </row>
        <row r="90">
          <cell r="A90">
            <v>5.0068669999999997</v>
          </cell>
          <cell r="B90">
            <v>4.0382420000000003</v>
          </cell>
          <cell r="C90">
            <v>1.4170852</v>
          </cell>
          <cell r="D90">
            <v>1.545763</v>
          </cell>
          <cell r="E90">
            <v>1.8409257000000001</v>
          </cell>
          <cell r="F90">
            <v>2.0369627000000001</v>
          </cell>
          <cell r="G90">
            <v>1.6789723999999999</v>
          </cell>
          <cell r="H90">
            <v>1.5039138000000001</v>
          </cell>
          <cell r="I90">
            <v>0.88552249999999999</v>
          </cell>
          <cell r="J90">
            <v>0.83036960000000004</v>
          </cell>
          <cell r="K90">
            <v>0.73924840000000003</v>
          </cell>
          <cell r="L90">
            <v>0.79216929999999997</v>
          </cell>
          <cell r="M90">
            <v>1.0472634000000001</v>
          </cell>
          <cell r="N90">
            <v>1.4860203000000001</v>
          </cell>
          <cell r="O90">
            <v>2.0240649999999998</v>
          </cell>
          <cell r="P90">
            <v>2.4640412</v>
          </cell>
          <cell r="Q90">
            <v>2.5277593</v>
          </cell>
          <cell r="R90">
            <v>3.0637515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1.5423427999999999</v>
          </cell>
          <cell r="X90">
            <v>1.9187574000000001</v>
          </cell>
          <cell r="Y90">
            <v>3.1007861999999999</v>
          </cell>
          <cell r="Z90">
            <v>3.5065583999999999</v>
          </cell>
          <cell r="AA90">
            <v>3.2141017999999999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1.6595091</v>
          </cell>
          <cell r="AF90">
            <v>2.2941864000000001</v>
          </cell>
          <cell r="AG90">
            <v>2.3756377999999998</v>
          </cell>
          <cell r="AH90">
            <v>2.8534424</v>
          </cell>
          <cell r="AI90">
            <v>3.1335563999999998</v>
          </cell>
          <cell r="AJ90">
            <v>3.7917489999999998</v>
          </cell>
        </row>
        <row r="91">
          <cell r="A91">
            <v>5.1333574999999998</v>
          </cell>
          <cell r="B91">
            <v>2.8218100000000002</v>
          </cell>
          <cell r="C91">
            <v>1.4478903000000001</v>
          </cell>
          <cell r="D91">
            <v>1.5065709</v>
          </cell>
          <cell r="E91">
            <v>1.4093971999999999</v>
          </cell>
          <cell r="F91">
            <v>1.8045126</v>
          </cell>
          <cell r="G91">
            <v>1.8936333999999999</v>
          </cell>
          <cell r="H91">
            <v>1.48434</v>
          </cell>
          <cell r="I91">
            <v>1.2642534999999999</v>
          </cell>
          <cell r="J91">
            <v>1.2829765</v>
          </cell>
          <cell r="K91">
            <v>1.3516648</v>
          </cell>
          <cell r="L91">
            <v>1.4222585000000001</v>
          </cell>
          <cell r="M91">
            <v>1.7343516000000001</v>
          </cell>
          <cell r="N91">
            <v>2.1619405999999999</v>
          </cell>
          <cell r="O91">
            <v>2.5756077999999998</v>
          </cell>
          <cell r="P91">
            <v>2.9960667999999999</v>
          </cell>
          <cell r="Q91">
            <v>3.3644242000000002</v>
          </cell>
          <cell r="R91">
            <v>2.8592974999999998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1.8705940999999999</v>
          </cell>
          <cell r="X91">
            <v>2.3671574999999998</v>
          </cell>
          <cell r="Y91">
            <v>3.1771161999999999</v>
          </cell>
          <cell r="Z91">
            <v>4.0578737</v>
          </cell>
          <cell r="AA91">
            <v>4.1365069999999999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1.7128382</v>
          </cell>
          <cell r="AF91">
            <v>2.4901046999999998</v>
          </cell>
          <cell r="AG91">
            <v>3.4219176999999998</v>
          </cell>
          <cell r="AH91">
            <v>4.0938505999999997</v>
          </cell>
          <cell r="AI91">
            <v>4.0938686999999998</v>
          </cell>
          <cell r="AJ91">
            <v>4.1045522999999999</v>
          </cell>
        </row>
        <row r="92">
          <cell r="A92" t="str">
            <v>NaN</v>
          </cell>
          <cell r="B92" t="str">
            <v>NaN</v>
          </cell>
          <cell r="C92">
            <v>1.3655987999999999</v>
          </cell>
          <cell r="D92">
            <v>2.3708776999999999</v>
          </cell>
          <cell r="E92">
            <v>3.3986735000000001</v>
          </cell>
          <cell r="F92">
            <v>2.0828291999999999</v>
          </cell>
          <cell r="G92">
            <v>1.6870904</v>
          </cell>
          <cell r="H92">
            <v>1.2225488</v>
          </cell>
          <cell r="I92">
            <v>1.1072145</v>
          </cell>
          <cell r="J92">
            <v>1.1163173</v>
          </cell>
          <cell r="K92">
            <v>1.1492401000000001</v>
          </cell>
          <cell r="L92">
            <v>1.1806338000000001</v>
          </cell>
          <cell r="M92">
            <v>1.3309839999999999</v>
          </cell>
          <cell r="N92">
            <v>1.5147767999999999</v>
          </cell>
          <cell r="O92">
            <v>1.7875683</v>
          </cell>
          <cell r="P92">
            <v>2.3325643999999999</v>
          </cell>
          <cell r="Q92">
            <v>3.0855572000000002</v>
          </cell>
          <cell r="R92">
            <v>3.2695862999999998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1.2847869000000001</v>
          </cell>
          <cell r="W92">
            <v>1.3243332999999999</v>
          </cell>
          <cell r="X92">
            <v>1.3544008000000001</v>
          </cell>
          <cell r="Y92">
            <v>1.8037018</v>
          </cell>
          <cell r="Z92">
            <v>2.4364165999999998</v>
          </cell>
          <cell r="AA92">
            <v>3.8812913999999998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2.0153842000000002</v>
          </cell>
          <cell r="AF92">
            <v>2.5274543999999999</v>
          </cell>
          <cell r="AG92">
            <v>5.1035842999999996</v>
          </cell>
          <cell r="AH92">
            <v>3.7388313000000002</v>
          </cell>
          <cell r="AI92">
            <v>4.0382059999999997</v>
          </cell>
          <cell r="AJ92">
            <v>5.4114079999999998</v>
          </cell>
        </row>
        <row r="93">
          <cell r="A93" t="str">
            <v>NaN</v>
          </cell>
          <cell r="B93" t="str">
            <v>NaN</v>
          </cell>
          <cell r="C93">
            <v>2.1078863000000001</v>
          </cell>
          <cell r="D93">
            <v>2.5591050000000002</v>
          </cell>
          <cell r="E93">
            <v>2.4323343999999998</v>
          </cell>
          <cell r="F93">
            <v>1.773768</v>
          </cell>
          <cell r="G93">
            <v>1.4534853000000001</v>
          </cell>
          <cell r="H93">
            <v>1.2732334999999999</v>
          </cell>
          <cell r="I93">
            <v>1.330773</v>
          </cell>
          <cell r="J93">
            <v>1.4273963999999999</v>
          </cell>
          <cell r="K93">
            <v>1.3838344</v>
          </cell>
          <cell r="L93">
            <v>1.3397572</v>
          </cell>
          <cell r="M93">
            <v>1.4059752000000001</v>
          </cell>
          <cell r="N93">
            <v>1.5591425000000001</v>
          </cell>
          <cell r="O93">
            <v>1.8201767</v>
          </cell>
          <cell r="P93">
            <v>2.3937140000000001</v>
          </cell>
          <cell r="Q93">
            <v>2.8868917999999999</v>
          </cell>
          <cell r="R93">
            <v>2.8952719999999998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2.2058119999999999</v>
          </cell>
          <cell r="W93">
            <v>1.4592700999999999</v>
          </cell>
          <cell r="X93">
            <v>1.5238134000000001</v>
          </cell>
          <cell r="Y93">
            <v>1.7776859</v>
          </cell>
          <cell r="Z93">
            <v>2.4330938</v>
          </cell>
          <cell r="AA93">
            <v>4.3166121999999998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3.8492434000000002</v>
          </cell>
          <cell r="AF93">
            <v>3.4835308</v>
          </cell>
          <cell r="AG93">
            <v>2.9542288999999999</v>
          </cell>
          <cell r="AH93">
            <v>2.0508063000000001</v>
          </cell>
          <cell r="AI93">
            <v>1.9423105000000001</v>
          </cell>
          <cell r="AJ93">
            <v>3.7246722999999999</v>
          </cell>
        </row>
        <row r="94">
          <cell r="A94" t="str">
            <v>NaN</v>
          </cell>
          <cell r="B94">
            <v>2.1113431</v>
          </cell>
          <cell r="C94">
            <v>1.544492</v>
          </cell>
          <cell r="D94">
            <v>1.9298310999999999</v>
          </cell>
          <cell r="E94">
            <v>1.4354209</v>
          </cell>
          <cell r="F94">
            <v>1.3857048000000001</v>
          </cell>
          <cell r="G94">
            <v>1.4907241</v>
          </cell>
          <cell r="H94">
            <v>1.6447209</v>
          </cell>
          <cell r="I94">
            <v>2.0996184000000002</v>
          </cell>
          <cell r="J94">
            <v>2.5312619999999999</v>
          </cell>
          <cell r="K94">
            <v>2.6981182000000001</v>
          </cell>
          <cell r="L94">
            <v>2.8648896000000001</v>
          </cell>
          <cell r="M94">
            <v>2.8269220000000002</v>
          </cell>
          <cell r="N94">
            <v>2.7333789999999998</v>
          </cell>
          <cell r="O94">
            <v>2.6076695999999999</v>
          </cell>
          <cell r="P94">
            <v>2.7539476999999999</v>
          </cell>
          <cell r="Q94">
            <v>2.8230214</v>
          </cell>
          <cell r="R94">
            <v>3.0022072999999998</v>
          </cell>
          <cell r="S94" t="str">
            <v>NaN</v>
          </cell>
          <cell r="T94" t="str">
            <v>NaN</v>
          </cell>
          <cell r="U94">
            <v>1.5047410999999999</v>
          </cell>
          <cell r="V94">
            <v>1.9241470000000001</v>
          </cell>
          <cell r="W94">
            <v>2.3665793000000002</v>
          </cell>
          <cell r="X94">
            <v>2.6726066999999998</v>
          </cell>
          <cell r="Y94">
            <v>2.5145895</v>
          </cell>
          <cell r="Z94">
            <v>1.9077567</v>
          </cell>
          <cell r="AA94">
            <v>2.4987528000000001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2.4588342000000001</v>
          </cell>
          <cell r="AF94">
            <v>2.7209045999999999</v>
          </cell>
          <cell r="AG94">
            <v>1.9261277999999999</v>
          </cell>
          <cell r="AH94">
            <v>1.8566613999999999</v>
          </cell>
          <cell r="AI94">
            <v>1.9063573</v>
          </cell>
          <cell r="AJ94">
            <v>4.9313655000000001</v>
          </cell>
        </row>
        <row r="95">
          <cell r="A95" t="str">
            <v>NaN</v>
          </cell>
          <cell r="B95">
            <v>1.4852341</v>
          </cell>
          <cell r="C95">
            <v>0.88957929999999996</v>
          </cell>
          <cell r="D95">
            <v>0.86030399999999996</v>
          </cell>
          <cell r="E95">
            <v>0.73507946999999996</v>
          </cell>
          <cell r="F95">
            <v>0.90668890000000002</v>
          </cell>
          <cell r="G95">
            <v>1.1073663</v>
          </cell>
          <cell r="H95">
            <v>1.3271523000000001</v>
          </cell>
          <cell r="I95">
            <v>1.6864234</v>
          </cell>
          <cell r="J95">
            <v>1.9961736000000001</v>
          </cell>
          <cell r="K95">
            <v>2.3796984999999999</v>
          </cell>
          <cell r="L95">
            <v>2.5869737000000002</v>
          </cell>
          <cell r="M95">
            <v>2.767102</v>
          </cell>
          <cell r="N95">
            <v>2.8220424999999998</v>
          </cell>
          <cell r="O95">
            <v>3.1312327</v>
          </cell>
          <cell r="P95">
            <v>3.4058244000000002</v>
          </cell>
          <cell r="Q95">
            <v>5.8612399999999996</v>
          </cell>
          <cell r="R95">
            <v>5.1952996000000002</v>
          </cell>
          <cell r="S95" t="str">
            <v>NaN</v>
          </cell>
          <cell r="T95" t="str">
            <v>NaN</v>
          </cell>
          <cell r="U95">
            <v>1.6756078999999999</v>
          </cell>
          <cell r="V95">
            <v>1.9047661</v>
          </cell>
          <cell r="W95">
            <v>1.7633439</v>
          </cell>
          <cell r="X95">
            <v>1.9418093000000001</v>
          </cell>
          <cell r="Y95">
            <v>3.2728994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3.2252228000000001</v>
          </cell>
          <cell r="AG95">
            <v>1.7605989</v>
          </cell>
          <cell r="AH95">
            <v>2.9923367999999999</v>
          </cell>
          <cell r="AI95">
            <v>3.0404589999999998</v>
          </cell>
          <cell r="AJ95">
            <v>2.6270096000000001</v>
          </cell>
        </row>
        <row r="96">
          <cell r="A96" t="str">
            <v>NaN</v>
          </cell>
          <cell r="B96">
            <v>1.2268460999999999</v>
          </cell>
          <cell r="C96">
            <v>0.70335700000000001</v>
          </cell>
          <cell r="D96">
            <v>0.78888303000000004</v>
          </cell>
          <cell r="E96">
            <v>0.63966959999999995</v>
          </cell>
          <cell r="F96">
            <v>0.71283233000000001</v>
          </cell>
          <cell r="G96">
            <v>0.86334217000000002</v>
          </cell>
          <cell r="H96">
            <v>0.87646407000000004</v>
          </cell>
          <cell r="I96">
            <v>0.97961533000000001</v>
          </cell>
          <cell r="J96">
            <v>1.0938844999999999</v>
          </cell>
          <cell r="K96">
            <v>1.3260700999999999</v>
          </cell>
          <cell r="L96">
            <v>1.3782494000000001</v>
          </cell>
          <cell r="M96">
            <v>1.6005632000000001</v>
          </cell>
          <cell r="N96">
            <v>1.9106399999999999</v>
          </cell>
          <cell r="O96">
            <v>1.8225290999999999</v>
          </cell>
          <cell r="P96">
            <v>2.1756985000000002</v>
          </cell>
          <cell r="Q96">
            <v>3.3369507999999999</v>
          </cell>
          <cell r="R96">
            <v>3.1407096000000001</v>
          </cell>
          <cell r="S96" t="str">
            <v>NaN</v>
          </cell>
          <cell r="T96">
            <v>2.326854</v>
          </cell>
          <cell r="U96">
            <v>1.6383151</v>
          </cell>
          <cell r="V96">
            <v>1.3438038999999999</v>
          </cell>
          <cell r="W96">
            <v>1.4152880999999999</v>
          </cell>
          <cell r="X96">
            <v>1.3425313000000001</v>
          </cell>
          <cell r="Y96">
            <v>1.0752337999999999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3.6492537999999999</v>
          </cell>
          <cell r="AG96">
            <v>2.7080483000000002</v>
          </cell>
          <cell r="AH96">
            <v>2.7399179999999999</v>
          </cell>
          <cell r="AI96">
            <v>3.3921738000000001</v>
          </cell>
          <cell r="AJ96">
            <v>2.745587</v>
          </cell>
        </row>
        <row r="97">
          <cell r="A97" t="str">
            <v>NaN</v>
          </cell>
          <cell r="B97">
            <v>1.6512097999999999</v>
          </cell>
          <cell r="C97">
            <v>0.78266745999999998</v>
          </cell>
          <cell r="D97">
            <v>0.72118384000000002</v>
          </cell>
          <cell r="E97">
            <v>0.60208874999999995</v>
          </cell>
          <cell r="F97">
            <v>0.64300184999999999</v>
          </cell>
          <cell r="G97">
            <v>0.76156270000000004</v>
          </cell>
          <cell r="H97">
            <v>0.9038832</v>
          </cell>
          <cell r="I97">
            <v>1.0157176000000001</v>
          </cell>
          <cell r="J97">
            <v>1.1050778999999999</v>
          </cell>
          <cell r="K97">
            <v>1.1772328999999999</v>
          </cell>
          <cell r="L97">
            <v>1.2800336000000001</v>
          </cell>
          <cell r="M97">
            <v>1.4213226000000001</v>
          </cell>
          <cell r="N97">
            <v>1.4361881000000001</v>
          </cell>
          <cell r="O97">
            <v>1.4762312</v>
          </cell>
          <cell r="P97">
            <v>2.5097835000000002</v>
          </cell>
          <cell r="Q97">
            <v>3.2935476000000001</v>
          </cell>
          <cell r="R97" t="str">
            <v>NaN</v>
          </cell>
          <cell r="S97">
            <v>2.0289774</v>
          </cell>
          <cell r="T97">
            <v>1.4009385000000001</v>
          </cell>
          <cell r="U97">
            <v>1.0193315000000001</v>
          </cell>
          <cell r="V97">
            <v>1.0819931</v>
          </cell>
          <cell r="W97">
            <v>1.0985921999999999</v>
          </cell>
          <cell r="X97">
            <v>1.0987003</v>
          </cell>
          <cell r="Y97">
            <v>0.89311910000000005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3.5489223000000001</v>
          </cell>
          <cell r="AG97">
            <v>2.6823134</v>
          </cell>
          <cell r="AH97">
            <v>4.0737030000000001</v>
          </cell>
          <cell r="AI97">
            <v>3.7984917</v>
          </cell>
          <cell r="AJ97">
            <v>3.5204227000000001</v>
          </cell>
        </row>
        <row r="98">
          <cell r="A98" t="str">
            <v>NaN</v>
          </cell>
          <cell r="B98">
            <v>1.9473069999999999</v>
          </cell>
          <cell r="C98">
            <v>1.3710344999999999</v>
          </cell>
          <cell r="D98">
            <v>0.87802670000000005</v>
          </cell>
          <cell r="E98">
            <v>0.67767259999999996</v>
          </cell>
          <cell r="F98">
            <v>0.70625883</v>
          </cell>
          <cell r="G98">
            <v>0.77425929999999998</v>
          </cell>
          <cell r="H98">
            <v>0.86229175000000002</v>
          </cell>
          <cell r="I98">
            <v>0.95244510000000004</v>
          </cell>
          <cell r="J98">
            <v>0.97124975999999996</v>
          </cell>
          <cell r="K98">
            <v>0.97787595000000005</v>
          </cell>
          <cell r="L98">
            <v>1.0744933000000001</v>
          </cell>
          <cell r="M98">
            <v>1.1929352</v>
          </cell>
          <cell r="N98">
            <v>1.2813696000000001</v>
          </cell>
          <cell r="O98">
            <v>1.3623642</v>
          </cell>
          <cell r="P98">
            <v>2.0480567999999999</v>
          </cell>
          <cell r="Q98" t="str">
            <v>NaN</v>
          </cell>
          <cell r="R98">
            <v>2.7080457</v>
          </cell>
          <cell r="S98">
            <v>1.3710819999999999</v>
          </cell>
          <cell r="T98">
            <v>1.1366746000000001</v>
          </cell>
          <cell r="U98">
            <v>0.98886790000000002</v>
          </cell>
          <cell r="V98">
            <v>0.9899038</v>
          </cell>
          <cell r="W98">
            <v>1.0200743999999999</v>
          </cell>
          <cell r="X98">
            <v>1.0130281000000001</v>
          </cell>
          <cell r="Y98">
            <v>1.0690105000000001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3.5472233000000002</v>
          </cell>
          <cell r="AG98">
            <v>2.7450350000000001</v>
          </cell>
          <cell r="AH98" t="str">
            <v>NaN</v>
          </cell>
          <cell r="AI98">
            <v>3.5740192</v>
          </cell>
          <cell r="AJ98">
            <v>3.870511</v>
          </cell>
        </row>
        <row r="99">
          <cell r="A99" t="str">
            <v>NaN</v>
          </cell>
          <cell r="B99">
            <v>1.9558412999999999</v>
          </cell>
          <cell r="C99">
            <v>1.5880677999999999</v>
          </cell>
          <cell r="D99">
            <v>1.0007440999999999</v>
          </cell>
          <cell r="E99">
            <v>0.71115410000000001</v>
          </cell>
          <cell r="F99">
            <v>0.67846143000000003</v>
          </cell>
          <cell r="G99">
            <v>0.73577559999999997</v>
          </cell>
          <cell r="H99">
            <v>0.80995950000000005</v>
          </cell>
          <cell r="I99">
            <v>0.89450759999999996</v>
          </cell>
          <cell r="J99">
            <v>0.88230883999999998</v>
          </cell>
          <cell r="K99">
            <v>0.90749055000000001</v>
          </cell>
          <cell r="L99">
            <v>0.96761839999999999</v>
          </cell>
          <cell r="M99">
            <v>1.007984</v>
          </cell>
          <cell r="N99">
            <v>0.97464170000000006</v>
          </cell>
          <cell r="O99">
            <v>1.1426282000000001</v>
          </cell>
          <cell r="P99" t="str">
            <v>NaN</v>
          </cell>
          <cell r="Q99">
            <v>2.2501701999999999</v>
          </cell>
          <cell r="R99">
            <v>2.1556584999999999</v>
          </cell>
          <cell r="S99">
            <v>1.7727725999999999</v>
          </cell>
          <cell r="T99">
            <v>1.2060636</v>
          </cell>
          <cell r="U99">
            <v>0.93297640000000004</v>
          </cell>
          <cell r="V99">
            <v>0.93635446</v>
          </cell>
          <cell r="W99">
            <v>1.0012013</v>
          </cell>
          <cell r="X99">
            <v>0.99817085000000005</v>
          </cell>
          <cell r="Y99">
            <v>1.2225216999999999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5.1880502999999996</v>
          </cell>
          <cell r="AG99">
            <v>3.0976210000000002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1.7753516</v>
          </cell>
          <cell r="D100">
            <v>1.068503</v>
          </cell>
          <cell r="E100">
            <v>0.69641507000000002</v>
          </cell>
          <cell r="F100">
            <v>0.658447</v>
          </cell>
          <cell r="G100">
            <v>0.80810769999999998</v>
          </cell>
          <cell r="H100">
            <v>0.88226974000000002</v>
          </cell>
          <cell r="I100">
            <v>0.94515437000000002</v>
          </cell>
          <cell r="J100">
            <v>0.95138997000000003</v>
          </cell>
          <cell r="K100">
            <v>0.93985280000000004</v>
          </cell>
          <cell r="L100">
            <v>0.98796225000000004</v>
          </cell>
          <cell r="M100">
            <v>0.95325475999999998</v>
          </cell>
          <cell r="N100">
            <v>0.87686200000000003</v>
          </cell>
          <cell r="O100">
            <v>1.1261246</v>
          </cell>
          <cell r="P100" t="str">
            <v>NaN</v>
          </cell>
          <cell r="Q100">
            <v>2.2018776</v>
          </cell>
          <cell r="R100">
            <v>1.9859747999999999</v>
          </cell>
          <cell r="S100">
            <v>1.7013933999999999</v>
          </cell>
          <cell r="T100">
            <v>1.1535493000000001</v>
          </cell>
          <cell r="U100">
            <v>0.93878150000000005</v>
          </cell>
          <cell r="V100">
            <v>1.0202119000000001</v>
          </cell>
          <cell r="W100">
            <v>1.1425985000000001</v>
          </cell>
          <cell r="X100">
            <v>1.1089066000000001</v>
          </cell>
          <cell r="Y100">
            <v>1.4028463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3.2279439999999999</v>
          </cell>
          <cell r="AG100">
            <v>3.4128704000000001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2.8030963</v>
          </cell>
          <cell r="D101">
            <v>1.3286751999999999</v>
          </cell>
          <cell r="E101">
            <v>0.6925675</v>
          </cell>
          <cell r="F101">
            <v>0.52464270000000002</v>
          </cell>
          <cell r="G101">
            <v>0.56286305000000003</v>
          </cell>
          <cell r="H101">
            <v>0.74537719999999996</v>
          </cell>
          <cell r="I101">
            <v>0.87588569999999999</v>
          </cell>
          <cell r="J101">
            <v>0.9510864</v>
          </cell>
          <cell r="K101">
            <v>0.99983096000000005</v>
          </cell>
          <cell r="L101">
            <v>1.0673596000000001</v>
          </cell>
          <cell r="M101">
            <v>1.0518886999999999</v>
          </cell>
          <cell r="N101">
            <v>1.0475698</v>
          </cell>
          <cell r="O101">
            <v>1.373607</v>
          </cell>
          <cell r="P101" t="str">
            <v>NaN</v>
          </cell>
          <cell r="Q101">
            <v>2.2910903</v>
          </cell>
          <cell r="R101">
            <v>2.051895</v>
          </cell>
          <cell r="S101">
            <v>1.9296491</v>
          </cell>
          <cell r="T101">
            <v>1.0707251</v>
          </cell>
          <cell r="U101">
            <v>0.94048209999999999</v>
          </cell>
          <cell r="V101">
            <v>1.0688537</v>
          </cell>
          <cell r="W101">
            <v>1.2747980000000001</v>
          </cell>
          <cell r="X101">
            <v>1.2514231</v>
          </cell>
          <cell r="Y101">
            <v>1.2030529000000001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2.0375253999999998</v>
          </cell>
          <cell r="D102">
            <v>1.7837305999999999</v>
          </cell>
          <cell r="E102">
            <v>1.9153876000000001</v>
          </cell>
          <cell r="F102">
            <v>1.9130587999999999</v>
          </cell>
          <cell r="G102">
            <v>1.9750481</v>
          </cell>
          <cell r="H102">
            <v>1.9267776999999999</v>
          </cell>
          <cell r="I102">
            <v>1.7969683000000001</v>
          </cell>
          <cell r="J102">
            <v>1.5716166</v>
          </cell>
          <cell r="K102">
            <v>1.2460861999999999</v>
          </cell>
          <cell r="L102">
            <v>1.0449872</v>
          </cell>
          <cell r="M102">
            <v>1.186131</v>
          </cell>
          <cell r="N102">
            <v>1.4232638</v>
          </cell>
          <cell r="O102">
            <v>1.6798611999999999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2.994005</v>
          </cell>
          <cell r="T102">
            <v>2.0372121000000001</v>
          </cell>
          <cell r="U102">
            <v>1.9272075</v>
          </cell>
          <cell r="V102">
            <v>1.4541390000000001</v>
          </cell>
          <cell r="W102">
            <v>1.0637652</v>
          </cell>
          <cell r="X102">
            <v>1.4408846</v>
          </cell>
          <cell r="Y102">
            <v>1.2567246999999999</v>
          </cell>
          <cell r="Z102" t="str">
            <v>NaN</v>
          </cell>
          <cell r="AA102" t="str">
            <v>NaN</v>
          </cell>
          <cell r="AB102">
            <v>0.39934370000000002</v>
          </cell>
          <cell r="AC102">
            <v>0.53684573999999996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3.2414904</v>
          </cell>
          <cell r="E103">
            <v>3.0182872000000001</v>
          </cell>
          <cell r="F103">
            <v>2.9927838000000002</v>
          </cell>
          <cell r="G103">
            <v>2.7687054</v>
          </cell>
          <cell r="H103">
            <v>2.8132535999999999</v>
          </cell>
          <cell r="I103">
            <v>2.7654412000000002</v>
          </cell>
          <cell r="J103">
            <v>2.7324676999999999</v>
          </cell>
          <cell r="K103">
            <v>2.4936623999999998</v>
          </cell>
          <cell r="L103">
            <v>2.1889590999999999</v>
          </cell>
          <cell r="M103">
            <v>1.8185897</v>
          </cell>
          <cell r="N103">
            <v>1.6839677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4.0434330000000003</v>
          </cell>
          <cell r="T103">
            <v>3.669397</v>
          </cell>
          <cell r="U103">
            <v>3.1879477999999999</v>
          </cell>
          <cell r="V103">
            <v>2.8608503000000001</v>
          </cell>
          <cell r="W103">
            <v>2.6949755999999998</v>
          </cell>
          <cell r="X103">
            <v>1.9048959999999999</v>
          </cell>
          <cell r="Y103">
            <v>1.7043098000000001</v>
          </cell>
          <cell r="Z103">
            <v>1.2835209000000001</v>
          </cell>
          <cell r="AA103">
            <v>0.95172595999999998</v>
          </cell>
          <cell r="AB103">
            <v>0.65143090000000003</v>
          </cell>
          <cell r="AC103">
            <v>0.61374879999999998</v>
          </cell>
          <cell r="AD103">
            <v>0.42823306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4.3387279999999997</v>
          </cell>
          <cell r="E104">
            <v>3.5956771000000001</v>
          </cell>
          <cell r="F104">
            <v>3.5659146000000002</v>
          </cell>
          <cell r="G104">
            <v>3.4877915000000002</v>
          </cell>
          <cell r="H104">
            <v>3.354679</v>
          </cell>
          <cell r="I104">
            <v>3.3105880000000001</v>
          </cell>
          <cell r="J104">
            <v>3.2091954</v>
          </cell>
          <cell r="K104">
            <v>3.1226600000000002</v>
          </cell>
          <cell r="L104">
            <v>2.7965922000000001</v>
          </cell>
          <cell r="M104">
            <v>2.3073112999999998</v>
          </cell>
          <cell r="N104">
            <v>1.8467659000000001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4.2894449999999997</v>
          </cell>
          <cell r="T104">
            <v>4.1001139999999996</v>
          </cell>
          <cell r="U104">
            <v>3.9478550000000001</v>
          </cell>
          <cell r="V104">
            <v>3.514726</v>
          </cell>
          <cell r="W104">
            <v>3.3042764999999998</v>
          </cell>
          <cell r="X104">
            <v>2.9316342</v>
          </cell>
          <cell r="Y104">
            <v>2.0475910000000002</v>
          </cell>
          <cell r="Z104" t="str">
            <v>NaN</v>
          </cell>
          <cell r="AA104">
            <v>0.89910703999999997</v>
          </cell>
          <cell r="AB104">
            <v>0.73295650000000001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4.1619864</v>
          </cell>
          <cell r="E105">
            <v>3.8189060000000001</v>
          </cell>
          <cell r="F105">
            <v>3.7162050999999998</v>
          </cell>
          <cell r="G105">
            <v>3.611675</v>
          </cell>
          <cell r="H105">
            <v>3.574751</v>
          </cell>
          <cell r="I105">
            <v>3.4978305999999999</v>
          </cell>
          <cell r="J105">
            <v>3.4326298</v>
          </cell>
          <cell r="K105">
            <v>3.2963127999999999</v>
          </cell>
          <cell r="L105">
            <v>3.0279322</v>
          </cell>
          <cell r="M105">
            <v>2.5467626999999999</v>
          </cell>
          <cell r="N105">
            <v>1.970323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4.4959993000000003</v>
          </cell>
          <cell r="U105">
            <v>4.0971450000000003</v>
          </cell>
          <cell r="V105">
            <v>4.0122059999999999</v>
          </cell>
          <cell r="W105">
            <v>3.7913169999999998</v>
          </cell>
          <cell r="X105">
            <v>3.4197196999999999</v>
          </cell>
          <cell r="Y105">
            <v>2.7119007000000002</v>
          </cell>
          <cell r="Z105">
            <v>2.1085257999999998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3.6236736999999999</v>
          </cell>
          <cell r="F106">
            <v>3.6570360000000002</v>
          </cell>
          <cell r="G106">
            <v>3.6086</v>
          </cell>
          <cell r="H106">
            <v>3.4630839999999998</v>
          </cell>
          <cell r="I106">
            <v>3.5457198999999999</v>
          </cell>
          <cell r="J106">
            <v>3.4700217000000002</v>
          </cell>
          <cell r="K106">
            <v>3.3797204000000001</v>
          </cell>
          <cell r="L106">
            <v>3.0422885000000002</v>
          </cell>
          <cell r="M106">
            <v>2.5904055000000001</v>
          </cell>
          <cell r="N106">
            <v>2.0137187999999999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4.3687133999999999</v>
          </cell>
          <cell r="V106">
            <v>4.0684310000000004</v>
          </cell>
          <cell r="W106">
            <v>3.8639473999999998</v>
          </cell>
          <cell r="X106">
            <v>3.5638063</v>
          </cell>
          <cell r="Y106">
            <v>2.9178237999999999</v>
          </cell>
          <cell r="Z106">
            <v>2.1725042000000001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2.7032227999999998</v>
          </cell>
          <cell r="F107">
            <v>3.7103470000000001</v>
          </cell>
          <cell r="G107">
            <v>3.4192385999999999</v>
          </cell>
          <cell r="H107">
            <v>3.3192563000000002</v>
          </cell>
          <cell r="I107">
            <v>3.5600510000000001</v>
          </cell>
          <cell r="J107">
            <v>4.0069723000000002</v>
          </cell>
          <cell r="K107">
            <v>3.2312050000000001</v>
          </cell>
          <cell r="L107">
            <v>2.7378485000000001</v>
          </cell>
          <cell r="M107">
            <v>2.0602914999999999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3.7646316999999998</v>
          </cell>
          <cell r="V107">
            <v>3.7916078999999998</v>
          </cell>
          <cell r="W107">
            <v>3.5231051</v>
          </cell>
          <cell r="X107">
            <v>3.3376125999999999</v>
          </cell>
          <cell r="Y107">
            <v>2.9067067999999998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2.5719006000000002</v>
          </cell>
          <cell r="H108">
            <v>2.5483592000000002</v>
          </cell>
          <cell r="I108">
            <v>2.5656471000000001</v>
          </cell>
          <cell r="J108">
            <v>2.7117836</v>
          </cell>
          <cell r="K108">
            <v>2.4673134999999999</v>
          </cell>
          <cell r="L108">
            <v>2.1966456999999999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3.1929528999999999</v>
          </cell>
          <cell r="V108">
            <v>3.6755738</v>
          </cell>
          <cell r="W108">
            <v>2.9443350000000001</v>
          </cell>
          <cell r="X108">
            <v>2.6881110000000001</v>
          </cell>
          <cell r="Y108">
            <v>2.4827143999999999</v>
          </cell>
          <cell r="Z108">
            <v>2.2620336999999999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2.0819044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2.4087124000000002</v>
          </cell>
          <cell r="U109">
            <v>2.4873006000000002</v>
          </cell>
          <cell r="V109" t="str">
            <v>NaN</v>
          </cell>
          <cell r="W109" t="str">
            <v>NaN</v>
          </cell>
          <cell r="X109">
            <v>1.3407642</v>
          </cell>
          <cell r="Y109">
            <v>1.9337485999999999</v>
          </cell>
          <cell r="Z109">
            <v>2.0424585</v>
          </cell>
          <cell r="AA109">
            <v>1.9604585000000001</v>
          </cell>
          <cell r="AB109">
            <v>2.0146145999999998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1.7420795</v>
          </cell>
          <cell r="B110">
            <v>1.8175076999999999</v>
          </cell>
          <cell r="C110">
            <v>1.8335268</v>
          </cell>
          <cell r="D110">
            <v>1.834014</v>
          </cell>
          <cell r="E110">
            <v>1.7891253</v>
          </cell>
          <cell r="F110">
            <v>1.7968271</v>
          </cell>
          <cell r="G110">
            <v>1.7836814000000001</v>
          </cell>
          <cell r="H110">
            <v>1.7747118</v>
          </cell>
          <cell r="I110">
            <v>1.7707765</v>
          </cell>
          <cell r="J110">
            <v>1.7790067000000001</v>
          </cell>
          <cell r="K110">
            <v>1.7550467999999999</v>
          </cell>
          <cell r="L110">
            <v>1.7525059000000001</v>
          </cell>
          <cell r="M110">
            <v>1.7461572999999999</v>
          </cell>
          <cell r="N110">
            <v>1.7213559</v>
          </cell>
          <cell r="O110">
            <v>1.7741251</v>
          </cell>
          <cell r="P110">
            <v>1.8645107000000001</v>
          </cell>
          <cell r="Q110">
            <v>1.9079381</v>
          </cell>
          <cell r="R110">
            <v>1.8609122</v>
          </cell>
          <cell r="S110">
            <v>1.9331985</v>
          </cell>
          <cell r="T110">
            <v>1.9340280999999999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1.6200714000000001</v>
          </cell>
          <cell r="Z110">
            <v>1.8191949000000001</v>
          </cell>
          <cell r="AA110">
            <v>1.8240776000000001</v>
          </cell>
          <cell r="AB110">
            <v>1.8751</v>
          </cell>
          <cell r="AC110">
            <v>1.8019993999999999</v>
          </cell>
          <cell r="AD110">
            <v>1.8562331999999999</v>
          </cell>
          <cell r="AE110">
            <v>1.8710621999999999</v>
          </cell>
          <cell r="AF110">
            <v>1.8212330000000001</v>
          </cell>
          <cell r="AG110">
            <v>1.7765325000000001</v>
          </cell>
          <cell r="AH110">
            <v>1.8013364999999999</v>
          </cell>
          <cell r="AI110">
            <v>1.7915601999999999</v>
          </cell>
          <cell r="AJ110">
            <v>1.7317914999999999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5"/>
  <sheetViews>
    <sheetView topLeftCell="A29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5"/>
  <sheetViews>
    <sheetView topLeftCell="A115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10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11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12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13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14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15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16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17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18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19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20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21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22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23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24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25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26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27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28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29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30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275"/>
  <sheetViews>
    <sheetView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31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32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33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34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35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36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37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38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39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40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41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42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43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44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45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46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47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48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49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50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51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52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53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54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55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5"/>
  <sheetViews>
    <sheetView topLeftCell="A93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56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57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58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59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60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275"/>
  <sheetViews>
    <sheetView topLeftCell="A8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61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62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63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64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65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275"/>
  <sheetViews>
    <sheetView topLeftCell="A4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66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67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68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69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70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S275"/>
  <sheetViews>
    <sheetView tabSelected="1" zoomScale="30" zoomScaleNormal="30" workbookViewId="0">
      <selection activeCell="BJ91" sqref="BJ91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8"/>
    <col min="46" max="46" width="13" style="1" bestFit="1" customWidth="1"/>
    <col min="49" max="49" width="11.33203125" customWidth="1"/>
    <col min="50" max="50" width="13" customWidth="1"/>
    <col min="51" max="51" width="12.5546875" style="1" bestFit="1" customWidth="1"/>
    <col min="59" max="61" width="12.44140625" bestFit="1" customWidth="1"/>
    <col min="71" max="71" width="11" customWidth="1"/>
  </cols>
  <sheetData>
    <row r="1" spans="1:65" x14ac:dyDescent="0.3">
      <c r="A1" s="1">
        <v>105</v>
      </c>
      <c r="B1" s="1">
        <v>115</v>
      </c>
      <c r="C1" s="1">
        <v>125</v>
      </c>
      <c r="D1" s="1">
        <v>135</v>
      </c>
      <c r="E1" s="1">
        <v>145</v>
      </c>
      <c r="F1" s="1">
        <v>155</v>
      </c>
      <c r="G1" s="1">
        <v>165</v>
      </c>
      <c r="H1" s="1">
        <v>175</v>
      </c>
      <c r="I1" s="1">
        <v>-175</v>
      </c>
      <c r="J1" s="1">
        <v>-165</v>
      </c>
      <c r="K1" s="1">
        <v>-155</v>
      </c>
      <c r="L1" s="1">
        <v>-145</v>
      </c>
      <c r="M1" s="1">
        <v>-135</v>
      </c>
      <c r="N1" s="1">
        <v>-125</v>
      </c>
      <c r="O1" s="1">
        <v>-115</v>
      </c>
      <c r="P1" s="1">
        <v>-105</v>
      </c>
      <c r="Q1" s="1">
        <v>-95</v>
      </c>
      <c r="R1" s="1">
        <v>-85</v>
      </c>
      <c r="S1" s="51">
        <v>-75</v>
      </c>
      <c r="T1" s="51">
        <v>-65</v>
      </c>
      <c r="U1" s="51">
        <v>-55</v>
      </c>
      <c r="V1" s="51">
        <v>-45</v>
      </c>
      <c r="W1" s="51">
        <v>-35</v>
      </c>
      <c r="X1" s="51">
        <v>-25</v>
      </c>
      <c r="Y1" s="51">
        <v>-15</v>
      </c>
      <c r="Z1" s="51">
        <v>-5</v>
      </c>
      <c r="AA1" s="51">
        <v>5</v>
      </c>
      <c r="AB1" s="1">
        <v>15</v>
      </c>
      <c r="AC1" s="1">
        <v>25</v>
      </c>
      <c r="AD1" s="1">
        <v>35</v>
      </c>
      <c r="AE1" s="1">
        <v>45</v>
      </c>
      <c r="AF1" s="1">
        <v>55</v>
      </c>
      <c r="AG1" s="1">
        <v>65</v>
      </c>
      <c r="AH1" s="1">
        <v>75</v>
      </c>
      <c r="AI1" s="1">
        <v>85</v>
      </c>
      <c r="AJ1" s="1">
        <v>95</v>
      </c>
      <c r="AK1" s="1"/>
      <c r="AL1" s="1"/>
      <c r="BD1" s="46" t="s">
        <v>197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 spans="1:65" x14ac:dyDescent="0.3">
      <c r="A2" s="25" t="str" cm="1">
        <f t="array" ref="A2:AJ37">([1]eco2D_Export_C_016_sigma2_palat!A1:AJ36)</f>
        <v>NaN</v>
      </c>
      <c r="B2" s="26" t="str">
        <v>NaN</v>
      </c>
      <c r="C2" s="25" t="str">
        <v>NaN</v>
      </c>
      <c r="D2" s="25" t="str">
        <v>NaN</v>
      </c>
      <c r="E2" s="25" t="str">
        <v>NaN</v>
      </c>
      <c r="F2" s="25" t="str">
        <v>NaN</v>
      </c>
      <c r="G2" s="25" t="str">
        <v>NaN</v>
      </c>
      <c r="H2" s="25" t="str">
        <v>NaN</v>
      </c>
      <c r="I2" s="25" t="str">
        <v>NaN</v>
      </c>
      <c r="J2" s="25" t="str">
        <v>NaN</v>
      </c>
      <c r="K2" s="25" t="str">
        <v>NaN</v>
      </c>
      <c r="L2" s="25" t="str">
        <v>NaN</v>
      </c>
      <c r="M2" s="25" t="str">
        <v>NaN</v>
      </c>
      <c r="N2" s="25" t="str">
        <v>NaN</v>
      </c>
      <c r="O2" s="25" t="str">
        <v>NaN</v>
      </c>
      <c r="P2" s="25" t="str">
        <v>NaN</v>
      </c>
      <c r="Q2" s="25" t="str">
        <v>NaN</v>
      </c>
      <c r="R2" s="25" t="str">
        <v>NaN</v>
      </c>
      <c r="S2" s="25" t="str">
        <v>NaN</v>
      </c>
      <c r="T2" s="25" t="str">
        <v>NaN</v>
      </c>
      <c r="U2" s="25" t="str">
        <v>NaN</v>
      </c>
      <c r="V2" s="25" t="str">
        <v>NaN</v>
      </c>
      <c r="W2" s="25" t="str">
        <v>NaN</v>
      </c>
      <c r="X2" s="25" t="str">
        <v>NaN</v>
      </c>
      <c r="Y2" s="25" t="str">
        <v>NaN</v>
      </c>
      <c r="Z2" s="25" t="str">
        <v>NaN</v>
      </c>
      <c r="AA2" s="25" t="str">
        <v>NaN</v>
      </c>
      <c r="AB2" s="25" t="str">
        <v>NaN</v>
      </c>
      <c r="AC2" s="25" t="str">
        <v>NaN</v>
      </c>
      <c r="AD2" s="25" t="str">
        <v>NaN</v>
      </c>
      <c r="AE2" s="25" t="str">
        <v>NaN</v>
      </c>
      <c r="AF2" s="25" t="str">
        <v>NaN</v>
      </c>
      <c r="AG2" s="25" t="str">
        <v>NaN</v>
      </c>
      <c r="AH2" s="25" t="str">
        <v>NaN</v>
      </c>
      <c r="AI2" s="25" t="str">
        <v>NaN</v>
      </c>
      <c r="AJ2" s="25" t="str">
        <v>NaN</v>
      </c>
      <c r="AK2" s="3" t="s">
        <v>0</v>
      </c>
      <c r="AL2" s="4">
        <v>-76.463800000000006</v>
      </c>
      <c r="AO2" s="5"/>
      <c r="AS2" s="2"/>
      <c r="BE2" s="2">
        <f>AO16</f>
        <v>9.5244878774206499E-4</v>
      </c>
      <c r="BF2" s="2">
        <f>BE2*0.001</f>
        <v>9.5244878774206505E-7</v>
      </c>
      <c r="BG2" s="2">
        <f>BF2*80.8</f>
        <v>7.6957862049558854E-5</v>
      </c>
      <c r="BH2" s="2">
        <f>BG2*12</f>
        <v>9.2349434459470625E-4</v>
      </c>
      <c r="BI2" s="2">
        <f>BH2*1000</f>
        <v>0.92349434459470625</v>
      </c>
      <c r="BJ2" s="2">
        <f>BI2*0.000000000000000001</f>
        <v>9.2349434459470628E-19</v>
      </c>
      <c r="BK2" s="7">
        <f>BJ2*$BI8</f>
        <v>3.2482528329601902E-4</v>
      </c>
      <c r="BL2" s="8">
        <f>BK2*365</f>
        <v>0.11856122840304695</v>
      </c>
    </row>
    <row r="3" spans="1:65" x14ac:dyDescent="0.3">
      <c r="A3" s="25" t="str">
        <v>NaN</v>
      </c>
      <c r="B3" s="26">
        <v>5.8807500000000006E-11</v>
      </c>
      <c r="C3" s="25">
        <v>5.2766554999999998E-11</v>
      </c>
      <c r="D3" s="25">
        <v>4.3646880000000001E-11</v>
      </c>
      <c r="E3" s="25">
        <v>2.6193374000000001E-11</v>
      </c>
      <c r="F3" s="25">
        <v>2.3122404000000001E-10</v>
      </c>
      <c r="G3" s="25">
        <v>2.2777759000000001E-10</v>
      </c>
      <c r="H3" s="25">
        <v>1.5550180999999998E-11</v>
      </c>
      <c r="I3" s="25">
        <v>2.3349432000000001E-11</v>
      </c>
      <c r="J3" s="25">
        <v>4.9192768000000002E-11</v>
      </c>
      <c r="K3" s="25">
        <v>2.4723638E-11</v>
      </c>
      <c r="L3" s="25">
        <v>4.7524873000000003E-11</v>
      </c>
      <c r="M3" s="25">
        <v>4.5561097000000002E-11</v>
      </c>
      <c r="N3" s="25">
        <v>4.6296105999999999E-11</v>
      </c>
      <c r="O3" s="25">
        <v>2.6057089000000001E-11</v>
      </c>
      <c r="P3" s="25">
        <v>2.3551956E-11</v>
      </c>
      <c r="Q3" s="25">
        <v>1.5827069000000001E-10</v>
      </c>
      <c r="R3" s="25">
        <v>1.4419029999999999E-11</v>
      </c>
      <c r="S3" s="25">
        <v>1.4516688E-11</v>
      </c>
      <c r="T3" s="25">
        <v>2.9450802999999997E-11</v>
      </c>
      <c r="U3" s="25">
        <v>2.6201192000000001E-11</v>
      </c>
      <c r="V3" s="25">
        <v>3.9617891999999999E-11</v>
      </c>
      <c r="W3" s="25">
        <v>2.8229957E-11</v>
      </c>
      <c r="X3" s="25">
        <v>3.8699123999999998E-11</v>
      </c>
      <c r="Y3" s="25">
        <v>3.829343E-11</v>
      </c>
      <c r="Z3" s="25">
        <v>4.4092562999999999E-11</v>
      </c>
      <c r="AA3" s="25">
        <v>4.4816882999999997E-11</v>
      </c>
      <c r="AB3" s="25">
        <v>4.8923469999999997E-11</v>
      </c>
      <c r="AC3" s="25">
        <v>5.2414590000000003E-11</v>
      </c>
      <c r="AD3" s="25">
        <v>5.7214847000000002E-11</v>
      </c>
      <c r="AE3" s="25">
        <v>5.8263050000000004E-11</v>
      </c>
      <c r="AF3" s="25">
        <v>6.7794610000000004E-11</v>
      </c>
      <c r="AG3" s="25">
        <v>2.3019731999999999E-11</v>
      </c>
      <c r="AH3" s="25">
        <v>2.97011E-11</v>
      </c>
      <c r="AI3" s="25">
        <v>5.1211785E-11</v>
      </c>
      <c r="AJ3" s="25" t="str">
        <v>NaN</v>
      </c>
      <c r="AK3" s="3">
        <f>AVERAGE(A3:AJ3)</f>
        <v>5.3158073970588236E-11</v>
      </c>
      <c r="AL3" s="4">
        <v>-66.4435</v>
      </c>
      <c r="AM3" s="6" t="s">
        <v>93</v>
      </c>
      <c r="AO3" s="2">
        <f>SUM(A36:AJ37)/40</f>
        <v>3.128771137500001E-11</v>
      </c>
      <c r="AV3" s="2"/>
      <c r="AW3" s="2"/>
      <c r="AZ3" t="s">
        <v>90</v>
      </c>
      <c r="BA3" t="s">
        <v>91</v>
      </c>
      <c r="BB3" t="s">
        <v>92</v>
      </c>
      <c r="BC3" t="s">
        <v>129</v>
      </c>
    </row>
    <row r="4" spans="1:65" x14ac:dyDescent="0.3">
      <c r="A4" s="27">
        <v>5.8020429999999996E-4</v>
      </c>
      <c r="B4" s="28">
        <v>9.8091759999999997E-4</v>
      </c>
      <c r="C4" s="27">
        <v>2.2929972E-4</v>
      </c>
      <c r="D4" s="27">
        <v>2.8470322000000002E-4</v>
      </c>
      <c r="E4" s="27">
        <v>1.6725008000000001E-4</v>
      </c>
      <c r="F4" s="27">
        <v>7.3641564999999998E-10</v>
      </c>
      <c r="G4" s="27">
        <v>5.5622034999999998E-10</v>
      </c>
      <c r="H4" s="27">
        <v>3.4951195000000002E-10</v>
      </c>
      <c r="I4" s="27">
        <v>3.8239111999999998E-10</v>
      </c>
      <c r="J4" s="27">
        <v>6.0708694000000004E-10</v>
      </c>
      <c r="K4" s="27">
        <v>5.8625754E-10</v>
      </c>
      <c r="L4" s="27">
        <v>6.0612069999999999E-10</v>
      </c>
      <c r="M4" s="27">
        <v>4.9840819999999998E-10</v>
      </c>
      <c r="N4" s="27">
        <v>5.3186020000000002E-10</v>
      </c>
      <c r="O4" s="27">
        <v>5.8702690000000003E-10</v>
      </c>
      <c r="P4" s="27">
        <v>5.6734520000000003E-10</v>
      </c>
      <c r="Q4" s="27">
        <v>5.383438E-10</v>
      </c>
      <c r="R4" s="27">
        <v>3.7263523000000002E-10</v>
      </c>
      <c r="S4" s="27">
        <v>3.4011033E-10</v>
      </c>
      <c r="T4" s="27">
        <v>8.023243E-10</v>
      </c>
      <c r="U4" s="27">
        <v>3.6253228000000001E-10</v>
      </c>
      <c r="V4" s="27">
        <v>1.7593112000000001E-10</v>
      </c>
      <c r="W4" s="27">
        <v>3.8906881999999999E-4</v>
      </c>
      <c r="X4" s="27">
        <v>2.4727755000000001E-3</v>
      </c>
      <c r="Y4" s="27">
        <v>2.6266430000000001E-3</v>
      </c>
      <c r="Z4" s="27">
        <v>2.3699582000000002E-3</v>
      </c>
      <c r="AA4" s="27">
        <v>2.4473059999999998E-3</v>
      </c>
      <c r="AB4" s="27">
        <v>2.5106038E-3</v>
      </c>
      <c r="AC4" s="27">
        <v>3.0980914999999998E-10</v>
      </c>
      <c r="AD4" s="27">
        <v>2.540361E-4</v>
      </c>
      <c r="AE4" s="27">
        <v>1.336844E-3</v>
      </c>
      <c r="AF4" s="27">
        <v>2.9889442000000002E-4</v>
      </c>
      <c r="AG4" s="27">
        <v>2.328751E-3</v>
      </c>
      <c r="AH4" s="27">
        <v>2.5183940000000002E-3</v>
      </c>
      <c r="AI4" s="27">
        <v>4.9694340000000004E-4</v>
      </c>
      <c r="AJ4" s="27">
        <v>1.9601296000000001E-4</v>
      </c>
      <c r="AK4" s="3">
        <f t="shared" ref="AK4:AK67" si="0">AVERAGE(A4:AJ4)</f>
        <v>6.2468375084252673E-4</v>
      </c>
      <c r="AL4" s="9">
        <v>-59.441600000000001</v>
      </c>
      <c r="AM4" s="6" t="s">
        <v>115</v>
      </c>
      <c r="AO4" s="2">
        <f>SUM(A2:AJ3)/34</f>
        <v>5.3158073970588236E-11</v>
      </c>
      <c r="AT4" s="44">
        <f>AVERAGE(A2:AJ3)</f>
        <v>5.3158073970588236E-11</v>
      </c>
      <c r="AV4" s="22" t="s">
        <v>94</v>
      </c>
      <c r="AW4" s="2" t="s">
        <v>95</v>
      </c>
      <c r="AZ4" s="7">
        <f t="shared" ref="AZ4:AZ19" si="1">AO4*0.001</f>
        <v>5.315807397058824E-14</v>
      </c>
      <c r="BA4" s="7">
        <f t="shared" ref="BA4:BA19" si="2">AZ4*12</f>
        <v>6.3789688764705888E-13</v>
      </c>
      <c r="BB4" s="7">
        <f t="shared" ref="BB4:BB19" si="3">BA4*1000000</f>
        <v>6.3789688764705884E-7</v>
      </c>
      <c r="BC4" s="18">
        <f>BB4*0.845218</f>
        <v>5.3916193158327179E-7</v>
      </c>
    </row>
    <row r="5" spans="1:65" x14ac:dyDescent="0.3">
      <c r="A5" s="27">
        <v>3.7344953000000001E-3</v>
      </c>
      <c r="B5" s="28">
        <v>3.6836379999999999E-3</v>
      </c>
      <c r="C5" s="27">
        <v>3.6992584000000001E-3</v>
      </c>
      <c r="D5" s="27">
        <v>3.7401065000000002E-3</v>
      </c>
      <c r="E5" s="27">
        <v>3.6896702E-3</v>
      </c>
      <c r="F5" s="27">
        <v>3.4514789999999999E-3</v>
      </c>
      <c r="G5" s="27">
        <v>3.3868380000000001E-3</v>
      </c>
      <c r="H5" s="27">
        <v>3.4882003E-3</v>
      </c>
      <c r="I5" s="27">
        <v>3.7677078999999998E-3</v>
      </c>
      <c r="J5" s="27">
        <v>3.9756996999999999E-3</v>
      </c>
      <c r="K5" s="27">
        <v>4.0534849999999999E-3</v>
      </c>
      <c r="L5" s="27">
        <v>3.9282789999999998E-3</v>
      </c>
      <c r="M5" s="27">
        <v>3.7313848999999998E-3</v>
      </c>
      <c r="N5" s="27">
        <v>3.7521211999999998E-3</v>
      </c>
      <c r="O5" s="27">
        <v>3.6442356999999998E-3</v>
      </c>
      <c r="P5" s="27">
        <v>3.511545E-3</v>
      </c>
      <c r="Q5" s="27">
        <v>3.4608111999999999E-3</v>
      </c>
      <c r="R5" s="27">
        <v>3.1147439E-3</v>
      </c>
      <c r="S5" s="27">
        <v>2.1951996999999999E-3</v>
      </c>
      <c r="T5" s="27">
        <v>2.694976E-3</v>
      </c>
      <c r="U5" s="27">
        <v>3.1992467E-3</v>
      </c>
      <c r="V5" s="27">
        <v>3.5203033999999999E-3</v>
      </c>
      <c r="W5" s="27">
        <v>3.7381703E-3</v>
      </c>
      <c r="X5" s="27">
        <v>3.6572371999999999E-3</v>
      </c>
      <c r="Y5" s="27">
        <v>3.6210977E-3</v>
      </c>
      <c r="Z5" s="27">
        <v>3.5625214000000001E-3</v>
      </c>
      <c r="AA5" s="27">
        <v>3.5370782E-3</v>
      </c>
      <c r="AB5" s="27">
        <v>3.4020573000000001E-3</v>
      </c>
      <c r="AC5" s="27">
        <v>3.4547530000000001E-3</v>
      </c>
      <c r="AD5" s="27">
        <v>3.5760229999999998E-3</v>
      </c>
      <c r="AE5" s="27">
        <v>3.7167964000000002E-3</v>
      </c>
      <c r="AF5" s="27">
        <v>3.6763532999999999E-3</v>
      </c>
      <c r="AG5" s="27">
        <v>3.7454194E-3</v>
      </c>
      <c r="AH5" s="27">
        <v>3.8696517999999998E-3</v>
      </c>
      <c r="AI5" s="27">
        <v>3.8255441000000002E-3</v>
      </c>
      <c r="AJ5" s="27">
        <v>3.8243874E-3</v>
      </c>
      <c r="AK5" s="3">
        <f t="shared" si="0"/>
        <v>3.5730698749999994E-3</v>
      </c>
      <c r="AL5" s="1">
        <v>-53.663899999999998</v>
      </c>
      <c r="AM5" s="10" t="s">
        <v>93</v>
      </c>
      <c r="AO5" s="2">
        <f>SUM(A34:AJ35)/26</f>
        <v>2.1130730612220674E-3</v>
      </c>
      <c r="AV5" s="10" t="s">
        <v>96</v>
      </c>
      <c r="AW5" s="2" t="s">
        <v>97</v>
      </c>
      <c r="AZ5" s="7">
        <f t="shared" si="1"/>
        <v>2.1130730612220676E-6</v>
      </c>
      <c r="BA5" s="7">
        <f t="shared" si="2"/>
        <v>2.5356876734664813E-5</v>
      </c>
      <c r="BB5" s="7">
        <f t="shared" si="3"/>
        <v>25.356876734664812</v>
      </c>
      <c r="BC5" s="8">
        <f t="shared" ref="BC5:BC19" si="4">BB5*0.845218</f>
        <v>21.432088639919925</v>
      </c>
    </row>
    <row r="6" spans="1:65" x14ac:dyDescent="0.3">
      <c r="A6" s="29">
        <v>3.9124572999999999E-3</v>
      </c>
      <c r="B6" s="30">
        <v>3.9105145000000001E-3</v>
      </c>
      <c r="C6" s="29">
        <v>3.8864973000000001E-3</v>
      </c>
      <c r="D6" s="29">
        <v>3.9873616999999998E-3</v>
      </c>
      <c r="E6" s="31">
        <v>3.92947E-3</v>
      </c>
      <c r="F6" s="31">
        <v>3.8627800000000001E-3</v>
      </c>
      <c r="G6" s="31">
        <v>3.8294183999999999E-3</v>
      </c>
      <c r="H6" s="31">
        <v>3.7965134000000002E-3</v>
      </c>
      <c r="I6" s="31">
        <v>4.0471185999999999E-3</v>
      </c>
      <c r="J6" s="31">
        <v>4.0677296999999998E-3</v>
      </c>
      <c r="K6" s="31">
        <v>4.0209405000000004E-3</v>
      </c>
      <c r="L6" s="31">
        <v>3.8674948999999998E-3</v>
      </c>
      <c r="M6" s="31">
        <v>3.8272232999999999E-3</v>
      </c>
      <c r="N6" s="31">
        <v>3.7346637999999999E-3</v>
      </c>
      <c r="O6" s="31">
        <v>3.6751150000000001E-3</v>
      </c>
      <c r="P6" s="31">
        <v>3.5869638000000001E-3</v>
      </c>
      <c r="Q6" s="32">
        <v>3.5780878E-3</v>
      </c>
      <c r="R6" s="32">
        <v>3.4369354E-3</v>
      </c>
      <c r="S6" s="33">
        <v>2.6840863000000001E-3</v>
      </c>
      <c r="T6" s="33" t="str">
        <v>NaN</v>
      </c>
      <c r="U6" s="33">
        <v>4.3045263999999996E-3</v>
      </c>
      <c r="V6" s="33">
        <v>4.2757397000000004E-3</v>
      </c>
      <c r="W6" s="33">
        <v>4.2407900000000004E-3</v>
      </c>
      <c r="X6" s="33">
        <v>4.1528629999999997E-3</v>
      </c>
      <c r="Y6" s="33">
        <v>4.0862494999999999E-3</v>
      </c>
      <c r="Z6" s="33">
        <v>3.9962115999999997E-3</v>
      </c>
      <c r="AA6" s="33">
        <v>3.7654799999999999E-3</v>
      </c>
      <c r="AB6" s="33">
        <v>3.797702E-3</v>
      </c>
      <c r="AC6" s="29">
        <v>3.8567371999999999E-3</v>
      </c>
      <c r="AD6" s="29">
        <v>3.9763044999999997E-3</v>
      </c>
      <c r="AE6" s="29">
        <v>4.0923449999999998E-3</v>
      </c>
      <c r="AF6" s="29">
        <v>4.1098584999999998E-3</v>
      </c>
      <c r="AG6" s="29">
        <v>3.8607987000000002E-3</v>
      </c>
      <c r="AH6" s="29">
        <v>3.9693100000000002E-3</v>
      </c>
      <c r="AI6" s="29">
        <v>3.9236719999999996E-3</v>
      </c>
      <c r="AJ6" s="29">
        <v>3.9067646000000003E-3</v>
      </c>
      <c r="AK6" s="3">
        <f t="shared" si="0"/>
        <v>3.8844778399999996E-3</v>
      </c>
      <c r="AL6" s="1">
        <v>-48.590400000000002</v>
      </c>
      <c r="AM6" s="10" t="s">
        <v>115</v>
      </c>
      <c r="AO6" s="2">
        <f>SUM(A4:AJ5)/72</f>
        <v>2.0988768129212632E-3</v>
      </c>
      <c r="AV6" s="11" t="s">
        <v>99</v>
      </c>
      <c r="AW6" s="2" t="s">
        <v>100</v>
      </c>
      <c r="AZ6" s="7">
        <f t="shared" si="1"/>
        <v>2.0988768129212632E-6</v>
      </c>
      <c r="BA6" s="7">
        <f t="shared" si="2"/>
        <v>2.5186521755055158E-5</v>
      </c>
      <c r="BB6" s="7">
        <f t="shared" si="3"/>
        <v>25.186521755055157</v>
      </c>
      <c r="BC6" s="8">
        <f t="shared" si="4"/>
        <v>21.28810154476421</v>
      </c>
    </row>
    <row r="7" spans="1:65" x14ac:dyDescent="0.3">
      <c r="A7" s="29">
        <v>4.0910872999999999E-3</v>
      </c>
      <c r="B7" s="30">
        <v>4.1299593000000004E-3</v>
      </c>
      <c r="C7" s="29">
        <v>4.1107981999999998E-3</v>
      </c>
      <c r="D7" s="29">
        <v>4.0862145999999997E-3</v>
      </c>
      <c r="E7" s="31">
        <v>4.1078759999999999E-3</v>
      </c>
      <c r="F7" s="31">
        <v>3.3743879999999999E-3</v>
      </c>
      <c r="G7" s="31">
        <v>2.6786330000000001E-3</v>
      </c>
      <c r="H7" s="31">
        <v>1.7506859E-3</v>
      </c>
      <c r="I7" s="31">
        <v>2.5875375000000002E-3</v>
      </c>
      <c r="J7" s="31">
        <v>2.749718E-3</v>
      </c>
      <c r="K7" s="31">
        <v>3.0006414999999998E-3</v>
      </c>
      <c r="L7" s="31">
        <v>3.1009029999999999E-3</v>
      </c>
      <c r="M7" s="31">
        <v>3.2194490000000001E-3</v>
      </c>
      <c r="N7" s="31">
        <v>3.3169929999999999E-3</v>
      </c>
      <c r="O7" s="31">
        <v>3.3571408E-3</v>
      </c>
      <c r="P7" s="31">
        <v>3.2522994999999999E-3</v>
      </c>
      <c r="Q7" s="32">
        <v>3.3243856999999998E-3</v>
      </c>
      <c r="R7" s="32">
        <v>3.1145880000000002E-3</v>
      </c>
      <c r="S7" s="33">
        <v>2.2721866E-3</v>
      </c>
      <c r="T7" s="33" t="str">
        <v>NaN</v>
      </c>
      <c r="U7" s="33">
        <v>4.6388530000000001E-3</v>
      </c>
      <c r="V7" s="33">
        <v>4.6252180000000004E-3</v>
      </c>
      <c r="W7" s="33">
        <v>4.5924345E-3</v>
      </c>
      <c r="X7" s="33">
        <v>4.5193074999999999E-3</v>
      </c>
      <c r="Y7" s="33">
        <v>4.456682E-3</v>
      </c>
      <c r="Z7" s="33">
        <v>4.1468423000000001E-3</v>
      </c>
      <c r="AA7" s="33">
        <v>4.0709789999999997E-3</v>
      </c>
      <c r="AB7" s="33">
        <v>4.1881870000000003E-3</v>
      </c>
      <c r="AC7" s="29">
        <v>4.2603323E-3</v>
      </c>
      <c r="AD7" s="29">
        <v>4.0516930000000003E-3</v>
      </c>
      <c r="AE7" s="29">
        <v>4.0938323E-3</v>
      </c>
      <c r="AF7" s="29">
        <v>4.2709380000000002E-3</v>
      </c>
      <c r="AG7" s="29">
        <v>3.8859622999999999E-3</v>
      </c>
      <c r="AH7" s="29">
        <v>3.996894E-3</v>
      </c>
      <c r="AI7" s="29">
        <v>3.9987720000000003E-3</v>
      </c>
      <c r="AJ7" s="29">
        <v>4.135344E-3</v>
      </c>
      <c r="AK7" s="3">
        <f t="shared" si="0"/>
        <v>3.7016501742857151E-3</v>
      </c>
      <c r="AL7" s="1">
        <v>-43.982999999999997</v>
      </c>
      <c r="AM7" s="11" t="s">
        <v>98</v>
      </c>
      <c r="AO7" s="2">
        <f>SUM(A29:R33)/56</f>
        <v>1.5685393460285583E-3</v>
      </c>
      <c r="AV7" s="14" t="s">
        <v>102</v>
      </c>
      <c r="AW7" s="2" t="s">
        <v>103</v>
      </c>
      <c r="AZ7" s="7">
        <f t="shared" si="1"/>
        <v>1.5685393460285585E-6</v>
      </c>
      <c r="BA7" s="7">
        <f t="shared" si="2"/>
        <v>1.8822472152342702E-5</v>
      </c>
      <c r="BB7" s="7">
        <f t="shared" si="3"/>
        <v>18.822472152342701</v>
      </c>
      <c r="BC7" s="8">
        <f t="shared" si="4"/>
        <v>15.909092267658794</v>
      </c>
      <c r="BH7" t="s">
        <v>191</v>
      </c>
      <c r="BI7" t="s">
        <v>190</v>
      </c>
      <c r="BJ7" t="s">
        <v>186</v>
      </c>
      <c r="BK7" t="s">
        <v>187</v>
      </c>
      <c r="BL7" t="s">
        <v>188</v>
      </c>
      <c r="BM7" t="s">
        <v>189</v>
      </c>
    </row>
    <row r="8" spans="1:65" x14ac:dyDescent="0.3">
      <c r="A8" s="29">
        <v>4.205164E-3</v>
      </c>
      <c r="B8" s="30">
        <v>3.9904210000000001E-3</v>
      </c>
      <c r="C8" s="29">
        <v>2.9557137999999998E-3</v>
      </c>
      <c r="D8" s="29">
        <v>1.7608143E-3</v>
      </c>
      <c r="E8" s="31">
        <v>1.1313245999999999E-3</v>
      </c>
      <c r="F8" s="31">
        <v>1.1132205E-3</v>
      </c>
      <c r="G8" s="31">
        <v>4.2454712000000001E-4</v>
      </c>
      <c r="H8" s="31">
        <v>6.775342E-4</v>
      </c>
      <c r="I8" s="31">
        <v>7.7537470000000003E-4</v>
      </c>
      <c r="J8" s="31">
        <v>7.6264379999999997E-4</v>
      </c>
      <c r="K8" s="31">
        <v>8.4341730000000005E-4</v>
      </c>
      <c r="L8" s="31">
        <v>9.209954E-4</v>
      </c>
      <c r="M8" s="31">
        <v>9.9418490000000004E-4</v>
      </c>
      <c r="N8" s="31">
        <v>1.1160720000000001E-3</v>
      </c>
      <c r="O8" s="31">
        <v>1.2575492E-3</v>
      </c>
      <c r="P8" s="31">
        <v>1.3175915000000001E-3</v>
      </c>
      <c r="Q8" s="32">
        <v>1.4122722000000001E-3</v>
      </c>
      <c r="R8" s="32">
        <v>1.1044295E-3</v>
      </c>
      <c r="S8" s="33">
        <v>3.6430726000000001E-4</v>
      </c>
      <c r="T8" s="33" t="str">
        <v>NaN</v>
      </c>
      <c r="U8" s="33">
        <v>3.1567535000000002E-3</v>
      </c>
      <c r="V8" s="33">
        <v>3.2630286000000001E-3</v>
      </c>
      <c r="W8" s="33">
        <v>3.7120578000000002E-3</v>
      </c>
      <c r="X8" s="33">
        <v>3.8549299999999999E-3</v>
      </c>
      <c r="Y8" s="33">
        <v>3.7152147999999999E-3</v>
      </c>
      <c r="Z8" s="33">
        <v>3.7133715000000002E-3</v>
      </c>
      <c r="AA8" s="33">
        <v>3.687184E-3</v>
      </c>
      <c r="AB8" s="33">
        <v>3.887864E-3</v>
      </c>
      <c r="AC8" s="29">
        <v>4.3553979999999999E-3</v>
      </c>
      <c r="AD8" s="29">
        <v>3.7697065E-3</v>
      </c>
      <c r="AE8" s="29">
        <v>3.5986170000000001E-3</v>
      </c>
      <c r="AF8" s="29">
        <v>3.7331005999999998E-3</v>
      </c>
      <c r="AG8" s="29">
        <v>3.6103653E-3</v>
      </c>
      <c r="AH8" s="29">
        <v>3.8396469999999999E-3</v>
      </c>
      <c r="AI8" s="29">
        <v>4.1001405999999997E-3</v>
      </c>
      <c r="AJ8" s="29">
        <v>4.211228E-3</v>
      </c>
      <c r="AK8" s="3">
        <f t="shared" si="0"/>
        <v>2.4953195565714285E-3</v>
      </c>
      <c r="AL8" s="1">
        <v>-39.709000000000003</v>
      </c>
      <c r="AM8" s="11" t="s">
        <v>101</v>
      </c>
      <c r="AO8" s="2">
        <f>SUM(E6:R10)/68</f>
        <v>1.6678824280216289E-3</v>
      </c>
      <c r="AV8" s="24" t="s">
        <v>105</v>
      </c>
      <c r="AW8" s="2" t="s">
        <v>106</v>
      </c>
      <c r="AZ8" s="7">
        <f t="shared" si="1"/>
        <v>1.6678824280216289E-6</v>
      </c>
      <c r="BA8" s="7">
        <f t="shared" si="2"/>
        <v>2.0014589136259547E-5</v>
      </c>
      <c r="BB8" s="7">
        <f t="shared" si="3"/>
        <v>20.014589136259548</v>
      </c>
      <c r="BC8" s="8">
        <f t="shared" si="4"/>
        <v>16.916691000571024</v>
      </c>
      <c r="BH8" s="7">
        <v>351735000</v>
      </c>
      <c r="BI8">
        <f>BH8*1000000</f>
        <v>351735000000000</v>
      </c>
      <c r="BJ8">
        <v>5</v>
      </c>
      <c r="BK8">
        <v>0.84521800000000002</v>
      </c>
      <c r="BL8">
        <f>BJ8/BK8</f>
        <v>5.9156335998523453</v>
      </c>
      <c r="BM8">
        <f>BL2*BL8</f>
        <v>0.70136478638083277</v>
      </c>
    </row>
    <row r="9" spans="1:65" x14ac:dyDescent="0.3">
      <c r="A9" s="29">
        <v>2.2330397999999999E-3</v>
      </c>
      <c r="B9" s="30">
        <v>1.0140517E-3</v>
      </c>
      <c r="C9" s="29">
        <v>3.3631643000000003E-11</v>
      </c>
      <c r="D9" s="29">
        <v>1.5777216000000001E-11</v>
      </c>
      <c r="E9" s="31" t="str">
        <v>NaN</v>
      </c>
      <c r="F9" s="31">
        <v>2.1656035000000001E-3</v>
      </c>
      <c r="G9" s="31">
        <v>2.1020399000000001E-4</v>
      </c>
      <c r="H9" s="31">
        <v>2.8883896999999999E-11</v>
      </c>
      <c r="I9" s="31">
        <v>2.9863327000000002E-11</v>
      </c>
      <c r="J9" s="31">
        <v>2.8819016999999998E-11</v>
      </c>
      <c r="K9" s="31">
        <v>3.0410098E-11</v>
      </c>
      <c r="L9" s="31">
        <v>2.6034425999999999E-11</v>
      </c>
      <c r="M9" s="31">
        <v>2.0696442999999999E-11</v>
      </c>
      <c r="N9" s="31">
        <v>2.0315585999999999E-11</v>
      </c>
      <c r="O9" s="31">
        <v>2.2435589999999999E-11</v>
      </c>
      <c r="P9" s="31">
        <v>2.4189965999999999E-11</v>
      </c>
      <c r="Q9" s="32">
        <v>2.5677651E-11</v>
      </c>
      <c r="R9" s="32">
        <v>1.4180712E-11</v>
      </c>
      <c r="S9" s="33">
        <v>8.3781359999999994E-12</v>
      </c>
      <c r="T9" s="33" t="str">
        <v>NaN</v>
      </c>
      <c r="U9" s="33">
        <v>2.8258382999999999E-3</v>
      </c>
      <c r="V9" s="33">
        <v>1.2526556000000001E-3</v>
      </c>
      <c r="W9" s="33">
        <v>1.3487139E-3</v>
      </c>
      <c r="X9" s="33">
        <v>1.5482340999999999E-3</v>
      </c>
      <c r="Y9" s="33">
        <v>1.6141646E-3</v>
      </c>
      <c r="Z9" s="33">
        <v>1.4901058999999999E-3</v>
      </c>
      <c r="AA9" s="33">
        <v>1.3699176E-3</v>
      </c>
      <c r="AB9" s="33">
        <v>1.9095999E-3</v>
      </c>
      <c r="AC9" s="29">
        <v>4.7091646000000003E-3</v>
      </c>
      <c r="AD9" s="29">
        <v>1.1794055999999999E-3</v>
      </c>
      <c r="AE9" s="29">
        <v>1.1360743499999999E-4</v>
      </c>
      <c r="AF9" s="29">
        <v>1.1313186000000001E-3</v>
      </c>
      <c r="AG9" s="29">
        <v>2.1424882999999998E-3</v>
      </c>
      <c r="AH9" s="29">
        <v>2.8957583000000001E-3</v>
      </c>
      <c r="AI9" s="29">
        <v>3.3141886999999998E-3</v>
      </c>
      <c r="AJ9" s="29">
        <v>3.1734488E-3</v>
      </c>
      <c r="AK9" s="3">
        <f t="shared" si="0"/>
        <v>1.1071032221851088E-3</v>
      </c>
      <c r="AL9" s="1">
        <v>-35.685299999999998</v>
      </c>
      <c r="AM9" s="12" t="s">
        <v>104</v>
      </c>
      <c r="AO9" s="2">
        <f>SUM(S29:Z33)/35</f>
        <v>2.835009538945939E-3</v>
      </c>
      <c r="AV9" s="42" t="s">
        <v>108</v>
      </c>
      <c r="AW9" s="2" t="s">
        <v>109</v>
      </c>
      <c r="AZ9" s="7">
        <f t="shared" si="1"/>
        <v>2.8350095389459389E-6</v>
      </c>
      <c r="BA9" s="7">
        <f t="shared" si="2"/>
        <v>3.4020114467351264E-5</v>
      </c>
      <c r="BB9" s="7">
        <f t="shared" si="3"/>
        <v>34.020114467351263</v>
      </c>
      <c r="BC9" s="8">
        <f t="shared" si="4"/>
        <v>28.754413109865702</v>
      </c>
      <c r="BJ9">
        <v>10</v>
      </c>
      <c r="BL9">
        <f>BJ9/BK8</f>
        <v>11.831267199704691</v>
      </c>
      <c r="BM9">
        <f>BL9*BL2</f>
        <v>1.4027295727616655</v>
      </c>
    </row>
    <row r="10" spans="1:65" x14ac:dyDescent="0.3">
      <c r="A10" s="29">
        <v>1.5438432E-11</v>
      </c>
      <c r="B10" s="30">
        <v>8.3360774999999995E-12</v>
      </c>
      <c r="C10" s="29">
        <v>3.1089543000000001E-12</v>
      </c>
      <c r="D10" s="29" t="str">
        <v>NaN</v>
      </c>
      <c r="E10" s="31" t="str">
        <v>NaN</v>
      </c>
      <c r="F10" s="31">
        <v>9.9334690000000008E-4</v>
      </c>
      <c r="G10" s="31">
        <v>7.6486230000000007E-12</v>
      </c>
      <c r="H10" s="31">
        <v>3.8528629999999999E-12</v>
      </c>
      <c r="I10" s="31">
        <v>2.4574626000000002E-12</v>
      </c>
      <c r="J10" s="31">
        <v>1.1093135E-12</v>
      </c>
      <c r="K10" s="31">
        <v>5.1373943999999999E-13</v>
      </c>
      <c r="L10" s="31">
        <v>3.7282912999999998E-13</v>
      </c>
      <c r="M10" s="31">
        <v>7.7466754999999997E-13</v>
      </c>
      <c r="N10" s="31">
        <v>1.2241934E-12</v>
      </c>
      <c r="O10" s="31">
        <v>1.6240625000000001E-12</v>
      </c>
      <c r="P10" s="31">
        <v>1.6686680999999999E-12</v>
      </c>
      <c r="Q10" s="32">
        <v>1.1492301E-12</v>
      </c>
      <c r="R10" s="32">
        <v>1.5684161000000001E-12</v>
      </c>
      <c r="S10" s="33">
        <v>3.9260864999999999E-12</v>
      </c>
      <c r="T10" s="33" t="str">
        <v>NaN</v>
      </c>
      <c r="U10" s="33" t="str">
        <v>NaN</v>
      </c>
      <c r="V10" s="33">
        <v>2.0368133999999999E-11</v>
      </c>
      <c r="W10" s="33">
        <v>1.4647770000000001E-11</v>
      </c>
      <c r="X10" s="33">
        <v>2.2528433999999999E-11</v>
      </c>
      <c r="Y10" s="33">
        <v>2.8376455999999999E-11</v>
      </c>
      <c r="Z10" s="33">
        <v>1.4145251E-11</v>
      </c>
      <c r="AA10" s="33">
        <v>5.1690920000000001E-12</v>
      </c>
      <c r="AB10" s="33">
        <v>3.8059257E-11</v>
      </c>
      <c r="AC10" s="29" t="str">
        <v>NaN</v>
      </c>
      <c r="AD10" s="29">
        <v>5.1591670000000001E-11</v>
      </c>
      <c r="AE10" s="29">
        <v>8.2245434000000008E-12</v>
      </c>
      <c r="AF10" s="29">
        <v>3.2974408999999998E-12</v>
      </c>
      <c r="AG10" s="29">
        <v>1.2981416999999999E-12</v>
      </c>
      <c r="AH10" s="29">
        <v>9.0687370000000003E-12</v>
      </c>
      <c r="AI10" s="29">
        <v>2.5457131E-11</v>
      </c>
      <c r="AJ10" s="29">
        <v>1.3382539E-11</v>
      </c>
      <c r="AK10" s="3">
        <f t="shared" si="0"/>
        <v>3.2043458399619862E-5</v>
      </c>
      <c r="AL10" s="1">
        <v>-31.855</v>
      </c>
      <c r="AM10" s="12" t="s">
        <v>107</v>
      </c>
      <c r="AO10" s="2">
        <f>SUM(S6:AB10)/44</f>
        <v>2.6256427253545139E-3</v>
      </c>
      <c r="AV10" s="43" t="s">
        <v>110</v>
      </c>
      <c r="AW10" s="2" t="s">
        <v>111</v>
      </c>
      <c r="AZ10" s="7">
        <f t="shared" si="1"/>
        <v>2.625642725354514E-6</v>
      </c>
      <c r="BA10" s="7">
        <f t="shared" si="2"/>
        <v>3.1507712704254169E-5</v>
      </c>
      <c r="BB10" s="7">
        <f t="shared" si="3"/>
        <v>31.507712704254171</v>
      </c>
      <c r="BC10" s="8">
        <f t="shared" si="4"/>
        <v>26.630885916464301</v>
      </c>
      <c r="BJ10">
        <v>30</v>
      </c>
      <c r="BL10">
        <f>BJ10/BK8</f>
        <v>35.493801599114072</v>
      </c>
      <c r="BM10">
        <f>BL10*BL2</f>
        <v>4.2081887182849966</v>
      </c>
    </row>
    <row r="11" spans="1:65" x14ac:dyDescent="0.3">
      <c r="A11" s="29">
        <v>4.8991150000000002E-12</v>
      </c>
      <c r="B11" s="30">
        <v>4.9770904E-12</v>
      </c>
      <c r="C11" s="29" t="str">
        <v>NaN</v>
      </c>
      <c r="D11" s="29" t="str">
        <v>NaN</v>
      </c>
      <c r="E11" s="34" t="str">
        <v>NaN</v>
      </c>
      <c r="F11" s="34">
        <v>6.346281E-11</v>
      </c>
      <c r="G11" s="34">
        <v>5.4731469999999998E-12</v>
      </c>
      <c r="H11" s="34">
        <v>4.2637590000000002E-12</v>
      </c>
      <c r="I11" s="34">
        <v>3.1492369999999999E-12</v>
      </c>
      <c r="J11" s="34">
        <v>1.6934896000000001E-12</v>
      </c>
      <c r="K11" s="34">
        <v>9.7264209999999998E-13</v>
      </c>
      <c r="L11" s="34">
        <v>6.0196510000000001E-13</v>
      </c>
      <c r="M11" s="34">
        <v>4.9849913999999997E-13</v>
      </c>
      <c r="N11" s="34">
        <v>5.0008319999999995E-13</v>
      </c>
      <c r="O11" s="34">
        <v>4.6471770000000005E-13</v>
      </c>
      <c r="P11" s="34">
        <v>4.696818E-13</v>
      </c>
      <c r="Q11" s="34">
        <v>5.4882040000000001E-13</v>
      </c>
      <c r="R11" s="34">
        <v>9.9511470000000008E-13</v>
      </c>
      <c r="S11" s="35">
        <v>1.9668772000000002E-12</v>
      </c>
      <c r="T11" s="35" t="str">
        <v>NaN</v>
      </c>
      <c r="U11" s="35" t="str">
        <v>NaN</v>
      </c>
      <c r="V11" s="35">
        <v>1.4372364E-4</v>
      </c>
      <c r="W11" s="35">
        <v>9.3128140000000005E-12</v>
      </c>
      <c r="X11" s="35">
        <v>1.2570173000000001E-12</v>
      </c>
      <c r="Y11" s="35">
        <v>8.4091523000000003E-13</v>
      </c>
      <c r="Z11" s="35">
        <v>8.553049E-13</v>
      </c>
      <c r="AA11" s="35">
        <v>5.9855784000000003E-12</v>
      </c>
      <c r="AB11" s="35">
        <v>6.4797080000000004E-7</v>
      </c>
      <c r="AC11" s="36" t="str">
        <v>NaN</v>
      </c>
      <c r="AD11" s="29">
        <v>3.320823E-11</v>
      </c>
      <c r="AE11" s="29">
        <v>1.3579257000000001E-11</v>
      </c>
      <c r="AF11" s="29">
        <v>6.5491240000000002E-12</v>
      </c>
      <c r="AG11" s="29">
        <v>4.4018609999999998E-12</v>
      </c>
      <c r="AH11" s="29">
        <v>3.6920270000000003E-12</v>
      </c>
      <c r="AI11" s="29">
        <v>3.8775914000000002E-12</v>
      </c>
      <c r="AJ11" s="29">
        <v>3.3763413000000001E-12</v>
      </c>
      <c r="AK11" s="3">
        <f t="shared" si="0"/>
        <v>4.8123930891036968E-6</v>
      </c>
      <c r="AL11" s="13">
        <v>-28.178599999999999</v>
      </c>
      <c r="AM11" s="14" t="s">
        <v>98</v>
      </c>
      <c r="AO11" s="2">
        <f>(SUM(B20:O28)/126)+(SUM(P20:R24)/14)</f>
        <v>4.9139868839426866E-4</v>
      </c>
      <c r="AV11" s="16" t="s">
        <v>112</v>
      </c>
      <c r="AW11" s="2" t="s">
        <v>113</v>
      </c>
      <c r="AZ11" s="7">
        <f t="shared" si="1"/>
        <v>4.9139868839426872E-7</v>
      </c>
      <c r="BA11" s="7">
        <f t="shared" si="2"/>
        <v>5.8967842607312242E-6</v>
      </c>
      <c r="BB11" s="7">
        <f t="shared" si="3"/>
        <v>5.8967842607312244</v>
      </c>
      <c r="BC11" s="8">
        <f t="shared" si="4"/>
        <v>4.9840681992867246</v>
      </c>
    </row>
    <row r="12" spans="1:65" x14ac:dyDescent="0.3">
      <c r="A12" s="29">
        <v>2.3424701999999999E-12</v>
      </c>
      <c r="B12" s="30">
        <v>2.0120288E-12</v>
      </c>
      <c r="C12" s="29" t="str">
        <v>NaN</v>
      </c>
      <c r="D12" s="29" t="str">
        <v>NaN</v>
      </c>
      <c r="E12" s="34" t="str">
        <v>NaN</v>
      </c>
      <c r="F12" s="34">
        <v>3.3494707000000002E-5</v>
      </c>
      <c r="G12" s="34">
        <v>3.2204817999999999E-12</v>
      </c>
      <c r="H12" s="34">
        <v>1.9702713999999998E-12</v>
      </c>
      <c r="I12" s="34">
        <v>1.5609645E-12</v>
      </c>
      <c r="J12" s="34">
        <v>1.2207120000000001E-12</v>
      </c>
      <c r="K12" s="34">
        <v>1.0932595999999999E-12</v>
      </c>
      <c r="L12" s="34">
        <v>6.5368720000000001E-13</v>
      </c>
      <c r="M12" s="34">
        <v>5.2292520000000003E-13</v>
      </c>
      <c r="N12" s="34">
        <v>4.9135269999999996E-13</v>
      </c>
      <c r="O12" s="34">
        <v>5.2690880000000004E-13</v>
      </c>
      <c r="P12" s="34">
        <v>6.0827384999999999E-13</v>
      </c>
      <c r="Q12" s="34">
        <v>7.5871410000000005E-13</v>
      </c>
      <c r="R12" s="34">
        <v>9.5052490000000007E-13</v>
      </c>
      <c r="S12" s="35">
        <v>1.0093705999999999E-12</v>
      </c>
      <c r="T12" s="35" t="str">
        <v>NaN</v>
      </c>
      <c r="U12" s="35" t="str">
        <v>NaN</v>
      </c>
      <c r="V12" s="35">
        <v>1.2270416999999999E-3</v>
      </c>
      <c r="W12" s="35">
        <v>9.5693370000000008E-12</v>
      </c>
      <c r="X12" s="35">
        <v>1.1519141E-12</v>
      </c>
      <c r="Y12" s="35">
        <v>1.1593237999999999E-12</v>
      </c>
      <c r="Z12" s="35">
        <v>2.4039746000000001E-12</v>
      </c>
      <c r="AA12" s="35">
        <v>1.0316391E-11</v>
      </c>
      <c r="AB12" s="35">
        <v>7.3563949999999999E-5</v>
      </c>
      <c r="AC12" s="36" t="str">
        <v>NaN</v>
      </c>
      <c r="AD12" s="29">
        <v>2.5102440000000002E-5</v>
      </c>
      <c r="AE12" s="29">
        <v>1.4020526999999999E-11</v>
      </c>
      <c r="AF12" s="29">
        <v>4.0771644000000001E-12</v>
      </c>
      <c r="AG12" s="29">
        <v>3.7583335000000002E-12</v>
      </c>
      <c r="AH12" s="29">
        <v>3.5630463000000001E-12</v>
      </c>
      <c r="AI12" s="29">
        <v>3.7060598000000004E-12</v>
      </c>
      <c r="AJ12" s="29">
        <v>3.1529525E-12</v>
      </c>
      <c r="AK12" s="3">
        <f t="shared" si="0"/>
        <v>4.5306762427365643E-5</v>
      </c>
      <c r="AL12" s="13">
        <v>-24.624300000000002</v>
      </c>
      <c r="AM12" s="14" t="s">
        <v>101</v>
      </c>
      <c r="AO12" s="2">
        <f>SUM(E11:R19)/126</f>
        <v>3.5986291802039973E-5</v>
      </c>
      <c r="AV12" s="3" t="s">
        <v>114</v>
      </c>
      <c r="AW12" s="2" t="s">
        <v>115</v>
      </c>
      <c r="AZ12" s="7">
        <f t="shared" si="1"/>
        <v>3.5986291802039972E-8</v>
      </c>
      <c r="BA12" s="7">
        <f t="shared" si="2"/>
        <v>4.3183550162447967E-7</v>
      </c>
      <c r="BB12" s="7">
        <f t="shared" si="3"/>
        <v>0.43183550162447965</v>
      </c>
      <c r="BC12" s="8">
        <f t="shared" si="4"/>
        <v>0.36499513901203945</v>
      </c>
      <c r="BE12" t="s">
        <v>193</v>
      </c>
      <c r="BJ12">
        <f>AVERAGE(BJ8:BJ10)</f>
        <v>15</v>
      </c>
    </row>
    <row r="13" spans="1:65" x14ac:dyDescent="0.3">
      <c r="A13" s="29">
        <v>2.2763419999999999E-12</v>
      </c>
      <c r="B13" s="30">
        <v>1.2676194999999999E-12</v>
      </c>
      <c r="C13" s="29" t="str">
        <v>NaN</v>
      </c>
      <c r="D13" s="29" t="str">
        <v>NaN</v>
      </c>
      <c r="E13" s="34" t="str">
        <v>NaN</v>
      </c>
      <c r="F13" s="34">
        <v>1.9799898000000001E-11</v>
      </c>
      <c r="G13" s="34">
        <v>2.0115405E-12</v>
      </c>
      <c r="H13" s="34">
        <v>8.4374586000000003E-13</v>
      </c>
      <c r="I13" s="34">
        <v>5.0888870000000002E-13</v>
      </c>
      <c r="J13" s="34">
        <v>4.6725820000000004E-13</v>
      </c>
      <c r="K13" s="34">
        <v>5.5669575000000001E-13</v>
      </c>
      <c r="L13" s="34">
        <v>5.2899596000000004E-13</v>
      </c>
      <c r="M13" s="34">
        <v>4.9279579999999998E-13</v>
      </c>
      <c r="N13" s="34">
        <v>5.3640344E-13</v>
      </c>
      <c r="O13" s="34">
        <v>6.8435720000000002E-13</v>
      </c>
      <c r="P13" s="34">
        <v>7.8575823E-13</v>
      </c>
      <c r="Q13" s="34">
        <v>9.0595029999999996E-13</v>
      </c>
      <c r="R13" s="34">
        <v>9.5284630000000001E-13</v>
      </c>
      <c r="S13" s="35">
        <v>7.2223299999999996E-13</v>
      </c>
      <c r="T13" s="35" t="str">
        <v>NaN</v>
      </c>
      <c r="U13" s="35" t="str">
        <v>NaN</v>
      </c>
      <c r="V13" s="35" t="str">
        <v>NaN</v>
      </c>
      <c r="W13" s="35">
        <v>3.9086724000000003E-12</v>
      </c>
      <c r="X13" s="35">
        <v>1.8590562999999998E-12</v>
      </c>
      <c r="Y13" s="35">
        <v>1.5883606000000001E-12</v>
      </c>
      <c r="Z13" s="35">
        <v>2.8980075999999999E-12</v>
      </c>
      <c r="AA13" s="35">
        <v>7.3137530000000001E-12</v>
      </c>
      <c r="AB13" s="35" t="str">
        <v>NaN</v>
      </c>
      <c r="AC13" s="36" t="str">
        <v>NaN</v>
      </c>
      <c r="AD13" s="29">
        <v>1.0891549E-3</v>
      </c>
      <c r="AE13" s="29">
        <v>6.7078009999999998E-5</v>
      </c>
      <c r="AF13" s="29">
        <v>4.0581509999999998E-12</v>
      </c>
      <c r="AG13" s="29">
        <v>3.4071220000000001E-12</v>
      </c>
      <c r="AH13" s="29">
        <v>3.7173219999999997E-12</v>
      </c>
      <c r="AI13" s="29">
        <v>4.02429E-12</v>
      </c>
      <c r="AJ13" s="29">
        <v>3.5092623E-12</v>
      </c>
      <c r="AK13" s="3">
        <f t="shared" si="0"/>
        <v>4.1294034986618787E-5</v>
      </c>
      <c r="AL13" s="13">
        <v>-21.168500000000002</v>
      </c>
      <c r="AM13" s="15" t="s">
        <v>104</v>
      </c>
      <c r="AO13" s="2">
        <f>(SUM(S20:AB28)/59)+(SUM(P25:R28)/8)</f>
        <v>3.5010027946043366E-5</v>
      </c>
      <c r="AZ13" s="7">
        <f t="shared" si="1"/>
        <v>3.5010027946043369E-8</v>
      </c>
      <c r="BA13" s="7">
        <f t="shared" si="2"/>
        <v>4.2012033535252043E-7</v>
      </c>
      <c r="BB13" s="7">
        <f t="shared" si="3"/>
        <v>0.42012033535252041</v>
      </c>
      <c r="BC13" s="8">
        <f t="shared" si="4"/>
        <v>0.35509326960598658</v>
      </c>
      <c r="BE13" s="45">
        <f>(AO16*100)/total_biomass!AO16</f>
        <v>3.7103161977042269E-2</v>
      </c>
    </row>
    <row r="14" spans="1:65" x14ac:dyDescent="0.3">
      <c r="A14" s="29">
        <v>5.2716269999999997E-12</v>
      </c>
      <c r="B14" s="30">
        <v>1.3643985000000001E-12</v>
      </c>
      <c r="C14" s="29" t="str">
        <v>NaN</v>
      </c>
      <c r="D14" s="29" t="str">
        <v>NaN</v>
      </c>
      <c r="E14" s="34">
        <v>2.9278023999999998E-11</v>
      </c>
      <c r="F14" s="34">
        <v>5.1334506000000002E-11</v>
      </c>
      <c r="G14" s="34">
        <v>2.293361E-12</v>
      </c>
      <c r="H14" s="34">
        <v>7.4927705000000003E-13</v>
      </c>
      <c r="I14" s="34">
        <v>3.6193704E-13</v>
      </c>
      <c r="J14" s="34">
        <v>3.4431306999999999E-13</v>
      </c>
      <c r="K14" s="34">
        <v>3.0498748E-13</v>
      </c>
      <c r="L14" s="34">
        <v>2.6633654E-13</v>
      </c>
      <c r="M14" s="34">
        <v>4.5932133000000001E-13</v>
      </c>
      <c r="N14" s="34">
        <v>6.0335579999999996E-13</v>
      </c>
      <c r="O14" s="34">
        <v>8.2682385000000001E-13</v>
      </c>
      <c r="P14" s="34">
        <v>1.0210742E-12</v>
      </c>
      <c r="Q14" s="34">
        <v>1.1528850000000001E-12</v>
      </c>
      <c r="R14" s="34">
        <v>2.3301529999999998E-12</v>
      </c>
      <c r="S14" s="35">
        <v>7.7776034000000002E-13</v>
      </c>
      <c r="T14" s="35" t="str">
        <v>NaN</v>
      </c>
      <c r="U14" s="35" t="str">
        <v>NaN</v>
      </c>
      <c r="V14" s="35" t="str">
        <v>NaN</v>
      </c>
      <c r="W14" s="35">
        <v>4.6948326E-12</v>
      </c>
      <c r="X14" s="35">
        <v>3.213465E-12</v>
      </c>
      <c r="Y14" s="35">
        <v>3.0466226000000001E-12</v>
      </c>
      <c r="Z14" s="35">
        <v>4.3254410000000004E-12</v>
      </c>
      <c r="AA14" s="35">
        <v>2.4265635999999998E-11</v>
      </c>
      <c r="AB14" s="35" t="str">
        <v>NaN</v>
      </c>
      <c r="AC14" s="36" t="str">
        <v>NaN</v>
      </c>
      <c r="AD14" s="29" t="str">
        <v>NaN</v>
      </c>
      <c r="AE14" s="29">
        <v>4.7149710000000002E-12</v>
      </c>
      <c r="AF14" s="29">
        <v>4.9678064999999996E-12</v>
      </c>
      <c r="AG14" s="29">
        <v>4.1600030000000002E-12</v>
      </c>
      <c r="AH14" s="29">
        <v>5.3375406999999999E-12</v>
      </c>
      <c r="AI14" s="29">
        <v>7.0537226000000002E-12</v>
      </c>
      <c r="AJ14" s="29">
        <v>6.8540073999999999E-12</v>
      </c>
      <c r="AK14" s="3">
        <f t="shared" si="0"/>
        <v>6.1205067714285709E-12</v>
      </c>
      <c r="AL14" s="13">
        <v>-17.791599999999999</v>
      </c>
      <c r="AM14" s="15" t="s">
        <v>107</v>
      </c>
      <c r="AO14" s="2">
        <f>SUM(S11:AB19)/54</f>
        <v>2.3871075423892354E-4</v>
      </c>
      <c r="AZ14" s="7">
        <f t="shared" si="1"/>
        <v>2.3871075423892352E-7</v>
      </c>
      <c r="BA14" s="7">
        <f t="shared" si="2"/>
        <v>2.8645290508670822E-6</v>
      </c>
      <c r="BB14" s="7">
        <f t="shared" si="3"/>
        <v>2.8645290508670822</v>
      </c>
      <c r="BC14" s="8">
        <f t="shared" si="4"/>
        <v>2.4211515153157737</v>
      </c>
    </row>
    <row r="15" spans="1:65" x14ac:dyDescent="0.3">
      <c r="A15" s="29">
        <v>1.4261383E-11</v>
      </c>
      <c r="B15" s="30">
        <v>3.2593993E-12</v>
      </c>
      <c r="C15" s="29" t="str">
        <v>NaN</v>
      </c>
      <c r="D15" s="29" t="str">
        <v>NaN</v>
      </c>
      <c r="E15" s="34">
        <v>2.4624768000000001E-11</v>
      </c>
      <c r="F15" s="34">
        <v>7.599835E-12</v>
      </c>
      <c r="G15" s="34">
        <v>1.4325599000000001E-12</v>
      </c>
      <c r="H15" s="34">
        <v>4.2413387E-13</v>
      </c>
      <c r="I15" s="34">
        <v>2.7769011999999998E-13</v>
      </c>
      <c r="J15" s="34">
        <v>1.8305541000000001E-13</v>
      </c>
      <c r="K15" s="34">
        <v>2.5653401999999998E-13</v>
      </c>
      <c r="L15" s="34">
        <v>3.5308619E-13</v>
      </c>
      <c r="M15" s="34">
        <v>5.3940219999999996E-13</v>
      </c>
      <c r="N15" s="34">
        <v>7.6295393999999997E-13</v>
      </c>
      <c r="O15" s="34">
        <v>1.0559460000000001E-12</v>
      </c>
      <c r="P15" s="34">
        <v>1.4707411000000001E-12</v>
      </c>
      <c r="Q15" s="34">
        <v>2.0243833000000002E-12</v>
      </c>
      <c r="R15" s="34">
        <v>6.2928273999999997E-12</v>
      </c>
      <c r="S15" s="35" t="str">
        <v>NaN</v>
      </c>
      <c r="T15" s="35" t="str">
        <v>NaN</v>
      </c>
      <c r="U15" s="35" t="str">
        <v>NaN</v>
      </c>
      <c r="V15" s="35" t="str">
        <v>NaN</v>
      </c>
      <c r="W15" s="35">
        <v>8.5091009999999995E-12</v>
      </c>
      <c r="X15" s="35">
        <v>4.2793579999999997E-12</v>
      </c>
      <c r="Y15" s="35">
        <v>5.3935615000000004E-12</v>
      </c>
      <c r="Z15" s="35">
        <v>7.5403160000000004E-12</v>
      </c>
      <c r="AA15" s="35">
        <v>7.9574300000000001E-4</v>
      </c>
      <c r="AB15" s="35" t="str">
        <v>NaN</v>
      </c>
      <c r="AC15" s="36" t="str">
        <v>NaN</v>
      </c>
      <c r="AD15" s="29" t="str">
        <v>NaN</v>
      </c>
      <c r="AE15" s="29">
        <v>8.9501579999999996E-12</v>
      </c>
      <c r="AF15" s="29">
        <v>6.5119767E-12</v>
      </c>
      <c r="AG15" s="29">
        <v>5.6609960000000003E-12</v>
      </c>
      <c r="AH15" s="29">
        <v>1.0442875E-11</v>
      </c>
      <c r="AI15" s="29">
        <v>2.7035703999999999E-11</v>
      </c>
      <c r="AJ15" s="29">
        <v>7.2118163999999998E-5</v>
      </c>
      <c r="AK15" s="3">
        <f t="shared" si="0"/>
        <v>3.2143011597879443E-5</v>
      </c>
      <c r="AL15" s="13">
        <v>-14.477499999999999</v>
      </c>
      <c r="AM15" s="16" t="s">
        <v>116</v>
      </c>
      <c r="AO15" s="2">
        <f>(SUM(AC6:AJ28)/132)+(SUM(A6:D19)/41)</f>
        <v>2.4573518657363216E-3</v>
      </c>
      <c r="AT15" s="44">
        <f>AVERAGE(AC6:AJ28)+AVERAGE(A6:D19)</f>
        <v>2.4659620436745374E-3</v>
      </c>
      <c r="AZ15" s="7">
        <f t="shared" si="1"/>
        <v>2.4573518657363217E-6</v>
      </c>
      <c r="BA15" s="7">
        <f t="shared" si="2"/>
        <v>2.9488222388835862E-5</v>
      </c>
      <c r="BB15" s="7">
        <f t="shared" si="3"/>
        <v>29.488222388835862</v>
      </c>
      <c r="BC15" s="8">
        <f t="shared" si="4"/>
        <v>24.92397635104707</v>
      </c>
    </row>
    <row r="16" spans="1:65" x14ac:dyDescent="0.3">
      <c r="A16" s="29">
        <v>1.0886057000000001E-3</v>
      </c>
      <c r="B16" s="30">
        <v>8.1597069999999997E-12</v>
      </c>
      <c r="C16" s="29" t="str">
        <v>NaN</v>
      </c>
      <c r="D16" s="29" t="str">
        <v>NaN</v>
      </c>
      <c r="E16" s="34">
        <v>2.5251111999999998E-12</v>
      </c>
      <c r="F16" s="34">
        <v>4.1247152999999999E-12</v>
      </c>
      <c r="G16" s="34">
        <v>1.1563714999999999E-12</v>
      </c>
      <c r="H16" s="34">
        <v>6.1551132999999997E-13</v>
      </c>
      <c r="I16" s="34">
        <v>2.4741249999999998E-13</v>
      </c>
      <c r="J16" s="34">
        <v>1.7316414E-13</v>
      </c>
      <c r="K16" s="34">
        <v>1.5700417999999999E-13</v>
      </c>
      <c r="L16" s="34">
        <v>2.0032045999999999E-13</v>
      </c>
      <c r="M16" s="34">
        <v>4.1711254999999998E-13</v>
      </c>
      <c r="N16" s="34">
        <v>9.4275589999999997E-13</v>
      </c>
      <c r="O16" s="34">
        <v>1.4256412000000001E-12</v>
      </c>
      <c r="P16" s="34">
        <v>2.3987686999999999E-12</v>
      </c>
      <c r="Q16" s="34">
        <v>4.266875E-12</v>
      </c>
      <c r="R16" s="34">
        <v>1.3856443E-4</v>
      </c>
      <c r="S16" s="35" t="str">
        <v>NaN</v>
      </c>
      <c r="T16" s="35" t="str">
        <v>NaN</v>
      </c>
      <c r="U16" s="35" t="str">
        <v>NaN</v>
      </c>
      <c r="V16" s="35" t="str">
        <v>NaN</v>
      </c>
      <c r="W16" s="35">
        <v>5.6145490000000004E-12</v>
      </c>
      <c r="X16" s="35">
        <v>5.081213E-12</v>
      </c>
      <c r="Y16" s="35">
        <v>1.0807673999999999E-11</v>
      </c>
      <c r="Z16" s="35">
        <v>9.5602869999999997E-12</v>
      </c>
      <c r="AA16" s="35">
        <v>9.3603092999999999E-4</v>
      </c>
      <c r="AB16" s="35" t="str">
        <v>NaN</v>
      </c>
      <c r="AC16" s="36" t="str">
        <v>NaN</v>
      </c>
      <c r="AD16" s="29" t="str">
        <v>NaN</v>
      </c>
      <c r="AE16" s="29">
        <v>5.1942270000000001E-12</v>
      </c>
      <c r="AF16" s="29">
        <v>2.4111967000000002E-12</v>
      </c>
      <c r="AG16" s="29">
        <v>3.5223605999999999E-12</v>
      </c>
      <c r="AH16" s="29">
        <v>1.4898090000000001E-11</v>
      </c>
      <c r="AI16" s="29">
        <v>3.1317200000000002E-4</v>
      </c>
      <c r="AJ16" s="29">
        <v>7.6975836000000002E-4</v>
      </c>
      <c r="AK16" s="3">
        <f t="shared" si="0"/>
        <v>1.2022709273703959E-4</v>
      </c>
      <c r="AL16" s="13">
        <v>-11.212300000000001</v>
      </c>
      <c r="AM16" t="s">
        <v>117</v>
      </c>
      <c r="AO16" s="18">
        <f>((SUM(A2:Z35)+SUM(AA2:AJ28))/895)</f>
        <v>9.5244878774206499E-4</v>
      </c>
      <c r="AP16" s="1">
        <f>SUM(AO3:AO15)</f>
        <v>1.6167481625057354E-2</v>
      </c>
      <c r="AZ16" s="7">
        <f>AO16*0.001</f>
        <v>9.5244878774206505E-7</v>
      </c>
      <c r="BA16" s="7">
        <f t="shared" si="2"/>
        <v>1.1429385452904781E-5</v>
      </c>
      <c r="BB16" s="7">
        <f t="shared" si="3"/>
        <v>11.429385452904782</v>
      </c>
      <c r="BC16" s="8">
        <f t="shared" si="4"/>
        <v>9.6603223137332748</v>
      </c>
    </row>
    <row r="17" spans="1:71" x14ac:dyDescent="0.3">
      <c r="A17" s="29">
        <v>2.8998990000000001E-3</v>
      </c>
      <c r="B17" s="30">
        <v>7.4697174999999996E-4</v>
      </c>
      <c r="C17" s="29">
        <v>8.3013239999999999E-13</v>
      </c>
      <c r="D17" s="29">
        <v>1.3715984E-12</v>
      </c>
      <c r="E17" s="34">
        <v>2.2747574E-12</v>
      </c>
      <c r="F17" s="34">
        <v>2.7096873E-12</v>
      </c>
      <c r="G17" s="34">
        <v>1.4259900999999999E-12</v>
      </c>
      <c r="H17" s="34">
        <v>9.9064940000000008E-13</v>
      </c>
      <c r="I17" s="34">
        <v>3.1778502000000002E-13</v>
      </c>
      <c r="J17" s="34">
        <v>3.2993973999999998E-13</v>
      </c>
      <c r="K17" s="34">
        <v>2.5816460000000001E-13</v>
      </c>
      <c r="L17" s="34">
        <v>3.1100699999999999E-13</v>
      </c>
      <c r="M17" s="34">
        <v>5.9895500000000005E-13</v>
      </c>
      <c r="N17" s="34">
        <v>1.4215238E-12</v>
      </c>
      <c r="O17" s="34">
        <v>3.8710506000000001E-12</v>
      </c>
      <c r="P17" s="34">
        <v>1.0251921000000001E-11</v>
      </c>
      <c r="Q17" s="34">
        <v>1.4634040000000001E-11</v>
      </c>
      <c r="R17" s="34">
        <v>1.0098653000000001E-3</v>
      </c>
      <c r="S17" s="35" t="str">
        <v>NaN</v>
      </c>
      <c r="T17" s="35" t="str">
        <v>NaN</v>
      </c>
      <c r="U17" s="35" t="str">
        <v>NaN</v>
      </c>
      <c r="V17" s="35" t="str">
        <v>NaN</v>
      </c>
      <c r="W17" s="35">
        <v>1.7352135E-12</v>
      </c>
      <c r="X17" s="35">
        <v>3.7674460000000002E-12</v>
      </c>
      <c r="Y17" s="35">
        <v>8.6119940000000002E-4</v>
      </c>
      <c r="Z17" s="35">
        <v>1.5112306999999999E-3</v>
      </c>
      <c r="AA17" s="35">
        <v>9.9771170000000011E-4</v>
      </c>
      <c r="AB17" s="35" t="str">
        <v>NaN</v>
      </c>
      <c r="AC17" s="36" t="str">
        <v>NaN</v>
      </c>
      <c r="AD17" s="29" t="str">
        <v>NaN</v>
      </c>
      <c r="AE17" s="29">
        <v>2.0283000000000002E-12</v>
      </c>
      <c r="AF17" s="29">
        <v>4.8870320000000004E-12</v>
      </c>
      <c r="AG17" s="29">
        <v>5.8905485000000001E-12</v>
      </c>
      <c r="AH17" s="29">
        <v>1.3281225999999999E-4</v>
      </c>
      <c r="AI17" s="29">
        <v>5.1198689999999995E-4</v>
      </c>
      <c r="AJ17" s="29">
        <v>1.475868E-3</v>
      </c>
      <c r="AK17" s="3">
        <f t="shared" si="0"/>
        <v>3.4991534723812911E-4</v>
      </c>
      <c r="AL17" s="13">
        <v>-7.9836</v>
      </c>
      <c r="AM17" t="s">
        <v>118</v>
      </c>
      <c r="AZ17" s="7">
        <f t="shared" si="1"/>
        <v>0</v>
      </c>
      <c r="BA17" s="7">
        <f t="shared" si="2"/>
        <v>0</v>
      </c>
      <c r="BB17" s="7">
        <f t="shared" si="3"/>
        <v>0</v>
      </c>
      <c r="BC17" s="8">
        <f t="shared" si="4"/>
        <v>0</v>
      </c>
    </row>
    <row r="18" spans="1:71" x14ac:dyDescent="0.3">
      <c r="A18" s="29">
        <v>1.4965893999999999E-3</v>
      </c>
      <c r="B18" s="30">
        <v>5.8923886000000001E-12</v>
      </c>
      <c r="C18" s="29">
        <v>7.8282465000000005E-13</v>
      </c>
      <c r="D18" s="29">
        <v>1.0571904999999999E-12</v>
      </c>
      <c r="E18" s="34">
        <v>1.0196539E-12</v>
      </c>
      <c r="F18" s="34">
        <v>1.4512639999999999E-12</v>
      </c>
      <c r="G18" s="34">
        <v>1.6448494000000001E-12</v>
      </c>
      <c r="H18" s="34">
        <v>9.7280079999999991E-13</v>
      </c>
      <c r="I18" s="34">
        <v>8.1815804000000002E-13</v>
      </c>
      <c r="J18" s="34">
        <v>9.2987790000000007E-13</v>
      </c>
      <c r="K18" s="34">
        <v>1.0673268E-12</v>
      </c>
      <c r="L18" s="34">
        <v>1.2169084E-12</v>
      </c>
      <c r="M18" s="34">
        <v>2.0715040000000001E-12</v>
      </c>
      <c r="N18" s="34">
        <v>4.6354435000000003E-12</v>
      </c>
      <c r="O18" s="34">
        <v>1.2073389E-11</v>
      </c>
      <c r="P18" s="34">
        <v>5.4300889999999997E-4</v>
      </c>
      <c r="Q18" s="34">
        <v>1.1062874E-3</v>
      </c>
      <c r="R18" s="34">
        <v>3.0286453000000002E-4</v>
      </c>
      <c r="S18" s="35" t="str">
        <v>NaN</v>
      </c>
      <c r="T18" s="35" t="str">
        <v>NaN</v>
      </c>
      <c r="U18" s="35" t="str">
        <v>NaN</v>
      </c>
      <c r="V18" s="35" t="str">
        <v>NaN</v>
      </c>
      <c r="W18" s="35">
        <v>1.9455931999999998E-12</v>
      </c>
      <c r="X18" s="35">
        <v>7.6233739999999995E-12</v>
      </c>
      <c r="Y18" s="35">
        <v>8.6080935000000004E-4</v>
      </c>
      <c r="Z18" s="35">
        <v>2.2472716000000001E-3</v>
      </c>
      <c r="AA18" s="35">
        <v>1.9301158999999999E-3</v>
      </c>
      <c r="AB18" s="35" t="str">
        <v>NaN</v>
      </c>
      <c r="AC18" s="36" t="str">
        <v>NaN</v>
      </c>
      <c r="AD18" s="29" t="str">
        <v>NaN</v>
      </c>
      <c r="AE18" s="29">
        <v>1.6812170999999999E-12</v>
      </c>
      <c r="AF18" s="29">
        <v>4.8295624999999997E-12</v>
      </c>
      <c r="AG18" s="29">
        <v>2.0130671000000001E-4</v>
      </c>
      <c r="AH18" s="29">
        <v>6.9365020000000004E-4</v>
      </c>
      <c r="AI18" s="29">
        <v>1.1290505999999999E-3</v>
      </c>
      <c r="AJ18" s="29">
        <v>1.6436624999999999E-3</v>
      </c>
      <c r="AK18" s="3">
        <f t="shared" si="0"/>
        <v>4.1912472902459747E-4</v>
      </c>
      <c r="AL18" s="13">
        <v>-4.7801999999999998</v>
      </c>
      <c r="AM18" t="s">
        <v>119</v>
      </c>
      <c r="AZ18" s="7">
        <f t="shared" si="1"/>
        <v>0</v>
      </c>
      <c r="BA18" s="7">
        <f t="shared" si="2"/>
        <v>0</v>
      </c>
      <c r="BB18" s="7">
        <f t="shared" si="3"/>
        <v>0</v>
      </c>
      <c r="BC18" s="8">
        <f t="shared" si="4"/>
        <v>0</v>
      </c>
      <c r="BH18" s="1"/>
      <c r="BP18" t="s">
        <v>198</v>
      </c>
      <c r="BQ18" t="s">
        <v>199</v>
      </c>
      <c r="BR18" t="s">
        <v>200</v>
      </c>
    </row>
    <row r="19" spans="1:71" x14ac:dyDescent="0.3">
      <c r="A19" s="29" t="str">
        <v>NaN</v>
      </c>
      <c r="B19" s="30" t="str">
        <v>NaN</v>
      </c>
      <c r="C19" s="29">
        <v>6.2523050000000004E-13</v>
      </c>
      <c r="D19" s="29">
        <v>2.0882754999999999E-12</v>
      </c>
      <c r="E19" s="34">
        <v>2.3856923000000002E-5</v>
      </c>
      <c r="F19" s="34">
        <v>1.5355416999999999E-12</v>
      </c>
      <c r="G19" s="34">
        <v>1.0496440999999999E-12</v>
      </c>
      <c r="H19" s="34">
        <v>6.4404540000000004E-13</v>
      </c>
      <c r="I19" s="34">
        <v>6.051918E-13</v>
      </c>
      <c r="J19" s="34">
        <v>6.4720923000000003E-13</v>
      </c>
      <c r="K19" s="34">
        <v>7.1491896000000003E-13</v>
      </c>
      <c r="L19" s="34">
        <v>7.8072709999999999E-13</v>
      </c>
      <c r="M19" s="34">
        <v>1.0310848E-12</v>
      </c>
      <c r="N19" s="34">
        <v>1.4090422999999999E-12</v>
      </c>
      <c r="O19" s="34">
        <v>2.2273610000000001E-12</v>
      </c>
      <c r="P19" s="34">
        <v>6.0934105000000003E-12</v>
      </c>
      <c r="Q19" s="34">
        <v>5.6413526000000005E-4</v>
      </c>
      <c r="R19" s="34">
        <v>8.1219495000000002E-4</v>
      </c>
      <c r="S19" s="35" t="str">
        <v>NaN</v>
      </c>
      <c r="T19" s="35" t="str">
        <v>NaN</v>
      </c>
      <c r="U19" s="35" t="str">
        <v>NaN</v>
      </c>
      <c r="V19" s="35">
        <v>6.8618467000000004E-13</v>
      </c>
      <c r="W19" s="35">
        <v>8.0784835999999998E-13</v>
      </c>
      <c r="X19" s="35">
        <v>9.4973369999999995E-13</v>
      </c>
      <c r="Y19" s="35">
        <v>2.0107831999999999E-12</v>
      </c>
      <c r="Z19" s="35">
        <v>7.3469754999999997E-12</v>
      </c>
      <c r="AA19" s="35">
        <v>1.3052907E-3</v>
      </c>
      <c r="AB19" s="35" t="str">
        <v>NaN</v>
      </c>
      <c r="AC19" s="36" t="str">
        <v>NaN</v>
      </c>
      <c r="AD19" s="29" t="str">
        <v>NaN</v>
      </c>
      <c r="AE19" s="29">
        <v>2.7657643999999998E-12</v>
      </c>
      <c r="AF19" s="29">
        <v>3.6161235000000001E-12</v>
      </c>
      <c r="AG19" s="29">
        <v>1.2498209999999999E-3</v>
      </c>
      <c r="AH19" s="29">
        <v>3.3621557E-4</v>
      </c>
      <c r="AI19" s="29">
        <v>5.5518036000000003E-4</v>
      </c>
      <c r="AJ19" s="29">
        <v>1.5655726000000001E-3</v>
      </c>
      <c r="AK19" s="3">
        <f t="shared" si="0"/>
        <v>2.2900955002268204E-4</v>
      </c>
      <c r="AL19" s="13">
        <v>-1.5918000000000001</v>
      </c>
      <c r="AM19" t="s">
        <v>120</v>
      </c>
      <c r="AO19" s="2">
        <f>SUM(U34:W35)/6</f>
        <v>3.2970318916666665E-3</v>
      </c>
      <c r="AZ19" s="7">
        <f t="shared" si="1"/>
        <v>3.2970318916666667E-6</v>
      </c>
      <c r="BA19" s="7">
        <f t="shared" si="2"/>
        <v>3.9564382700000002E-5</v>
      </c>
      <c r="BB19" s="7">
        <f t="shared" si="3"/>
        <v>39.564382700000003</v>
      </c>
      <c r="BC19" s="8">
        <f t="shared" si="4"/>
        <v>33.440528416928601</v>
      </c>
      <c r="BG19" s="24" t="s">
        <v>201</v>
      </c>
      <c r="BH19" t="s">
        <v>178</v>
      </c>
      <c r="BI19" t="s">
        <v>179</v>
      </c>
      <c r="BJ19" t="s">
        <v>180</v>
      </c>
      <c r="BK19" t="s">
        <v>181</v>
      </c>
      <c r="BL19" t="s">
        <v>182</v>
      </c>
      <c r="BM19" t="s">
        <v>183</v>
      </c>
      <c r="BN19" t="s">
        <v>184</v>
      </c>
      <c r="BO19" t="s">
        <v>185</v>
      </c>
      <c r="BP19" s="8" t="s">
        <v>189</v>
      </c>
      <c r="BQ19" s="8" t="s">
        <v>189</v>
      </c>
      <c r="BR19" s="8" t="s">
        <v>189</v>
      </c>
      <c r="BS19" s="52" t="s">
        <v>204</v>
      </c>
    </row>
    <row r="20" spans="1:71" x14ac:dyDescent="0.3">
      <c r="A20" t="str">
        <v>NaN</v>
      </c>
      <c r="B20" s="37" t="str">
        <v>NaN</v>
      </c>
      <c r="C20" s="34">
        <v>1.4727645999999999E-12</v>
      </c>
      <c r="D20" s="34">
        <v>2.5325176E-12</v>
      </c>
      <c r="E20" s="34">
        <v>2.1730702999999999E-12</v>
      </c>
      <c r="F20" s="34">
        <v>9.6358299999999993E-13</v>
      </c>
      <c r="G20" s="34">
        <v>7.4642590000000004E-13</v>
      </c>
      <c r="H20" s="34">
        <v>7.0437730000000003E-13</v>
      </c>
      <c r="I20" s="34">
        <v>8.8019896000000001E-13</v>
      </c>
      <c r="J20" s="34">
        <v>1.0692856000000001E-12</v>
      </c>
      <c r="K20" s="34">
        <v>1.0251870999999999E-12</v>
      </c>
      <c r="L20" s="34">
        <v>9.9397240000000003E-13</v>
      </c>
      <c r="M20" s="34">
        <v>1.1239059999999999E-12</v>
      </c>
      <c r="N20" s="34">
        <v>1.4206004999999999E-12</v>
      </c>
      <c r="O20" s="34">
        <v>2.1530461999999998E-12</v>
      </c>
      <c r="P20" s="34">
        <v>5.8178666000000002E-12</v>
      </c>
      <c r="Q20" s="34">
        <v>8.0354854E-5</v>
      </c>
      <c r="R20" s="34">
        <v>9.8349520000000002E-6</v>
      </c>
      <c r="S20" s="35" t="str">
        <v>NaN</v>
      </c>
      <c r="T20" s="35" t="str">
        <v>NaN</v>
      </c>
      <c r="U20" s="35" t="str">
        <v>NaN</v>
      </c>
      <c r="V20" s="35">
        <v>2.9803086999999999E-12</v>
      </c>
      <c r="W20" s="35">
        <v>9.8999599999999993E-13</v>
      </c>
      <c r="X20" s="35">
        <v>1.1140647999999999E-12</v>
      </c>
      <c r="Y20" s="35">
        <v>1.860551E-12</v>
      </c>
      <c r="Z20" s="35">
        <v>6.4180835000000001E-12</v>
      </c>
      <c r="AA20" s="35">
        <v>1.580005E-3</v>
      </c>
      <c r="AB20" s="35" t="str">
        <v>NaN</v>
      </c>
      <c r="AC20" s="36" t="str">
        <v>NaN</v>
      </c>
      <c r="AD20" s="29" t="str">
        <v>NaN</v>
      </c>
      <c r="AE20" s="29">
        <v>1.4643732E-3</v>
      </c>
      <c r="AF20" s="29">
        <v>1.6961122E-4</v>
      </c>
      <c r="AG20" s="29">
        <v>5.6486450000000001E-12</v>
      </c>
      <c r="AH20" s="29">
        <v>2.1252564000000001E-12</v>
      </c>
      <c r="AI20" s="29">
        <v>1.8450220000000001E-12</v>
      </c>
      <c r="AJ20" s="29">
        <v>2.8980343000000001E-4</v>
      </c>
      <c r="AK20" s="19">
        <f t="shared" si="0"/>
        <v>1.2835652507352607E-4</v>
      </c>
      <c r="AL20" s="13">
        <v>1.5918000000000001</v>
      </c>
      <c r="AQ20" s="7"/>
      <c r="AR20" s="7"/>
      <c r="AS20" s="8"/>
      <c r="BG20" s="6" t="s">
        <v>93</v>
      </c>
      <c r="BH20" s="2">
        <f>AO3</f>
        <v>3.128771137500001E-11</v>
      </c>
      <c r="BI20" s="2">
        <f>BH20*0.001</f>
        <v>3.1287711375000014E-14</v>
      </c>
      <c r="BJ20" s="2">
        <f>BI20*80.8</f>
        <v>2.5280470791000009E-12</v>
      </c>
      <c r="BK20" s="2">
        <f>BJ20*12</f>
        <v>3.0336564949200011E-11</v>
      </c>
      <c r="BL20" s="2">
        <f>BK20*1000</f>
        <v>3.0336564949200012E-8</v>
      </c>
      <c r="BM20" s="2">
        <f>BL20*0.000000000000000001</f>
        <v>3.0336564949200015E-26</v>
      </c>
      <c r="BN20" s="7">
        <f>BM20*BI$8</f>
        <v>1.0670431672406868E-11</v>
      </c>
      <c r="BO20" s="7">
        <f>BN20*365</f>
        <v>3.8947075604285064E-9</v>
      </c>
      <c r="BP20" s="8">
        <f>BO20*BL$8</f>
        <v>2.3039662906069831E-8</v>
      </c>
      <c r="BQ20" s="8">
        <f>BO20*BL$9</f>
        <v>4.6079325812139663E-8</v>
      </c>
      <c r="BR20" s="8">
        <f>BO20*BL$10</f>
        <v>1.3823797743641898E-7</v>
      </c>
      <c r="BS20" s="52">
        <f>AVERAGE(BP20:BR20)</f>
        <v>6.9118988718209488E-8</v>
      </c>
    </row>
    <row r="21" spans="1:71" x14ac:dyDescent="0.3">
      <c r="A21" t="str">
        <v>NaN</v>
      </c>
      <c r="B21" s="37">
        <v>1.7672539E-12</v>
      </c>
      <c r="C21" s="34">
        <v>7.4589240000000004E-13</v>
      </c>
      <c r="D21" s="34">
        <v>1.2166909000000001E-12</v>
      </c>
      <c r="E21" s="34">
        <v>6.1929519999999995E-13</v>
      </c>
      <c r="F21" s="34">
        <v>6.2174896000000004E-13</v>
      </c>
      <c r="G21" s="34">
        <v>9.0707952999999998E-13</v>
      </c>
      <c r="H21" s="34">
        <v>1.4150793999999999E-12</v>
      </c>
      <c r="I21" s="34">
        <v>3.2724100000000002E-12</v>
      </c>
      <c r="J21" s="34">
        <v>7.1528900000000002E-12</v>
      </c>
      <c r="K21" s="34">
        <v>1.1453121E-11</v>
      </c>
      <c r="L21" s="34">
        <v>1.3887399E-4</v>
      </c>
      <c r="M21" s="34">
        <v>6.0707530000000003E-5</v>
      </c>
      <c r="N21" s="34">
        <v>1.0969706E-11</v>
      </c>
      <c r="O21" s="34">
        <v>6.689103E-12</v>
      </c>
      <c r="P21" s="34">
        <v>9.0418645000000006E-12</v>
      </c>
      <c r="Q21" s="34">
        <v>9.5003809999999997E-12</v>
      </c>
      <c r="R21" s="34">
        <v>1.1463119499999999E-11</v>
      </c>
      <c r="S21" s="35" t="str">
        <v>NaN</v>
      </c>
      <c r="T21" s="35" t="str">
        <v>NaN</v>
      </c>
      <c r="U21" s="35">
        <v>1.2039712999999999E-12</v>
      </c>
      <c r="V21" s="35">
        <v>2.6288061999999998E-12</v>
      </c>
      <c r="W21" s="35">
        <v>6.6113794000000001E-12</v>
      </c>
      <c r="X21" s="35">
        <v>6.3119679999999999E-12</v>
      </c>
      <c r="Y21" s="35">
        <v>4.8430682000000001E-12</v>
      </c>
      <c r="Z21" s="35">
        <v>3.3052497000000001E-12</v>
      </c>
      <c r="AA21" s="35">
        <v>1.8454908000000001E-11</v>
      </c>
      <c r="AB21" s="35" t="str">
        <v>NaN</v>
      </c>
      <c r="AC21" s="36" t="str">
        <v>NaN</v>
      </c>
      <c r="AD21" s="29" t="str">
        <v>NaN</v>
      </c>
      <c r="AE21" s="29">
        <v>9.4001550000000001E-11</v>
      </c>
      <c r="AF21" s="29">
        <v>6.6251200000000003E-12</v>
      </c>
      <c r="AG21" s="29">
        <v>1.7568069000000001E-12</v>
      </c>
      <c r="AH21" s="29">
        <v>2.1069613000000001E-12</v>
      </c>
      <c r="AI21" s="29">
        <v>2.2618739999999998E-12</v>
      </c>
      <c r="AJ21" s="29">
        <v>1.1692942E-3</v>
      </c>
      <c r="AK21" s="3">
        <f t="shared" si="0"/>
        <v>4.5629198231576614E-5</v>
      </c>
      <c r="AL21" s="13">
        <v>4.7801999999999998</v>
      </c>
      <c r="AO21"/>
      <c r="BG21" s="6" t="s">
        <v>115</v>
      </c>
      <c r="BH21" s="2">
        <f t="shared" ref="BH21:BH35" si="5">AO4</f>
        <v>5.3158073970588236E-11</v>
      </c>
      <c r="BI21" s="2">
        <f t="shared" ref="BI21:BI33" si="6">BH21*0.001</f>
        <v>5.315807397058824E-14</v>
      </c>
      <c r="BJ21" s="2">
        <f t="shared" ref="BJ21:BJ33" si="7">BI21*80.8</f>
        <v>4.2951723768235293E-12</v>
      </c>
      <c r="BK21" s="2">
        <f t="shared" ref="BK21:BK33" si="8">BJ21*12</f>
        <v>5.1542068521882351E-11</v>
      </c>
      <c r="BL21" s="2">
        <f t="shared" ref="BL21:BL33" si="9">BK21*1000</f>
        <v>5.1542068521882351E-8</v>
      </c>
      <c r="BM21" s="2">
        <f t="shared" ref="BM21:BM33" si="10">BL21*0.000000000000000001</f>
        <v>5.1542068521882356E-26</v>
      </c>
      <c r="BN21" s="7">
        <f t="shared" ref="BN21:BN33" si="11">BM21*BI$8</f>
        <v>1.8129149471544289E-11</v>
      </c>
      <c r="BO21" s="7">
        <f t="shared" ref="BO21:BO36" si="12">BN21*365</f>
        <v>6.6171395571136652E-9</v>
      </c>
      <c r="BP21" s="8">
        <f t="shared" ref="BP21:BP32" si="13">BO21*BL$8</f>
        <v>3.9144573098973666E-8</v>
      </c>
      <c r="BQ21" s="8">
        <f t="shared" ref="BQ21:BQ33" si="14">BO21*BL$9</f>
        <v>7.8289146197947332E-8</v>
      </c>
      <c r="BR21" s="8">
        <f t="shared" ref="BR21:BR33" si="15">BO21*BL$10</f>
        <v>2.34867438593842E-7</v>
      </c>
      <c r="BS21" s="52">
        <f t="shared" ref="BS21:BS32" si="16">AVERAGE(BP21:BR21)</f>
        <v>1.17433719296921E-7</v>
      </c>
    </row>
    <row r="22" spans="1:71" x14ac:dyDescent="0.3">
      <c r="A22" t="str">
        <v>NaN</v>
      </c>
      <c r="B22" s="37">
        <v>8.8404400000000002E-13</v>
      </c>
      <c r="C22" s="34">
        <v>3.0550620000000001E-13</v>
      </c>
      <c r="D22" s="34">
        <v>2.4899810000000001E-13</v>
      </c>
      <c r="E22" s="34">
        <v>1.749601E-13</v>
      </c>
      <c r="F22" s="34">
        <v>3.0326309999999998E-13</v>
      </c>
      <c r="G22" s="34">
        <v>5.3513889999999995E-13</v>
      </c>
      <c r="H22" s="34">
        <v>8.8571780000000003E-13</v>
      </c>
      <c r="I22" s="34">
        <v>1.6078805000000001E-12</v>
      </c>
      <c r="J22" s="34">
        <v>2.7292784000000001E-12</v>
      </c>
      <c r="K22" s="34">
        <v>5.2784096999999997E-12</v>
      </c>
      <c r="L22" s="34">
        <v>7.9280704999999996E-12</v>
      </c>
      <c r="M22" s="34">
        <v>1.30531376E-11</v>
      </c>
      <c r="N22" s="34">
        <v>1.1149461599999999E-11</v>
      </c>
      <c r="O22" s="34">
        <v>1.3448134E-11</v>
      </c>
      <c r="P22" s="34">
        <v>2.1528937E-4</v>
      </c>
      <c r="Q22" s="34">
        <v>2.098824E-3</v>
      </c>
      <c r="R22" s="34">
        <v>2.0632720000000001E-3</v>
      </c>
      <c r="S22" s="35" t="str">
        <v>NaN</v>
      </c>
      <c r="T22" s="35" t="str">
        <v>NaN</v>
      </c>
      <c r="U22" s="35">
        <v>1.7537933E-12</v>
      </c>
      <c r="V22" s="35">
        <v>3.6108143000000001E-12</v>
      </c>
      <c r="W22" s="35">
        <v>2.6826312000000001E-12</v>
      </c>
      <c r="X22" s="35">
        <v>3.3922643E-12</v>
      </c>
      <c r="Y22" s="35">
        <v>3.100442E-4</v>
      </c>
      <c r="Z22" s="35" t="str">
        <v>NaN</v>
      </c>
      <c r="AA22" s="35" t="str">
        <v>NaN</v>
      </c>
      <c r="AB22" s="35" t="str">
        <v>NaN</v>
      </c>
      <c r="AC22" s="36" t="str">
        <v>NaN</v>
      </c>
      <c r="AD22" s="29" t="str">
        <v>NaN</v>
      </c>
      <c r="AE22" s="29" t="str">
        <v>NaN</v>
      </c>
      <c r="AF22" s="29">
        <v>6.6848440000000003E-4</v>
      </c>
      <c r="AG22" s="29">
        <v>1.734605E-12</v>
      </c>
      <c r="AH22" s="29">
        <v>5.5080117000000004E-4</v>
      </c>
      <c r="AI22" s="29">
        <v>7.0074920000000004E-4</v>
      </c>
      <c r="AJ22" s="29">
        <v>5.0119530000000004E-12</v>
      </c>
      <c r="AK22" s="3">
        <f t="shared" si="0"/>
        <v>2.4472090432289112E-4</v>
      </c>
      <c r="AL22" s="13">
        <v>7.9836</v>
      </c>
      <c r="AO22"/>
      <c r="BG22" s="10" t="s">
        <v>93</v>
      </c>
      <c r="BH22" s="2">
        <f t="shared" si="5"/>
        <v>2.1130730612220674E-3</v>
      </c>
      <c r="BI22" s="2">
        <f t="shared" si="6"/>
        <v>2.1130730612220676E-6</v>
      </c>
      <c r="BJ22" s="2">
        <f t="shared" si="7"/>
        <v>1.7073630334674307E-4</v>
      </c>
      <c r="BK22" s="2">
        <f t="shared" si="8"/>
        <v>2.0488356401609171E-3</v>
      </c>
      <c r="BL22" s="2">
        <f t="shared" si="9"/>
        <v>2.0488356401609171</v>
      </c>
      <c r="BM22" s="2">
        <f t="shared" si="10"/>
        <v>2.0488356401609174E-18</v>
      </c>
      <c r="BN22" s="7">
        <f t="shared" si="11"/>
        <v>7.2064720389200033E-4</v>
      </c>
      <c r="BO22" s="7">
        <f t="shared" si="12"/>
        <v>0.26303622942058014</v>
      </c>
      <c r="BP22" s="8">
        <f t="shared" si="13"/>
        <v>1.5560259567388539</v>
      </c>
      <c r="BQ22" s="8">
        <f t="shared" si="14"/>
        <v>3.1120519134777078</v>
      </c>
      <c r="BR22" s="8">
        <f t="shared" si="15"/>
        <v>9.3361557404331226</v>
      </c>
      <c r="BS22" s="52">
        <f>AVERAGE(BP22:BR22)</f>
        <v>4.6680778702165613</v>
      </c>
    </row>
    <row r="23" spans="1:71" x14ac:dyDescent="0.3">
      <c r="A23" t="str">
        <v>NaN</v>
      </c>
      <c r="B23" s="37">
        <v>6.7122450000000001E-13</v>
      </c>
      <c r="C23" s="34">
        <v>1.7292083E-13</v>
      </c>
      <c r="D23" s="34">
        <v>2.2326623E-13</v>
      </c>
      <c r="E23" s="34">
        <v>1.2388192000000001E-13</v>
      </c>
      <c r="F23" s="34">
        <v>1.8275483999999999E-13</v>
      </c>
      <c r="G23" s="34">
        <v>3.1726192000000001E-13</v>
      </c>
      <c r="H23" s="34">
        <v>3.5290902999999999E-13</v>
      </c>
      <c r="I23" s="34">
        <v>4.7069552999999999E-13</v>
      </c>
      <c r="J23" s="34">
        <v>6.3994854E-13</v>
      </c>
      <c r="K23" s="34">
        <v>9.9384550000000008E-13</v>
      </c>
      <c r="L23" s="34">
        <v>1.0696096000000001E-12</v>
      </c>
      <c r="M23" s="34">
        <v>1.4765704000000001E-12</v>
      </c>
      <c r="N23" s="34">
        <v>2.3359302999999999E-12</v>
      </c>
      <c r="O23" s="34">
        <v>1.8589324999999999E-12</v>
      </c>
      <c r="P23" s="34">
        <v>2.5768898999999999E-12</v>
      </c>
      <c r="Q23" s="34">
        <v>1.9067218999999999E-4</v>
      </c>
      <c r="R23" s="34">
        <v>8.9338543999999999E-4</v>
      </c>
      <c r="S23" s="35" t="str">
        <v>NaN</v>
      </c>
      <c r="T23" s="35">
        <v>9.3772329999999997E-12</v>
      </c>
      <c r="U23" s="35">
        <v>1.9572404000000001E-12</v>
      </c>
      <c r="V23" s="35">
        <v>1.2772629E-12</v>
      </c>
      <c r="W23" s="35">
        <v>1.529348E-12</v>
      </c>
      <c r="X23" s="35">
        <v>1.2140849E-12</v>
      </c>
      <c r="Y23" s="35">
        <v>6.2596905999999995E-13</v>
      </c>
      <c r="Z23" s="35" t="str">
        <v>NaN</v>
      </c>
      <c r="AA23" s="35" t="str">
        <v>NaN</v>
      </c>
      <c r="AB23" s="35" t="str">
        <v>NaN</v>
      </c>
      <c r="AC23" s="36" t="str">
        <v>NaN</v>
      </c>
      <c r="AD23" s="29" t="str">
        <v>NaN</v>
      </c>
      <c r="AE23" s="29" t="str">
        <v>NaN</v>
      </c>
      <c r="AF23" s="29">
        <v>1.4606692E-3</v>
      </c>
      <c r="AG23" s="29">
        <v>7.0490530000000003E-11</v>
      </c>
      <c r="AH23" s="29">
        <v>3.793279E-11</v>
      </c>
      <c r="AI23" s="29">
        <v>5.6891950000000004E-4</v>
      </c>
      <c r="AJ23" s="29">
        <v>2.7778372E-11</v>
      </c>
      <c r="AK23" s="3">
        <f t="shared" si="0"/>
        <v>1.112016605589097E-4</v>
      </c>
      <c r="AL23" s="13">
        <v>11.212300000000001</v>
      </c>
      <c r="AO23" s="20"/>
      <c r="BG23" s="10" t="s">
        <v>115</v>
      </c>
      <c r="BH23" s="2">
        <f t="shared" si="5"/>
        <v>2.0988768129212632E-3</v>
      </c>
      <c r="BI23" s="2">
        <f t="shared" si="6"/>
        <v>2.0988768129212632E-6</v>
      </c>
      <c r="BJ23" s="2">
        <f t="shared" si="7"/>
        <v>1.6958924648403806E-4</v>
      </c>
      <c r="BK23" s="2">
        <f t="shared" si="8"/>
        <v>2.0350709578084566E-3</v>
      </c>
      <c r="BL23" s="2">
        <f t="shared" si="9"/>
        <v>2.0350709578084567</v>
      </c>
      <c r="BM23" s="2">
        <f t="shared" si="10"/>
        <v>2.035070957808457E-18</v>
      </c>
      <c r="BN23" s="7">
        <f t="shared" si="11"/>
        <v>7.1580568334475765E-4</v>
      </c>
      <c r="BO23" s="7">
        <f t="shared" si="12"/>
        <v>0.26126907442083652</v>
      </c>
      <c r="BP23" s="8">
        <f t="shared" si="13"/>
        <v>1.5455721152462234</v>
      </c>
      <c r="BQ23" s="8">
        <f t="shared" si="14"/>
        <v>3.0911442304924468</v>
      </c>
      <c r="BR23" s="8">
        <f t="shared" si="15"/>
        <v>9.2734326914773408</v>
      </c>
      <c r="BS23" s="52">
        <f t="shared" si="16"/>
        <v>4.6367163457386704</v>
      </c>
    </row>
    <row r="24" spans="1:71" x14ac:dyDescent="0.3">
      <c r="A24" t="str">
        <v>NaN</v>
      </c>
      <c r="B24" s="37">
        <v>1.2527682000000001E-12</v>
      </c>
      <c r="C24" s="34">
        <v>2.5218269999999999E-13</v>
      </c>
      <c r="D24" s="34">
        <v>1.9257096000000001E-13</v>
      </c>
      <c r="E24" s="34">
        <v>1.1261976999999999E-13</v>
      </c>
      <c r="F24" s="34">
        <v>1.6191988999999999E-13</v>
      </c>
      <c r="G24" s="34">
        <v>3.1532631999999999E-13</v>
      </c>
      <c r="H24" s="34">
        <v>4.8224765000000005E-13</v>
      </c>
      <c r="I24" s="34">
        <v>6.6326354999999997E-13</v>
      </c>
      <c r="J24" s="34">
        <v>8.3985396000000005E-13</v>
      </c>
      <c r="K24" s="34">
        <v>9.9332380000000002E-13</v>
      </c>
      <c r="L24" s="34">
        <v>1.0869103E-12</v>
      </c>
      <c r="M24" s="34">
        <v>1.3985968000000001E-12</v>
      </c>
      <c r="N24" s="34">
        <v>1.3160171E-12</v>
      </c>
      <c r="O24" s="34">
        <v>1.1891049999999999E-12</v>
      </c>
      <c r="P24" s="34">
        <v>5.080796E-12</v>
      </c>
      <c r="Q24" s="34">
        <v>1.2325280000000001E-3</v>
      </c>
      <c r="R24" s="34" t="str">
        <v>NaN</v>
      </c>
      <c r="S24" s="35">
        <v>4.8424524E-12</v>
      </c>
      <c r="T24" s="35">
        <v>1.6424611999999999E-12</v>
      </c>
      <c r="U24" s="35">
        <v>6.9351420000000004E-13</v>
      </c>
      <c r="V24" s="35">
        <v>8.7507919999999999E-13</v>
      </c>
      <c r="W24" s="35">
        <v>9.2087340000000004E-13</v>
      </c>
      <c r="X24" s="35">
        <v>8.2072929999999998E-13</v>
      </c>
      <c r="Y24" s="35">
        <v>6.452974E-13</v>
      </c>
      <c r="Z24" s="35" t="str">
        <v>NaN</v>
      </c>
      <c r="AA24" s="35" t="str">
        <v>NaN</v>
      </c>
      <c r="AB24" s="35" t="str">
        <v>NaN</v>
      </c>
      <c r="AC24" s="36" t="str">
        <v>NaN</v>
      </c>
      <c r="AD24" s="29" t="str">
        <v>NaN</v>
      </c>
      <c r="AE24" s="29" t="str">
        <v>NaN</v>
      </c>
      <c r="AF24" s="29">
        <v>1.3458369999999999E-3</v>
      </c>
      <c r="AG24" s="29">
        <v>8.0898150000000005E-11</v>
      </c>
      <c r="AH24" s="29">
        <v>1.4841142E-3</v>
      </c>
      <c r="AI24" s="29">
        <v>1.2536387999999999E-3</v>
      </c>
      <c r="AJ24" s="29">
        <v>1.2056549999999999E-3</v>
      </c>
      <c r="AK24" s="3">
        <f t="shared" si="0"/>
        <v>2.3292046809557355E-4</v>
      </c>
      <c r="AL24" s="13">
        <v>14.477499999999999</v>
      </c>
      <c r="BG24" s="11" t="s">
        <v>98</v>
      </c>
      <c r="BH24" s="2">
        <f t="shared" si="5"/>
        <v>1.5685393460285583E-3</v>
      </c>
      <c r="BI24" s="2">
        <f t="shared" si="6"/>
        <v>1.5685393460285585E-6</v>
      </c>
      <c r="BJ24" s="2">
        <f t="shared" si="7"/>
        <v>1.2673797915910753E-4</v>
      </c>
      <c r="BK24" s="2">
        <f t="shared" si="8"/>
        <v>1.5208557499092903E-3</v>
      </c>
      <c r="BL24" s="2">
        <f t="shared" si="9"/>
        <v>1.5208557499092903</v>
      </c>
      <c r="BM24" s="2">
        <f t="shared" si="10"/>
        <v>1.5208557499092904E-18</v>
      </c>
      <c r="BN24" s="7">
        <f t="shared" si="11"/>
        <v>5.3493819719434429E-4</v>
      </c>
      <c r="BO24" s="7">
        <f t="shared" si="12"/>
        <v>0.19525244197593566</v>
      </c>
      <c r="BP24" s="8">
        <f t="shared" si="13"/>
        <v>1.1550419062060655</v>
      </c>
      <c r="BQ24" s="8">
        <f t="shared" si="14"/>
        <v>2.310083812412131</v>
      </c>
      <c r="BR24" s="8">
        <f t="shared" si="15"/>
        <v>6.930251437236393</v>
      </c>
      <c r="BS24" s="52">
        <f t="shared" si="16"/>
        <v>3.4651257186181965</v>
      </c>
    </row>
    <row r="25" spans="1:71" x14ac:dyDescent="0.3">
      <c r="A25" t="str">
        <v>NaN</v>
      </c>
      <c r="B25" s="37">
        <v>4.9916746000000001E-12</v>
      </c>
      <c r="C25" s="34">
        <v>1.4797508999999999E-12</v>
      </c>
      <c r="D25" s="34">
        <v>5.2287964999999999E-13</v>
      </c>
      <c r="E25" s="34">
        <v>2.5504542E-13</v>
      </c>
      <c r="F25" s="34">
        <v>2.7194669999999998E-13</v>
      </c>
      <c r="G25" s="34">
        <v>3.8064947999999999E-13</v>
      </c>
      <c r="H25" s="34">
        <v>5.0292540000000003E-13</v>
      </c>
      <c r="I25" s="34">
        <v>6.4960374000000004E-13</v>
      </c>
      <c r="J25" s="34">
        <v>6.5011190000000003E-13</v>
      </c>
      <c r="K25" s="34">
        <v>6.8440257000000002E-13</v>
      </c>
      <c r="L25" s="34">
        <v>7.9695430000000001E-13</v>
      </c>
      <c r="M25" s="34">
        <v>9.8132020000000002E-13</v>
      </c>
      <c r="N25" s="34">
        <v>1.0808305E-12</v>
      </c>
      <c r="O25" s="34">
        <v>1.1560087000000001E-12</v>
      </c>
      <c r="P25" s="38">
        <v>4.468189E-12</v>
      </c>
      <c r="Q25" s="38" t="str">
        <v>NaN</v>
      </c>
      <c r="R25" s="38">
        <v>2.3802225999999998E-5</v>
      </c>
      <c r="S25" s="35">
        <v>1.859743E-12</v>
      </c>
      <c r="T25" s="35">
        <v>1.265542E-12</v>
      </c>
      <c r="U25" s="35">
        <v>7.1840129999999999E-13</v>
      </c>
      <c r="V25" s="35">
        <v>7.7878940000000001E-13</v>
      </c>
      <c r="W25" s="35">
        <v>9.0121450000000003E-13</v>
      </c>
      <c r="X25" s="35">
        <v>7.8412160000000001E-13</v>
      </c>
      <c r="Y25" s="35">
        <v>1.1535946E-12</v>
      </c>
      <c r="Z25" s="35" t="str">
        <v>NaN</v>
      </c>
      <c r="AA25" s="35" t="str">
        <v>NaN</v>
      </c>
      <c r="AB25" s="35" t="str">
        <v>NaN</v>
      </c>
      <c r="AC25" s="36" t="str">
        <v>NaN</v>
      </c>
      <c r="AD25" s="29" t="str">
        <v>NaN</v>
      </c>
      <c r="AE25" s="29" t="str">
        <v>NaN</v>
      </c>
      <c r="AF25" s="29">
        <v>1.4361867999999999E-3</v>
      </c>
      <c r="AG25" s="29">
        <v>2.2517543E-5</v>
      </c>
      <c r="AH25" s="29" t="str">
        <v>NaN</v>
      </c>
      <c r="AI25" s="29">
        <v>1.4401072E-3</v>
      </c>
      <c r="AJ25" s="29">
        <v>1.3911279999999999E-3</v>
      </c>
      <c r="AK25" s="3">
        <f t="shared" si="0"/>
        <v>1.5976821464198885E-4</v>
      </c>
      <c r="AL25" s="13">
        <v>17.791599999999999</v>
      </c>
      <c r="BG25" s="11" t="s">
        <v>101</v>
      </c>
      <c r="BH25" s="2">
        <f t="shared" si="5"/>
        <v>1.6678824280216289E-3</v>
      </c>
      <c r="BI25" s="2">
        <f t="shared" si="6"/>
        <v>1.6678824280216289E-6</v>
      </c>
      <c r="BJ25" s="2">
        <f t="shared" si="7"/>
        <v>1.347649001841476E-4</v>
      </c>
      <c r="BK25" s="2">
        <f t="shared" si="8"/>
        <v>1.6171788022097712E-3</v>
      </c>
      <c r="BL25" s="2">
        <f t="shared" si="9"/>
        <v>1.6171788022097713</v>
      </c>
      <c r="BM25" s="2">
        <f t="shared" si="10"/>
        <v>1.6171788022097713E-18</v>
      </c>
      <c r="BN25" s="7">
        <f t="shared" si="11"/>
        <v>5.688183859952539E-4</v>
      </c>
      <c r="BO25" s="7">
        <f t="shared" si="12"/>
        <v>0.20761871088826767</v>
      </c>
      <c r="BP25" s="8">
        <f t="shared" si="13"/>
        <v>1.2281962220886662</v>
      </c>
      <c r="BQ25" s="8">
        <f t="shared" si="14"/>
        <v>2.4563924441773324</v>
      </c>
      <c r="BR25" s="8">
        <f t="shared" si="15"/>
        <v>7.3691773325319971</v>
      </c>
      <c r="BS25" s="52">
        <f t="shared" si="16"/>
        <v>3.6845886662659986</v>
      </c>
    </row>
    <row r="26" spans="1:71" x14ac:dyDescent="0.3">
      <c r="A26" t="str">
        <v>NaN</v>
      </c>
      <c r="B26" s="37">
        <v>1.0741923E-11</v>
      </c>
      <c r="C26" s="34">
        <v>3.5036938999999998E-12</v>
      </c>
      <c r="D26" s="34">
        <v>7.4915604999999995E-13</v>
      </c>
      <c r="E26" s="34">
        <v>3.3468947000000002E-13</v>
      </c>
      <c r="F26" s="34">
        <v>2.9600972000000002E-13</v>
      </c>
      <c r="G26" s="34">
        <v>3.9777624000000002E-13</v>
      </c>
      <c r="H26" s="34">
        <v>5.1470549999999996E-13</v>
      </c>
      <c r="I26" s="34">
        <v>6.199026E-13</v>
      </c>
      <c r="J26" s="34">
        <v>5.7727919999999998E-13</v>
      </c>
      <c r="K26" s="34">
        <v>5.7478674999999996E-13</v>
      </c>
      <c r="L26" s="34">
        <v>7.1403175000000004E-13</v>
      </c>
      <c r="M26" s="34">
        <v>7.7444340000000002E-13</v>
      </c>
      <c r="N26" s="34">
        <v>6.5377680000000004E-13</v>
      </c>
      <c r="O26" s="34">
        <v>8.1793569999999999E-13</v>
      </c>
      <c r="P26" s="38" t="str">
        <v>NaN</v>
      </c>
      <c r="Q26" s="38">
        <v>1.651969E-11</v>
      </c>
      <c r="R26" s="38">
        <v>1.9212064E-11</v>
      </c>
      <c r="S26" s="35">
        <v>8.0514100000000003E-12</v>
      </c>
      <c r="T26" s="35">
        <v>1.6181081E-12</v>
      </c>
      <c r="U26" s="35">
        <v>8.2761917000000005E-13</v>
      </c>
      <c r="V26" s="35">
        <v>8.7850549999999999E-13</v>
      </c>
      <c r="W26" s="35">
        <v>1.0744800000000001E-12</v>
      </c>
      <c r="X26" s="35">
        <v>1.1108969999999999E-12</v>
      </c>
      <c r="Y26" s="35">
        <v>2.9439619999999999E-12</v>
      </c>
      <c r="Z26" s="35" t="str">
        <v>NaN</v>
      </c>
      <c r="AA26" s="35" t="str">
        <v>NaN</v>
      </c>
      <c r="AB26" s="35" t="str">
        <v>NaN</v>
      </c>
      <c r="AC26" s="36" t="str">
        <v>NaN</v>
      </c>
      <c r="AD26" s="29" t="str">
        <v>NaN</v>
      </c>
      <c r="AE26" s="29" t="str">
        <v>NaN</v>
      </c>
      <c r="AF26" s="29">
        <v>3.4404148E-3</v>
      </c>
      <c r="AG26" s="29">
        <v>6.5483649999999996E-4</v>
      </c>
      <c r="AH26" s="29" t="str">
        <v>NaN</v>
      </c>
      <c r="AI26" s="29" t="str">
        <v>NaN</v>
      </c>
      <c r="AJ26" s="29" t="str">
        <v>NaN</v>
      </c>
      <c r="AK26" s="3">
        <f t="shared" si="0"/>
        <v>1.6381005494027387E-4</v>
      </c>
      <c r="AL26" s="13">
        <v>21.168500000000002</v>
      </c>
      <c r="BG26" s="12" t="s">
        <v>104</v>
      </c>
      <c r="BH26" s="2">
        <f t="shared" si="5"/>
        <v>2.835009538945939E-3</v>
      </c>
      <c r="BI26" s="2">
        <f t="shared" si="6"/>
        <v>2.8350095389459389E-6</v>
      </c>
      <c r="BJ26" s="2">
        <f t="shared" si="7"/>
        <v>2.2906877074683186E-4</v>
      </c>
      <c r="BK26" s="2">
        <f t="shared" si="8"/>
        <v>2.7488252489619824E-3</v>
      </c>
      <c r="BL26" s="2">
        <f t="shared" si="9"/>
        <v>2.7488252489619822</v>
      </c>
      <c r="BM26" s="2">
        <f t="shared" si="10"/>
        <v>2.7488252489619823E-18</v>
      </c>
      <c r="BN26" s="7">
        <f t="shared" si="11"/>
        <v>9.6685804894364289E-4</v>
      </c>
      <c r="BO26" s="7">
        <f t="shared" si="12"/>
        <v>0.35290318786442965</v>
      </c>
      <c r="BP26" s="8">
        <f t="shared" si="13"/>
        <v>2.0876459556258244</v>
      </c>
      <c r="BQ26" s="8">
        <f t="shared" si="14"/>
        <v>4.1752919112516489</v>
      </c>
      <c r="BR26" s="8">
        <f t="shared" si="15"/>
        <v>12.525875733754946</v>
      </c>
      <c r="BS26" s="52">
        <f t="shared" si="16"/>
        <v>6.2629378668774729</v>
      </c>
    </row>
    <row r="27" spans="1:71" x14ac:dyDescent="0.3">
      <c r="A27" t="str">
        <v>NaN</v>
      </c>
      <c r="B27" s="37" t="str">
        <v>NaN</v>
      </c>
      <c r="C27" s="34">
        <v>6.2848034000000004E-12</v>
      </c>
      <c r="D27" s="34">
        <v>8.9919282999999999E-13</v>
      </c>
      <c r="E27" s="34">
        <v>3.3682557000000002E-13</v>
      </c>
      <c r="F27" s="34">
        <v>3.0584610000000002E-13</v>
      </c>
      <c r="G27" s="34">
        <v>4.9937154000000002E-13</v>
      </c>
      <c r="H27" s="34">
        <v>6.1973933999999999E-13</v>
      </c>
      <c r="I27" s="34">
        <v>7.0993763999999997E-13</v>
      </c>
      <c r="J27" s="34">
        <v>7.2301355E-13</v>
      </c>
      <c r="K27" s="34">
        <v>7.3622742999999995E-13</v>
      </c>
      <c r="L27" s="34">
        <v>8.1659885000000002E-13</v>
      </c>
      <c r="M27" s="34">
        <v>7.1498325000000001E-13</v>
      </c>
      <c r="N27" s="34">
        <v>5.3854940000000002E-13</v>
      </c>
      <c r="O27" s="34">
        <v>8.9802633999999999E-13</v>
      </c>
      <c r="P27" s="38" t="str">
        <v>NaN</v>
      </c>
      <c r="Q27" s="38">
        <v>1.9587645999999999E-11</v>
      </c>
      <c r="R27" s="38">
        <v>1.3318293000000001E-11</v>
      </c>
      <c r="S27" s="35">
        <v>9.4110859999999997E-12</v>
      </c>
      <c r="T27" s="35">
        <v>1.8527367000000002E-12</v>
      </c>
      <c r="U27" s="35">
        <v>9.8106420000000006E-13</v>
      </c>
      <c r="V27" s="35">
        <v>1.3092664999999999E-12</v>
      </c>
      <c r="W27" s="35">
        <v>1.7511224000000001E-12</v>
      </c>
      <c r="X27" s="35">
        <v>2.0212829000000001E-12</v>
      </c>
      <c r="Y27" s="35">
        <v>7.1065919999999999E-12</v>
      </c>
      <c r="Z27" s="35" t="str">
        <v>NaN</v>
      </c>
      <c r="AA27" s="35" t="str">
        <v>NaN</v>
      </c>
      <c r="AB27" s="35" t="str">
        <v>NaN</v>
      </c>
      <c r="AC27" s="36" t="str">
        <v>NaN</v>
      </c>
      <c r="AD27" s="29" t="str">
        <v>NaN</v>
      </c>
      <c r="AE27" s="29" t="str">
        <v>NaN</v>
      </c>
      <c r="AF27" s="29">
        <v>2.4527191999999999E-4</v>
      </c>
      <c r="AG27" s="29">
        <v>1.8261306E-3</v>
      </c>
      <c r="AH27" s="29" t="str">
        <v>NaN</v>
      </c>
      <c r="AI27" s="29" t="str">
        <v>NaN</v>
      </c>
      <c r="AJ27" s="29" t="str">
        <v>NaN</v>
      </c>
      <c r="AK27" s="3">
        <f t="shared" si="0"/>
        <v>8.6308441309258547E-5</v>
      </c>
      <c r="AL27" s="13">
        <v>24.624300000000002</v>
      </c>
      <c r="BG27" s="12" t="s">
        <v>107</v>
      </c>
      <c r="BH27" s="2">
        <f t="shared" si="5"/>
        <v>2.6256427253545139E-3</v>
      </c>
      <c r="BI27" s="2">
        <f t="shared" si="6"/>
        <v>2.625642725354514E-6</v>
      </c>
      <c r="BJ27" s="2">
        <f t="shared" si="7"/>
        <v>2.1215193220864472E-4</v>
      </c>
      <c r="BK27" s="2">
        <f t="shared" si="8"/>
        <v>2.5458231865037365E-3</v>
      </c>
      <c r="BL27" s="2">
        <f t="shared" si="9"/>
        <v>2.5458231865037364</v>
      </c>
      <c r="BM27" s="2">
        <f t="shared" si="10"/>
        <v>2.5458231865037366E-18</v>
      </c>
      <c r="BN27" s="7">
        <f t="shared" si="11"/>
        <v>8.9545511850489174E-4</v>
      </c>
      <c r="BO27" s="7">
        <f t="shared" si="12"/>
        <v>0.32684111825428547</v>
      </c>
      <c r="BP27" s="8">
        <f t="shared" si="13"/>
        <v>1.9334723009583648</v>
      </c>
      <c r="BQ27" s="8">
        <f t="shared" si="14"/>
        <v>3.8669446019167295</v>
      </c>
      <c r="BR27" s="8">
        <f t="shared" si="15"/>
        <v>11.600833805750188</v>
      </c>
      <c r="BS27" s="52">
        <f t="shared" si="16"/>
        <v>5.8004169028750949</v>
      </c>
    </row>
    <row r="28" spans="1:71" x14ac:dyDescent="0.3">
      <c r="A28" t="str">
        <v>NaN</v>
      </c>
      <c r="B28" s="37" t="str">
        <v>NaN</v>
      </c>
      <c r="C28" s="34">
        <v>6.5920536999999999E-4</v>
      </c>
      <c r="D28" s="34">
        <v>1.6137210999999999E-12</v>
      </c>
      <c r="E28" s="34">
        <v>2.4724634000000001E-13</v>
      </c>
      <c r="F28" s="34">
        <v>8.1721412999999996E-14</v>
      </c>
      <c r="G28" s="34">
        <v>9.3026234000000005E-14</v>
      </c>
      <c r="H28" s="34">
        <v>2.2955417000000001E-13</v>
      </c>
      <c r="I28" s="34">
        <v>4.0838120000000001E-13</v>
      </c>
      <c r="J28" s="34">
        <v>5.405165E-13</v>
      </c>
      <c r="K28" s="34">
        <v>7.3071319999999995E-13</v>
      </c>
      <c r="L28" s="34">
        <v>8.9153190000000003E-13</v>
      </c>
      <c r="M28" s="34">
        <v>8.5156190000000005E-13</v>
      </c>
      <c r="N28" s="34">
        <v>9.076357E-13</v>
      </c>
      <c r="O28" s="34">
        <v>2.2289754999999999E-12</v>
      </c>
      <c r="P28" s="38" t="str">
        <v>NaN</v>
      </c>
      <c r="Q28" s="38">
        <v>3.7065103999999999E-11</v>
      </c>
      <c r="R28" s="38">
        <v>8.2015169999999999E-12</v>
      </c>
      <c r="S28" s="35">
        <v>5.5600575999999999E-12</v>
      </c>
      <c r="T28" s="35">
        <v>9.5483499999999994E-13</v>
      </c>
      <c r="U28" s="35">
        <v>7.9714609999999996E-13</v>
      </c>
      <c r="V28" s="35">
        <v>1.1107255999999999E-12</v>
      </c>
      <c r="W28" s="35">
        <v>2.1664930000000001E-12</v>
      </c>
      <c r="X28" s="35">
        <v>2.8834988000000001E-12</v>
      </c>
      <c r="Y28" s="35">
        <v>2.6136502E-12</v>
      </c>
      <c r="Z28" s="35" t="str">
        <v>NaN</v>
      </c>
      <c r="AA28" s="35" t="str">
        <v>NaN</v>
      </c>
      <c r="AB28" s="35" t="str">
        <v>NaN</v>
      </c>
      <c r="AC28" s="36" t="str">
        <v>NaN</v>
      </c>
      <c r="AD28" s="29" t="str">
        <v>NaN</v>
      </c>
      <c r="AE28" s="29" t="str">
        <v>NaN</v>
      </c>
      <c r="AF28" s="29" t="str">
        <v>NaN</v>
      </c>
      <c r="AG28" s="29" t="str">
        <v>NaN</v>
      </c>
      <c r="AH28" s="29" t="str">
        <v>NaN</v>
      </c>
      <c r="AI28" s="29" t="str">
        <v>NaN</v>
      </c>
      <c r="AJ28" s="29" t="str">
        <v>NaN</v>
      </c>
      <c r="AK28" s="3">
        <f t="shared" si="0"/>
        <v>2.9963883644436933E-5</v>
      </c>
      <c r="AL28" s="13">
        <v>28.178599999999999</v>
      </c>
      <c r="BG28" s="14" t="s">
        <v>98</v>
      </c>
      <c r="BH28" s="2">
        <f t="shared" si="5"/>
        <v>4.9139868839426866E-4</v>
      </c>
      <c r="BI28" s="2">
        <f t="shared" si="6"/>
        <v>4.9139868839426872E-7</v>
      </c>
      <c r="BJ28" s="2">
        <f t="shared" si="7"/>
        <v>3.9705014022256914E-5</v>
      </c>
      <c r="BK28" s="2">
        <f t="shared" si="8"/>
        <v>4.7646016826708294E-4</v>
      </c>
      <c r="BL28" s="2">
        <f t="shared" si="9"/>
        <v>0.47646016826708293</v>
      </c>
      <c r="BM28" s="2">
        <f t="shared" si="10"/>
        <v>4.7646016826708292E-19</v>
      </c>
      <c r="BN28" s="7">
        <f t="shared" si="11"/>
        <v>1.675877172854224E-4</v>
      </c>
      <c r="BO28" s="7">
        <f t="shared" si="12"/>
        <v>6.1169516809179175E-2</v>
      </c>
      <c r="BP28" s="8">
        <f t="shared" si="13"/>
        <v>0.36185644892311314</v>
      </c>
      <c r="BQ28" s="8">
        <f t="shared" si="14"/>
        <v>0.72371289784622628</v>
      </c>
      <c r="BR28" s="8">
        <f t="shared" si="15"/>
        <v>2.1711386935386789</v>
      </c>
      <c r="BS28" s="52">
        <f t="shared" si="16"/>
        <v>1.0855693467693395</v>
      </c>
    </row>
    <row r="29" spans="1:71" x14ac:dyDescent="0.3">
      <c r="A29" s="32" t="str">
        <v>NaN</v>
      </c>
      <c r="B29" s="39" t="str">
        <v>NaN</v>
      </c>
      <c r="C29" s="32">
        <v>4.5181799999999996E-12</v>
      </c>
      <c r="D29" s="32">
        <v>2.0396471E-11</v>
      </c>
      <c r="E29" s="32">
        <v>2.1520005E-11</v>
      </c>
      <c r="F29" s="32">
        <v>1.7605008000000002E-11</v>
      </c>
      <c r="G29" s="32">
        <v>1.6091946999999999E-11</v>
      </c>
      <c r="H29" s="32">
        <v>1.2182724000000001E-11</v>
      </c>
      <c r="I29" s="32">
        <v>4.4179400000000001E-12</v>
      </c>
      <c r="J29" s="32">
        <v>1.8803192999999998E-12</v>
      </c>
      <c r="K29" s="32">
        <v>9.1350790000000001E-13</v>
      </c>
      <c r="L29" s="32">
        <v>5.4165309999999999E-13</v>
      </c>
      <c r="M29" s="32">
        <v>8.4498614000000003E-13</v>
      </c>
      <c r="N29" s="32">
        <v>2.8081498000000002E-12</v>
      </c>
      <c r="O29" s="32">
        <v>4.4025946E-12</v>
      </c>
      <c r="P29" s="32" t="str">
        <v>NaN</v>
      </c>
      <c r="Q29" s="32" t="str">
        <v>NaN</v>
      </c>
      <c r="R29" s="32" t="str">
        <v>NaN</v>
      </c>
      <c r="S29" s="33">
        <v>7.86198E-4</v>
      </c>
      <c r="T29" s="33">
        <v>4.9672050000000002E-11</v>
      </c>
      <c r="U29" s="33">
        <v>2.9854779999999999E-11</v>
      </c>
      <c r="V29" s="33">
        <v>4.2967755999999997E-12</v>
      </c>
      <c r="W29" s="33">
        <v>6.6708009999999998E-13</v>
      </c>
      <c r="X29" s="33">
        <v>4.5687816000000004E-12</v>
      </c>
      <c r="Y29" s="33">
        <v>3.4552576000000002E-12</v>
      </c>
      <c r="Z29" s="33" t="str">
        <v>NaN</v>
      </c>
      <c r="AA29" s="40" t="str">
        <v>NaN</v>
      </c>
      <c r="AB29" s="40">
        <v>1.9774353000000001E-13</v>
      </c>
      <c r="AC29" s="40">
        <v>6.7564969999999998E-13</v>
      </c>
      <c r="AD29" s="40" t="str">
        <v>NaN</v>
      </c>
      <c r="AE29" s="40" t="str">
        <v>NaN</v>
      </c>
      <c r="AF29" s="40" t="str">
        <v>NaN</v>
      </c>
      <c r="AG29" s="40" t="str">
        <v>NaN</v>
      </c>
      <c r="AH29" s="40" t="str">
        <v>NaN</v>
      </c>
      <c r="AI29" s="40" t="str">
        <v>NaN</v>
      </c>
      <c r="AJ29" s="40" t="str">
        <v>NaN</v>
      </c>
      <c r="AK29" s="3">
        <f t="shared" si="0"/>
        <v>3.5736281886891086E-5</v>
      </c>
      <c r="AL29" s="1">
        <v>31.855</v>
      </c>
      <c r="BG29" s="14" t="s">
        <v>101</v>
      </c>
      <c r="BH29" s="2">
        <f t="shared" si="5"/>
        <v>3.5986291802039973E-5</v>
      </c>
      <c r="BI29" s="2">
        <f t="shared" si="6"/>
        <v>3.5986291802039972E-8</v>
      </c>
      <c r="BJ29" s="2">
        <f t="shared" si="7"/>
        <v>2.9076923776048297E-6</v>
      </c>
      <c r="BK29" s="2">
        <f t="shared" si="8"/>
        <v>3.489230853125796E-5</v>
      </c>
      <c r="BL29" s="2">
        <f t="shared" si="9"/>
        <v>3.4892308531257958E-2</v>
      </c>
      <c r="BM29" s="2">
        <f t="shared" si="10"/>
        <v>3.4892308531257963E-20</v>
      </c>
      <c r="BN29" s="7">
        <f t="shared" si="11"/>
        <v>1.227284614124202E-5</v>
      </c>
      <c r="BO29" s="7">
        <f t="shared" si="12"/>
        <v>4.4795888415533371E-3</v>
      </c>
      <c r="BP29" s="8">
        <f t="shared" si="13"/>
        <v>2.6499606264616563E-2</v>
      </c>
      <c r="BQ29" s="8">
        <f t="shared" si="14"/>
        <v>5.2999212529233126E-2</v>
      </c>
      <c r="BR29" s="8">
        <f t="shared" si="15"/>
        <v>0.15899763758769939</v>
      </c>
      <c r="BS29" s="52">
        <f t="shared" si="16"/>
        <v>7.9498818793849693E-2</v>
      </c>
    </row>
    <row r="30" spans="1:71" x14ac:dyDescent="0.3">
      <c r="A30" s="31" t="str">
        <v>NaN</v>
      </c>
      <c r="B30" s="41" t="str">
        <v>NaN</v>
      </c>
      <c r="C30" s="31" t="str">
        <v>NaN</v>
      </c>
      <c r="D30" s="31">
        <v>1.9284676999999999E-3</v>
      </c>
      <c r="E30" s="31">
        <v>1.4577683E-3</v>
      </c>
      <c r="F30" s="31">
        <v>1.4092760000000001E-3</v>
      </c>
      <c r="G30" s="31">
        <v>1.2781590000000001E-3</v>
      </c>
      <c r="H30" s="31">
        <v>1.2471206E-3</v>
      </c>
      <c r="I30" s="31">
        <v>1.049344E-3</v>
      </c>
      <c r="J30" s="31">
        <v>7.0906389999999999E-4</v>
      </c>
      <c r="K30" s="31">
        <v>5.2192877999999999E-5</v>
      </c>
      <c r="L30" s="31">
        <v>1.8696933000000001E-11</v>
      </c>
      <c r="M30" s="31">
        <v>5.6617063E-12</v>
      </c>
      <c r="N30" s="31">
        <v>4.7277319999999996E-12</v>
      </c>
      <c r="O30" s="31" t="str">
        <v>NaN</v>
      </c>
      <c r="P30" s="31" t="str">
        <v>NaN</v>
      </c>
      <c r="Q30" s="31" t="str">
        <v>NaN</v>
      </c>
      <c r="R30" s="31" t="str">
        <v>NaN</v>
      </c>
      <c r="S30" s="33">
        <v>4.0788906999999998E-3</v>
      </c>
      <c r="T30" s="33">
        <v>3.5112823999999998E-3</v>
      </c>
      <c r="U30" s="33">
        <v>2.6316707999999999E-3</v>
      </c>
      <c r="V30" s="33">
        <v>1.8295153E-3</v>
      </c>
      <c r="W30" s="33">
        <v>7.2864920000000001E-4</v>
      </c>
      <c r="X30" s="33">
        <v>1.7192097E-11</v>
      </c>
      <c r="Y30" s="33">
        <v>2.0715899999999999E-11</v>
      </c>
      <c r="Z30" s="33">
        <v>4.3851310000000001E-12</v>
      </c>
      <c r="AA30" s="40">
        <v>1.8919209E-12</v>
      </c>
      <c r="AB30" s="40">
        <v>9.7081710000000004E-13</v>
      </c>
      <c r="AC30" s="40">
        <v>9.8919540000000004E-13</v>
      </c>
      <c r="AD30" s="40">
        <v>4.9893124999999999E-13</v>
      </c>
      <c r="AE30" s="40" t="str">
        <v>NaN</v>
      </c>
      <c r="AF30" s="40" t="str">
        <v>NaN</v>
      </c>
      <c r="AG30" s="40" t="str">
        <v>NaN</v>
      </c>
      <c r="AH30" s="40" t="str">
        <v>NaN</v>
      </c>
      <c r="AI30" s="40" t="str">
        <v>NaN</v>
      </c>
      <c r="AJ30" s="40" t="str">
        <v>NaN</v>
      </c>
      <c r="AK30" s="3">
        <f t="shared" si="0"/>
        <v>9.5266960233610283E-4</v>
      </c>
      <c r="AL30" s="1">
        <v>35.685299999999998</v>
      </c>
      <c r="BG30" s="15" t="s">
        <v>104</v>
      </c>
      <c r="BH30" s="2">
        <f t="shared" si="5"/>
        <v>3.5010027946043366E-5</v>
      </c>
      <c r="BI30" s="2">
        <f t="shared" si="6"/>
        <v>3.5010027946043369E-8</v>
      </c>
      <c r="BJ30" s="2">
        <f t="shared" si="7"/>
        <v>2.828810258040304E-6</v>
      </c>
      <c r="BK30" s="2">
        <f t="shared" si="8"/>
        <v>3.3945723096483652E-5</v>
      </c>
      <c r="BL30" s="2">
        <f t="shared" si="9"/>
        <v>3.3945723096483651E-2</v>
      </c>
      <c r="BM30" s="2">
        <f t="shared" si="10"/>
        <v>3.3945723096483654E-20</v>
      </c>
      <c r="BN30" s="7">
        <f t="shared" si="11"/>
        <v>1.1939898913341678E-5</v>
      </c>
      <c r="BO30" s="7">
        <f t="shared" si="12"/>
        <v>4.3580631033697127E-3</v>
      </c>
      <c r="BP30" s="8">
        <f t="shared" si="13"/>
        <v>2.5780704524570656E-2</v>
      </c>
      <c r="BQ30" s="8">
        <f t="shared" si="14"/>
        <v>5.1561409049141312E-2</v>
      </c>
      <c r="BR30" s="8">
        <f t="shared" si="15"/>
        <v>0.15468422714742394</v>
      </c>
      <c r="BS30" s="52">
        <f t="shared" si="16"/>
        <v>7.7342113573711971E-2</v>
      </c>
    </row>
    <row r="31" spans="1:71" x14ac:dyDescent="0.3">
      <c r="A31" s="31" t="str">
        <v>NaN</v>
      </c>
      <c r="B31" s="41" t="str">
        <v>NaN</v>
      </c>
      <c r="C31" s="31" t="str">
        <v>NaN</v>
      </c>
      <c r="D31" s="31">
        <v>4.2474970000000003E-3</v>
      </c>
      <c r="E31" s="31">
        <v>3.2508599999999999E-3</v>
      </c>
      <c r="F31" s="31">
        <v>2.9934577E-3</v>
      </c>
      <c r="G31" s="31">
        <v>2.9573999999999998E-3</v>
      </c>
      <c r="H31" s="31">
        <v>2.8161509999999998E-3</v>
      </c>
      <c r="I31" s="31">
        <v>2.5657399999999999E-3</v>
      </c>
      <c r="J31" s="31">
        <v>2.1359249999999999E-3</v>
      </c>
      <c r="K31" s="31">
        <v>1.6071822E-3</v>
      </c>
      <c r="L31" s="31">
        <v>8.5439236000000001E-4</v>
      </c>
      <c r="M31" s="31">
        <v>3.3955164999999999E-11</v>
      </c>
      <c r="N31" s="31">
        <v>7.9892340000000002E-12</v>
      </c>
      <c r="O31" s="31" t="str">
        <v>NaN</v>
      </c>
      <c r="P31" s="31" t="str">
        <v>NaN</v>
      </c>
      <c r="Q31" s="31" t="str">
        <v>NaN</v>
      </c>
      <c r="R31" s="31" t="str">
        <v>NaN</v>
      </c>
      <c r="S31" s="33">
        <v>5.0882940000000002E-3</v>
      </c>
      <c r="T31" s="33">
        <v>4.7224579999999997E-3</v>
      </c>
      <c r="U31" s="33">
        <v>4.6286946000000002E-3</v>
      </c>
      <c r="V31" s="33">
        <v>3.9950465000000001E-3</v>
      </c>
      <c r="W31" s="33">
        <v>3.4562564000000001E-3</v>
      </c>
      <c r="X31" s="33">
        <v>2.4262291999999999E-3</v>
      </c>
      <c r="Y31" s="33">
        <v>9.2282830000000004E-7</v>
      </c>
      <c r="Z31" s="33" t="str">
        <v>NaN</v>
      </c>
      <c r="AA31" s="40">
        <v>3.2128294999999999E-12</v>
      </c>
      <c r="AB31" s="40">
        <v>1.9807126999999999E-12</v>
      </c>
      <c r="AC31" s="40" t="str">
        <v>NaN</v>
      </c>
      <c r="AD31" s="40" t="str">
        <v>NaN</v>
      </c>
      <c r="AE31" s="40" t="str">
        <v>NaN</v>
      </c>
      <c r="AF31" s="40" t="str">
        <v>NaN</v>
      </c>
      <c r="AG31" s="40" t="str">
        <v>NaN</v>
      </c>
      <c r="AH31" s="40" t="str">
        <v>NaN</v>
      </c>
      <c r="AI31" s="40" t="str">
        <v>NaN</v>
      </c>
      <c r="AJ31" s="40" t="str">
        <v>NaN</v>
      </c>
      <c r="AK31" s="3">
        <f t="shared" si="0"/>
        <v>2.3873253417718977E-3</v>
      </c>
      <c r="AL31" s="1">
        <v>39.709000000000003</v>
      </c>
      <c r="BG31" s="15" t="s">
        <v>107</v>
      </c>
      <c r="BH31" s="2">
        <f t="shared" si="5"/>
        <v>2.3871075423892354E-4</v>
      </c>
      <c r="BI31" s="2">
        <f t="shared" si="6"/>
        <v>2.3871075423892352E-7</v>
      </c>
      <c r="BJ31" s="2">
        <f t="shared" si="7"/>
        <v>1.9287828942505021E-5</v>
      </c>
      <c r="BK31" s="2">
        <f t="shared" si="8"/>
        <v>2.3145394731006026E-4</v>
      </c>
      <c r="BL31" s="2">
        <f t="shared" si="9"/>
        <v>0.23145394731006028</v>
      </c>
      <c r="BM31" s="2">
        <f t="shared" si="10"/>
        <v>2.3145394731006028E-19</v>
      </c>
      <c r="BN31" s="7">
        <f t="shared" si="11"/>
        <v>8.1410454157104049E-5</v>
      </c>
      <c r="BO31" s="7">
        <f t="shared" si="12"/>
        <v>2.9714815767342979E-2</v>
      </c>
      <c r="BP31" s="8">
        <f t="shared" si="13"/>
        <v>0.17578196256671638</v>
      </c>
      <c r="BQ31" s="8">
        <f t="shared" si="14"/>
        <v>0.35156392513343276</v>
      </c>
      <c r="BR31" s="8">
        <f t="shared" si="15"/>
        <v>1.0546917754002982</v>
      </c>
      <c r="BS31" s="52">
        <f t="shared" si="16"/>
        <v>0.52734588770014912</v>
      </c>
    </row>
    <row r="32" spans="1:71" x14ac:dyDescent="0.3">
      <c r="A32" s="31" t="str">
        <v>NaN</v>
      </c>
      <c r="B32" s="41" t="str">
        <v>NaN</v>
      </c>
      <c r="C32" s="31" t="str">
        <v>NaN</v>
      </c>
      <c r="D32" s="31">
        <v>4.5097990000000001E-3</v>
      </c>
      <c r="E32" s="31">
        <v>3.5000016999999998E-3</v>
      </c>
      <c r="F32" s="31">
        <v>3.450266E-3</v>
      </c>
      <c r="G32" s="31">
        <v>3.3360738E-3</v>
      </c>
      <c r="H32" s="31">
        <v>3.3133335000000001E-3</v>
      </c>
      <c r="I32" s="31">
        <v>3.173071E-3</v>
      </c>
      <c r="J32" s="31">
        <v>3.0584805999999999E-3</v>
      </c>
      <c r="K32" s="31">
        <v>2.6121E-3</v>
      </c>
      <c r="L32" s="31">
        <v>1.7728724999999999E-3</v>
      </c>
      <c r="M32" s="31">
        <v>3.945854E-4</v>
      </c>
      <c r="N32" s="31">
        <v>1.5643578000000001E-11</v>
      </c>
      <c r="O32" s="31" t="str">
        <v>NaN</v>
      </c>
      <c r="P32" s="31" t="str">
        <v>NaN</v>
      </c>
      <c r="Q32" s="31" t="str">
        <v>NaN</v>
      </c>
      <c r="R32" s="31" t="str">
        <v>NaN</v>
      </c>
      <c r="S32" s="33" t="str">
        <v>NaN</v>
      </c>
      <c r="T32" s="33">
        <v>5.9757763999999996E-3</v>
      </c>
      <c r="U32" s="33">
        <v>5.3840399999999997E-3</v>
      </c>
      <c r="V32" s="33">
        <v>5.5883399999999998E-3</v>
      </c>
      <c r="W32" s="33">
        <v>5.2257600000000003E-3</v>
      </c>
      <c r="X32" s="33">
        <v>4.8603034E-3</v>
      </c>
      <c r="Y32" s="33">
        <v>3.0624021000000001E-3</v>
      </c>
      <c r="Z32" s="33">
        <v>1.2347089E-3</v>
      </c>
      <c r="AA32" s="40" t="str">
        <v>NaN</v>
      </c>
      <c r="AB32" s="40" t="str">
        <v>NaN</v>
      </c>
      <c r="AC32" s="40" t="str">
        <v>NaN</v>
      </c>
      <c r="AD32" s="40" t="str">
        <v>NaN</v>
      </c>
      <c r="AE32" s="40" t="str">
        <v>NaN</v>
      </c>
      <c r="AF32" s="40" t="str">
        <v>NaN</v>
      </c>
      <c r="AG32" s="40" t="str">
        <v>NaN</v>
      </c>
      <c r="AH32" s="40" t="str">
        <v>NaN</v>
      </c>
      <c r="AI32" s="40" t="str">
        <v>NaN</v>
      </c>
      <c r="AJ32" s="40" t="str">
        <v>NaN</v>
      </c>
      <c r="AK32" s="3">
        <f t="shared" si="0"/>
        <v>3.3584396842024208E-3</v>
      </c>
      <c r="AL32" s="1">
        <v>43.982999999999997</v>
      </c>
      <c r="BG32" s="16" t="s">
        <v>116</v>
      </c>
      <c r="BH32" s="2">
        <f t="shared" si="5"/>
        <v>2.4573518657363216E-3</v>
      </c>
      <c r="BI32" s="2">
        <f t="shared" si="6"/>
        <v>2.4573518657363217E-6</v>
      </c>
      <c r="BJ32" s="2">
        <f t="shared" si="7"/>
        <v>1.9855403075149479E-4</v>
      </c>
      <c r="BK32" s="2">
        <f t="shared" si="8"/>
        <v>2.3826483690179375E-3</v>
      </c>
      <c r="BL32" s="2">
        <f t="shared" si="9"/>
        <v>2.3826483690179376</v>
      </c>
      <c r="BM32" s="2">
        <f t="shared" si="10"/>
        <v>2.382648369017938E-18</v>
      </c>
      <c r="BN32" s="7">
        <f t="shared" si="11"/>
        <v>8.3806082407652442E-4</v>
      </c>
      <c r="BO32" s="7">
        <f t="shared" si="12"/>
        <v>0.30589220078793139</v>
      </c>
      <c r="BP32" s="8">
        <f t="shared" si="13"/>
        <v>1.8095461809138669</v>
      </c>
      <c r="BQ32" s="8">
        <f t="shared" si="14"/>
        <v>3.6190923618277338</v>
      </c>
      <c r="BR32" s="8">
        <f t="shared" si="15"/>
        <v>10.857277085483203</v>
      </c>
      <c r="BS32" s="52">
        <f t="shared" si="16"/>
        <v>5.4286385427416013</v>
      </c>
    </row>
    <row r="33" spans="1:71" x14ac:dyDescent="0.3">
      <c r="A33" s="31" t="str">
        <v>NaN</v>
      </c>
      <c r="B33" s="41" t="str">
        <v>NaN</v>
      </c>
      <c r="C33" s="31" t="str">
        <v>NaN</v>
      </c>
      <c r="D33" s="31" t="str">
        <v>NaN</v>
      </c>
      <c r="E33" s="31">
        <v>3.2088304999999999E-3</v>
      </c>
      <c r="F33" s="31">
        <v>3.4670249999999999E-3</v>
      </c>
      <c r="G33" s="31">
        <v>3.5176274999999999E-3</v>
      </c>
      <c r="H33" s="31">
        <v>3.2000959999999999E-3</v>
      </c>
      <c r="I33" s="31">
        <v>3.2347268000000001E-3</v>
      </c>
      <c r="J33" s="31">
        <v>3.3604583999999999E-3</v>
      </c>
      <c r="K33" s="31">
        <v>3.1379338000000001E-3</v>
      </c>
      <c r="L33" s="31">
        <v>2.2125507E-3</v>
      </c>
      <c r="M33" s="31">
        <v>8.1837329999999995E-4</v>
      </c>
      <c r="N33" s="31">
        <v>4.4801440000000001E-11</v>
      </c>
      <c r="O33" s="31" t="str">
        <v>NaN</v>
      </c>
      <c r="P33" s="31" t="str">
        <v>NaN</v>
      </c>
      <c r="Q33" s="31" t="str">
        <v>NaN</v>
      </c>
      <c r="R33" s="31" t="str">
        <v>NaN</v>
      </c>
      <c r="S33" s="33" t="str">
        <v>NaN</v>
      </c>
      <c r="T33" s="33" t="str">
        <v>NaN</v>
      </c>
      <c r="U33" s="33">
        <v>5.8617215E-3</v>
      </c>
      <c r="V33" s="33">
        <v>5.7136063000000001E-3</v>
      </c>
      <c r="W33" s="33">
        <v>5.5278189999999998E-3</v>
      </c>
      <c r="X33" s="33">
        <v>5.5400620000000001E-3</v>
      </c>
      <c r="Y33" s="33">
        <v>4.7446010000000002E-3</v>
      </c>
      <c r="Z33" s="33">
        <v>2.6220852000000002E-3</v>
      </c>
      <c r="AA33" s="40" t="str">
        <v>NaN</v>
      </c>
      <c r="AB33" s="40" t="str">
        <v>NaN</v>
      </c>
      <c r="AC33" s="40" t="str">
        <v>NaN</v>
      </c>
      <c r="AD33" s="40" t="str">
        <v>NaN</v>
      </c>
      <c r="AE33" s="40" t="str">
        <v>NaN</v>
      </c>
      <c r="AF33" s="40" t="str">
        <v>NaN</v>
      </c>
      <c r="AG33" s="40" t="str">
        <v>NaN</v>
      </c>
      <c r="AH33" s="40" t="str">
        <v>NaN</v>
      </c>
      <c r="AI33" s="40" t="str">
        <v>NaN</v>
      </c>
      <c r="AJ33" s="40" t="str">
        <v>NaN</v>
      </c>
      <c r="AK33" s="3">
        <f t="shared" si="0"/>
        <v>3.51046981530009E-3</v>
      </c>
      <c r="AL33" s="1">
        <v>48.590400000000002</v>
      </c>
      <c r="BG33" t="s">
        <v>117</v>
      </c>
      <c r="BH33" s="2">
        <f>AO16</f>
        <v>9.5244878774206499E-4</v>
      </c>
      <c r="BI33" s="2">
        <f t="shared" si="6"/>
        <v>9.5244878774206505E-7</v>
      </c>
      <c r="BJ33" s="2">
        <f t="shared" si="7"/>
        <v>7.6957862049558854E-5</v>
      </c>
      <c r="BK33" s="2">
        <f t="shared" si="8"/>
        <v>9.2349434459470625E-4</v>
      </c>
      <c r="BL33" s="2">
        <f t="shared" si="9"/>
        <v>0.92349434459470625</v>
      </c>
      <c r="BM33" s="2">
        <f t="shared" si="10"/>
        <v>9.2349434459470628E-19</v>
      </c>
      <c r="BN33" s="7">
        <f t="shared" si="11"/>
        <v>3.2482528329601902E-4</v>
      </c>
      <c r="BO33" s="7">
        <f t="shared" si="12"/>
        <v>0.11856122840304695</v>
      </c>
      <c r="BP33" s="55">
        <f>BO33*BL$8</f>
        <v>0.70136478638083277</v>
      </c>
      <c r="BQ33" s="55">
        <f t="shared" si="14"/>
        <v>1.4027295727616655</v>
      </c>
      <c r="BR33" s="55">
        <f t="shared" si="15"/>
        <v>4.2081887182849966</v>
      </c>
      <c r="BS33" s="54">
        <f>AVERAGE(BP33:BR33)</f>
        <v>2.1040943591424983</v>
      </c>
    </row>
    <row r="34" spans="1:71" x14ac:dyDescent="0.3">
      <c r="A34" s="27" t="str">
        <v>NaN</v>
      </c>
      <c r="B34" s="28" t="str">
        <v>NaN</v>
      </c>
      <c r="C34" s="27" t="str">
        <v>NaN</v>
      </c>
      <c r="D34" s="27" t="str">
        <v>NaN</v>
      </c>
      <c r="E34" s="27">
        <v>1.2402544E-3</v>
      </c>
      <c r="F34" s="27">
        <v>3.0766367E-3</v>
      </c>
      <c r="G34" s="27">
        <v>2.3874174999999999E-3</v>
      </c>
      <c r="H34" s="27">
        <v>1.6248464E-3</v>
      </c>
      <c r="I34" s="27">
        <v>2.5932213999999999E-3</v>
      </c>
      <c r="J34" s="27">
        <v>4.0841990000000002E-3</v>
      </c>
      <c r="K34" s="27">
        <v>2.7012736999999999E-3</v>
      </c>
      <c r="L34" s="27">
        <v>1.9723976000000001E-3</v>
      </c>
      <c r="M34" s="27">
        <v>5.3392845999999998E-11</v>
      </c>
      <c r="N34" s="27" t="str">
        <v>NaN</v>
      </c>
      <c r="O34" s="27" t="str">
        <v>NaN</v>
      </c>
      <c r="P34" s="27" t="str">
        <v>NaN</v>
      </c>
      <c r="Q34" s="27" t="str">
        <v>NaN</v>
      </c>
      <c r="R34" s="27" t="str">
        <v>NaN</v>
      </c>
      <c r="S34" s="27" t="str">
        <v>NaN</v>
      </c>
      <c r="T34" s="27" t="str">
        <v>NaN</v>
      </c>
      <c r="U34" s="27">
        <v>4.828822E-3</v>
      </c>
      <c r="V34" s="27">
        <v>5.0406944999999998E-3</v>
      </c>
      <c r="W34" s="27">
        <v>4.6453624999999998E-3</v>
      </c>
      <c r="X34" s="27">
        <v>3.7544367000000001E-3</v>
      </c>
      <c r="Y34" s="27">
        <v>3.4776065E-3</v>
      </c>
      <c r="Z34" s="27" t="str">
        <v>NaN</v>
      </c>
      <c r="AA34" s="27" t="str">
        <v>NaN</v>
      </c>
      <c r="AB34" s="27" t="str">
        <v>NaN</v>
      </c>
      <c r="AC34" s="27" t="str">
        <v>NaN</v>
      </c>
      <c r="AD34" s="27" t="str">
        <v>NaN</v>
      </c>
      <c r="AE34" s="27" t="str">
        <v>NaN</v>
      </c>
      <c r="AF34" s="27" t="str">
        <v>NaN</v>
      </c>
      <c r="AG34" s="27" t="str">
        <v>NaN</v>
      </c>
      <c r="AH34" s="27" t="str">
        <v>NaN</v>
      </c>
      <c r="AI34" s="27" t="str">
        <v>NaN</v>
      </c>
      <c r="AJ34" s="27" t="str">
        <v>NaN</v>
      </c>
      <c r="AK34" s="3">
        <f t="shared" si="0"/>
        <v>2.9590834966709179E-3</v>
      </c>
      <c r="AL34" s="1">
        <v>53.663899999999998</v>
      </c>
      <c r="BG34" t="s">
        <v>118</v>
      </c>
      <c r="BH34" s="2">
        <f t="shared" si="5"/>
        <v>0</v>
      </c>
      <c r="BI34" s="2"/>
      <c r="BJ34" s="2"/>
      <c r="BK34" s="2"/>
      <c r="BL34" s="2"/>
      <c r="BM34" s="2"/>
      <c r="BN34" s="7"/>
      <c r="BO34" s="7"/>
      <c r="BP34" s="8"/>
      <c r="BQ34" s="8"/>
      <c r="BR34" s="8"/>
      <c r="BS34" s="52"/>
    </row>
    <row r="35" spans="1:71" x14ac:dyDescent="0.3">
      <c r="A35" s="27" t="str">
        <v>NaN</v>
      </c>
      <c r="B35" s="28" t="str">
        <v>NaN</v>
      </c>
      <c r="C35" s="27" t="str">
        <v>NaN</v>
      </c>
      <c r="D35" s="27" t="str">
        <v>NaN</v>
      </c>
      <c r="E35" s="27" t="str">
        <v>NaN</v>
      </c>
      <c r="F35" s="27" t="str">
        <v>NaN</v>
      </c>
      <c r="G35" s="27">
        <v>6.7440287000000005E-4</v>
      </c>
      <c r="H35" s="27">
        <v>8.015381E-4</v>
      </c>
      <c r="I35" s="27">
        <v>7.333544E-4</v>
      </c>
      <c r="J35" s="27">
        <v>2.0101692000000001E-3</v>
      </c>
      <c r="K35" s="27">
        <v>2.6626964999999999E-10</v>
      </c>
      <c r="L35" s="27">
        <v>5.2111249999999999E-11</v>
      </c>
      <c r="M35" s="27" t="str">
        <v>NaN</v>
      </c>
      <c r="N35" s="27" t="str">
        <v>NaN</v>
      </c>
      <c r="O35" s="27" t="str">
        <v>NaN</v>
      </c>
      <c r="P35" s="27" t="str">
        <v>NaN</v>
      </c>
      <c r="Q35" s="27" t="str">
        <v>NaN</v>
      </c>
      <c r="R35" s="27" t="str">
        <v>NaN</v>
      </c>
      <c r="S35" s="27" t="str">
        <v>NaN</v>
      </c>
      <c r="T35" s="27" t="str">
        <v>NaN</v>
      </c>
      <c r="U35" s="27">
        <v>1.952332E-3</v>
      </c>
      <c r="V35" s="27">
        <v>2.527385E-3</v>
      </c>
      <c r="W35" s="27">
        <v>7.8759534999999999E-4</v>
      </c>
      <c r="X35" s="27">
        <v>1.2214936999999999E-3</v>
      </c>
      <c r="Y35" s="27">
        <v>1.3637968000000001E-3</v>
      </c>
      <c r="Z35" s="27">
        <v>1.4406629E-3</v>
      </c>
      <c r="AA35" s="27" t="str">
        <v>NaN</v>
      </c>
      <c r="AB35" s="27" t="str">
        <v>NaN</v>
      </c>
      <c r="AC35" s="27" t="str">
        <v>NaN</v>
      </c>
      <c r="AD35" s="27" t="str">
        <v>NaN</v>
      </c>
      <c r="AE35" s="27" t="str">
        <v>NaN</v>
      </c>
      <c r="AF35" s="27" t="str">
        <v>NaN</v>
      </c>
      <c r="AG35" s="27" t="str">
        <v>NaN</v>
      </c>
      <c r="AH35" s="27" t="str">
        <v>NaN</v>
      </c>
      <c r="AI35" s="27" t="str">
        <v>NaN</v>
      </c>
      <c r="AJ35" s="27" t="str">
        <v>NaN</v>
      </c>
      <c r="AK35" s="3">
        <f t="shared" si="0"/>
        <v>1.1260608865317418E-3</v>
      </c>
      <c r="AL35" s="9">
        <v>59.441600000000001</v>
      </c>
      <c r="BG35" t="s">
        <v>119</v>
      </c>
      <c r="BH35" s="2">
        <f t="shared" si="5"/>
        <v>0</v>
      </c>
      <c r="BI35" s="2"/>
      <c r="BJ35" s="2"/>
      <c r="BK35" s="2"/>
      <c r="BL35" s="2"/>
      <c r="BM35" s="2"/>
      <c r="BN35" s="7"/>
      <c r="BO35" s="7"/>
      <c r="BP35" s="8"/>
      <c r="BQ35" s="8"/>
      <c r="BR35" s="8"/>
      <c r="BS35" s="52"/>
    </row>
    <row r="36" spans="1:71" x14ac:dyDescent="0.3">
      <c r="A36" s="25" t="str">
        <v>NaN</v>
      </c>
      <c r="B36" s="26" t="str">
        <v>NaN</v>
      </c>
      <c r="C36" s="25" t="str">
        <v>NaN</v>
      </c>
      <c r="D36" s="25" t="str">
        <v>NaN</v>
      </c>
      <c r="E36" s="25" t="str">
        <v>NaN</v>
      </c>
      <c r="F36" s="25" t="str">
        <v>NaN</v>
      </c>
      <c r="G36" s="25" t="str">
        <v>NaN</v>
      </c>
      <c r="H36" s="25" t="str">
        <v>NaN</v>
      </c>
      <c r="I36" s="25" t="str">
        <v>NaN</v>
      </c>
      <c r="J36" s="25">
        <v>4.4053009999999998E-11</v>
      </c>
      <c r="K36" s="25" t="str">
        <v>NaN</v>
      </c>
      <c r="L36" s="25" t="str">
        <v>NaN</v>
      </c>
      <c r="M36" s="25" t="str">
        <v>NaN</v>
      </c>
      <c r="N36" s="25" t="str">
        <v>NaN</v>
      </c>
      <c r="O36" s="25" t="str">
        <v>NaN</v>
      </c>
      <c r="P36" s="25" t="str">
        <v>NaN</v>
      </c>
      <c r="Q36" s="25" t="str">
        <v>NaN</v>
      </c>
      <c r="R36" s="25" t="str">
        <v>NaN</v>
      </c>
      <c r="S36" s="25" t="str">
        <v>NaN</v>
      </c>
      <c r="T36" s="25">
        <v>1.191316E-10</v>
      </c>
      <c r="U36" s="25">
        <v>1.8011952E-10</v>
      </c>
      <c r="V36" s="25" t="str">
        <v>NaN</v>
      </c>
      <c r="W36" s="25" t="str">
        <v>NaN</v>
      </c>
      <c r="X36" s="25">
        <v>1.3212043E-11</v>
      </c>
      <c r="Y36" s="25">
        <v>6.2430324999999998E-11</v>
      </c>
      <c r="Z36" s="25">
        <v>7.5209840000000003E-11</v>
      </c>
      <c r="AA36" s="25">
        <v>9.1721769999999995E-11</v>
      </c>
      <c r="AB36" s="25">
        <v>8.1831423999999998E-11</v>
      </c>
      <c r="AC36" s="25" t="str">
        <v>NaN</v>
      </c>
      <c r="AD36" s="25" t="str">
        <v>NaN</v>
      </c>
      <c r="AE36" s="25" t="str">
        <v>NaN</v>
      </c>
      <c r="AF36" s="25" t="str">
        <v>NaN</v>
      </c>
      <c r="AG36" s="25" t="str">
        <v>NaN</v>
      </c>
      <c r="AH36" s="25" t="str">
        <v>NaN</v>
      </c>
      <c r="AI36" s="25" t="str">
        <v>NaN</v>
      </c>
      <c r="AJ36" s="25" t="str">
        <v>NaN</v>
      </c>
      <c r="AK36" s="3">
        <f t="shared" si="0"/>
        <v>8.3463691500000003E-11</v>
      </c>
      <c r="AL36" s="4">
        <v>66.4435</v>
      </c>
      <c r="BG36" t="s">
        <v>120</v>
      </c>
      <c r="BH36" s="2">
        <f>AO19</f>
        <v>3.2970318916666665E-3</v>
      </c>
      <c r="BI36" s="2">
        <f t="shared" ref="BI36" si="17">BH36*0.001</f>
        <v>3.2970318916666667E-6</v>
      </c>
      <c r="BJ36" s="2">
        <f t="shared" ref="BJ36" si="18">BI36*80.8</f>
        <v>2.6640017684666668E-4</v>
      </c>
      <c r="BK36" s="2">
        <f t="shared" ref="BK36" si="19">BJ36*12</f>
        <v>3.1968021221600003E-3</v>
      </c>
      <c r="BL36" s="2">
        <f t="shared" ref="BL36" si="20">BK36*1000</f>
        <v>3.1968021221600003</v>
      </c>
      <c r="BM36" s="2">
        <f t="shared" ref="BM36" si="21">BL36*0.000000000000000001</f>
        <v>3.1968021221600003E-18</v>
      </c>
      <c r="BN36" s="7">
        <f>BM36*BI$8</f>
        <v>1.1244271944379476E-3</v>
      </c>
      <c r="BO36" s="7">
        <f t="shared" si="12"/>
        <v>0.41041592596985088</v>
      </c>
      <c r="BP36" s="8">
        <f>BO36*BL$8</f>
        <v>2.4278702415817626</v>
      </c>
      <c r="BQ36" s="8">
        <f>BO36*BL$9</f>
        <v>4.8557404831635251</v>
      </c>
      <c r="BR36" s="8">
        <f>BO36*BL$10</f>
        <v>14.567221449490576</v>
      </c>
      <c r="BS36" s="52">
        <f>AVERAGE(BP36:BR36)</f>
        <v>7.2836107247452873</v>
      </c>
    </row>
    <row r="37" spans="1:71" x14ac:dyDescent="0.3">
      <c r="A37" s="25">
        <v>1.4564868000000002E-11</v>
      </c>
      <c r="B37" s="26">
        <v>1.4590995000000001E-11</v>
      </c>
      <c r="C37" s="25">
        <v>1.4833065000000001E-11</v>
      </c>
      <c r="D37" s="25">
        <v>1.4392488E-11</v>
      </c>
      <c r="E37" s="25">
        <v>1.3384035E-11</v>
      </c>
      <c r="F37" s="25">
        <v>1.2810008E-11</v>
      </c>
      <c r="G37" s="25">
        <v>1.2681282E-11</v>
      </c>
      <c r="H37" s="25">
        <v>1.2532125E-11</v>
      </c>
      <c r="I37" s="25">
        <v>1.2431007000000001E-11</v>
      </c>
      <c r="J37" s="25">
        <v>1.2141929E-11</v>
      </c>
      <c r="K37" s="25">
        <v>1.1726264E-11</v>
      </c>
      <c r="L37" s="25">
        <v>1.1498443E-11</v>
      </c>
      <c r="M37" s="25">
        <v>1.1508796000000001E-11</v>
      </c>
      <c r="N37" s="25">
        <v>1.1565466E-11</v>
      </c>
      <c r="O37" s="25">
        <v>1.2344183999999999E-11</v>
      </c>
      <c r="P37" s="25">
        <v>1.4021549E-11</v>
      </c>
      <c r="Q37" s="25">
        <v>1.5291666999999999E-11</v>
      </c>
      <c r="R37" s="25">
        <v>1.617966E-11</v>
      </c>
      <c r="S37" s="25">
        <v>1.8737722999999999E-11</v>
      </c>
      <c r="T37" s="25">
        <v>1.9836582000000001E-11</v>
      </c>
      <c r="U37" s="25" t="str">
        <v>NaN</v>
      </c>
      <c r="V37" s="25" t="str">
        <v>NaN</v>
      </c>
      <c r="W37" s="25" t="str">
        <v>NaN</v>
      </c>
      <c r="X37" s="25" t="str">
        <v>NaN</v>
      </c>
      <c r="Y37" s="25">
        <v>2.0794665999999999E-11</v>
      </c>
      <c r="Z37" s="25">
        <v>3.1939795E-11</v>
      </c>
      <c r="AA37" s="25">
        <v>3.1232000000000003E-11</v>
      </c>
      <c r="AB37" s="25">
        <v>3.3364420000000001E-11</v>
      </c>
      <c r="AC37" s="25">
        <v>2.894074E-11</v>
      </c>
      <c r="AD37" s="25">
        <v>2.2717779000000001E-11</v>
      </c>
      <c r="AE37" s="25">
        <v>2.5738939000000001E-11</v>
      </c>
      <c r="AF37" s="25">
        <v>2.3960089E-11</v>
      </c>
      <c r="AG37" s="25">
        <v>2.1136996999999999E-11</v>
      </c>
      <c r="AH37" s="25">
        <v>2.4588586E-11</v>
      </c>
      <c r="AI37" s="25">
        <v>2.4535221000000001E-11</v>
      </c>
      <c r="AJ37" s="25">
        <v>1.7777555E-11</v>
      </c>
      <c r="AK37" s="3">
        <f t="shared" si="0"/>
        <v>1.8243716343750002E-11</v>
      </c>
      <c r="AL37" s="4">
        <v>76.463800000000006</v>
      </c>
      <c r="BP37" s="8"/>
      <c r="BQ37" s="8"/>
      <c r="BR37" s="8"/>
    </row>
    <row r="38" spans="1:71" x14ac:dyDescent="0.3">
      <c r="A38" t="s">
        <v>71</v>
      </c>
      <c r="AK38" s="17">
        <f>SUM(A2:AJ37)/985</f>
        <v>8.6542301146302068E-4</v>
      </c>
      <c r="AP38" s="8" t="s">
        <v>122</v>
      </c>
      <c r="BG38" t="s">
        <v>198</v>
      </c>
      <c r="BH38" t="s">
        <v>199</v>
      </c>
      <c r="BI38" t="s">
        <v>200</v>
      </c>
      <c r="BK38" t="s">
        <v>205</v>
      </c>
    </row>
    <row r="39" spans="1:71" ht="28.8" x14ac:dyDescent="0.3">
      <c r="A39" s="25" t="str" cm="1">
        <f t="array" ref="A39:AJ74">([1]eco2D_Export_C_016_sigma2_palat!A38:AJ73)</f>
        <v>NaN</v>
      </c>
      <c r="B39" s="26" t="str">
        <v>NaN</v>
      </c>
      <c r="C39" s="25" t="str">
        <v>NaN</v>
      </c>
      <c r="D39" s="25" t="str">
        <v>NaN</v>
      </c>
      <c r="E39" s="25" t="str">
        <v>NaN</v>
      </c>
      <c r="F39" s="25" t="str">
        <v>NaN</v>
      </c>
      <c r="G39" s="25" t="str">
        <v>NaN</v>
      </c>
      <c r="H39" s="25" t="str">
        <v>NaN</v>
      </c>
      <c r="I39" s="25" t="str">
        <v>NaN</v>
      </c>
      <c r="J39" s="25" t="str">
        <v>NaN</v>
      </c>
      <c r="K39" s="25" t="str">
        <v>NaN</v>
      </c>
      <c r="L39" s="25" t="str">
        <v>NaN</v>
      </c>
      <c r="M39" s="25" t="str">
        <v>NaN</v>
      </c>
      <c r="N39" s="25" t="str">
        <v>NaN</v>
      </c>
      <c r="O39" s="25" t="str">
        <v>NaN</v>
      </c>
      <c r="P39" s="25" t="str">
        <v>NaN</v>
      </c>
      <c r="Q39" s="25" t="str">
        <v>NaN</v>
      </c>
      <c r="R39" s="25" t="str">
        <v>NaN</v>
      </c>
      <c r="S39" s="25" t="str">
        <v>NaN</v>
      </c>
      <c r="T39" s="25" t="str">
        <v>NaN</v>
      </c>
      <c r="U39" s="25" t="str">
        <v>NaN</v>
      </c>
      <c r="V39" s="25" t="str">
        <v>NaN</v>
      </c>
      <c r="W39" s="25" t="str">
        <v>NaN</v>
      </c>
      <c r="X39" s="25" t="str">
        <v>NaN</v>
      </c>
      <c r="Y39" s="25" t="str">
        <v>NaN</v>
      </c>
      <c r="Z39" s="25" t="str">
        <v>NaN</v>
      </c>
      <c r="AA39" s="25" t="str">
        <v>NaN</v>
      </c>
      <c r="AB39" s="25" t="str">
        <v>NaN</v>
      </c>
      <c r="AC39" s="25" t="str">
        <v>NaN</v>
      </c>
      <c r="AD39" s="25" t="str">
        <v>NaN</v>
      </c>
      <c r="AE39" s="25" t="str">
        <v>NaN</v>
      </c>
      <c r="AF39" s="25" t="str">
        <v>NaN</v>
      </c>
      <c r="AG39" s="25" t="str">
        <v>NaN</v>
      </c>
      <c r="AH39" s="25" t="str">
        <v>NaN</v>
      </c>
      <c r="AI39" s="25" t="str">
        <v>NaN</v>
      </c>
      <c r="AJ39" s="25" t="str">
        <v>NaN</v>
      </c>
      <c r="AK39" s="3" t="s">
        <v>0</v>
      </c>
      <c r="AL39" s="4">
        <v>-76.463800000000006</v>
      </c>
      <c r="AP39" s="8" t="s">
        <v>0</v>
      </c>
      <c r="AR39" s="2"/>
      <c r="AS39" s="2"/>
      <c r="AT39" s="1" t="s">
        <v>121</v>
      </c>
      <c r="AW39" s="48" t="s">
        <v>202</v>
      </c>
      <c r="AX39" s="2"/>
      <c r="AY39" t="s">
        <v>178</v>
      </c>
      <c r="AZ39" t="s">
        <v>179</v>
      </c>
      <c r="BA39" t="s">
        <v>180</v>
      </c>
      <c r="BB39" t="s">
        <v>181</v>
      </c>
      <c r="BC39" t="s">
        <v>182</v>
      </c>
      <c r="BD39" t="s">
        <v>183</v>
      </c>
      <c r="BE39" t="s">
        <v>184</v>
      </c>
      <c r="BF39" t="s">
        <v>185</v>
      </c>
      <c r="BG39" t="s">
        <v>189</v>
      </c>
      <c r="BH39" t="s">
        <v>189</v>
      </c>
      <c r="BI39" t="s">
        <v>189</v>
      </c>
      <c r="BJ39" s="53" t="s">
        <v>204</v>
      </c>
      <c r="BK39" t="s">
        <v>205</v>
      </c>
      <c r="BL39" s="8" t="s">
        <v>198</v>
      </c>
      <c r="BM39" s="8" t="s">
        <v>199</v>
      </c>
      <c r="BN39" s="8" t="s">
        <v>200</v>
      </c>
      <c r="BO39" s="8" t="s">
        <v>204</v>
      </c>
    </row>
    <row r="40" spans="1:71" x14ac:dyDescent="0.3">
      <c r="A40" s="25" t="str">
        <v>NaN</v>
      </c>
      <c r="B40" s="26">
        <v>5.5458277000000002E-11</v>
      </c>
      <c r="C40" s="25">
        <v>5.1168646000000003E-11</v>
      </c>
      <c r="D40" s="25">
        <v>4.6248739999999998E-11</v>
      </c>
      <c r="E40" s="25">
        <v>4.2385165000000002E-11</v>
      </c>
      <c r="F40" s="25">
        <v>2.2344944999999999E-10</v>
      </c>
      <c r="G40" s="25">
        <v>2.8950794999999998E-10</v>
      </c>
      <c r="H40" s="25">
        <v>3.6908106999999999E-10</v>
      </c>
      <c r="I40" s="25">
        <v>3.0979896000000003E-10</v>
      </c>
      <c r="J40" s="25">
        <v>3.6005316999999998E-11</v>
      </c>
      <c r="K40" s="25">
        <v>5.4714584000000001E-11</v>
      </c>
      <c r="L40" s="25">
        <v>2.9764927000000003E-11</v>
      </c>
      <c r="M40" s="25">
        <v>2.8397500999999999E-11</v>
      </c>
      <c r="N40" s="25">
        <v>2.8562790000000001E-11</v>
      </c>
      <c r="O40" s="25">
        <v>1.9061660000000001E-10</v>
      </c>
      <c r="P40" s="25">
        <v>2.6628156000000001E-11</v>
      </c>
      <c r="Q40" s="25">
        <v>2.1047454000000001E-11</v>
      </c>
      <c r="R40" s="25">
        <v>1.5647655E-10</v>
      </c>
      <c r="S40" s="25">
        <v>1.7890428000000001E-10</v>
      </c>
      <c r="T40" s="25">
        <v>1.4722784000000001E-10</v>
      </c>
      <c r="U40" s="25">
        <v>4.9360240000000001E-11</v>
      </c>
      <c r="V40" s="25">
        <v>4.100282E-11</v>
      </c>
      <c r="W40" s="25">
        <v>3.2204912000000001E-11</v>
      </c>
      <c r="X40" s="25">
        <v>4.1597559999999997E-11</v>
      </c>
      <c r="Y40" s="25">
        <v>2.4510286000000001E-11</v>
      </c>
      <c r="Z40" s="25">
        <v>3.021448E-11</v>
      </c>
      <c r="AA40" s="25">
        <v>3.4311633000000001E-11</v>
      </c>
      <c r="AB40" s="25">
        <v>3.3191373000000001E-11</v>
      </c>
      <c r="AC40" s="25">
        <v>4.0949064000000001E-11</v>
      </c>
      <c r="AD40" s="25">
        <v>6.2341576000000006E-11</v>
      </c>
      <c r="AE40" s="25">
        <v>5.7973536E-11</v>
      </c>
      <c r="AF40" s="25">
        <v>6.9360159999999996E-11</v>
      </c>
      <c r="AG40" s="25">
        <v>4.3829842999999999E-11</v>
      </c>
      <c r="AH40" s="25">
        <v>2.3284232E-11</v>
      </c>
      <c r="AI40" s="25">
        <v>5.4603714000000002E-11</v>
      </c>
      <c r="AJ40" s="25" t="str">
        <v>NaN</v>
      </c>
      <c r="AK40" s="3">
        <f>AVERAGE(A40:AJ40)</f>
        <v>8.6005284882352939E-11</v>
      </c>
      <c r="AL40" s="4">
        <v>-66.4435</v>
      </c>
      <c r="AM40" s="6" t="s">
        <v>93</v>
      </c>
      <c r="AO40" s="2">
        <f>SUM(A73:AJ74)/40</f>
        <v>2.0565792747500007E-11</v>
      </c>
      <c r="AP40" s="8">
        <f>((AK40-AK$3)*100)/AK$3</f>
        <v>61.791574559188689</v>
      </c>
      <c r="AQ40" s="2"/>
      <c r="AR40" s="6" t="s">
        <v>93</v>
      </c>
      <c r="AS40" s="2"/>
      <c r="AT40" s="2">
        <f>((AO40-AO$3)*100)/AO$3</f>
        <v>-34.268785271610483</v>
      </c>
      <c r="AU40" s="2"/>
      <c r="AW40" s="2">
        <f>AO40-AO$3</f>
        <v>-1.0721918627500003E-11</v>
      </c>
      <c r="AX40" s="6" t="s">
        <v>93</v>
      </c>
      <c r="AY40" s="2">
        <f>AO40</f>
        <v>2.0565792747500007E-11</v>
      </c>
      <c r="AZ40" s="2">
        <f>AY40*0.001</f>
        <v>2.0565792747500008E-14</v>
      </c>
      <c r="BA40" s="2">
        <f>AZ40*80.8</f>
        <v>1.6617160539980006E-12</v>
      </c>
      <c r="BB40" s="2">
        <f>BA40*12</f>
        <v>1.9940592647976008E-11</v>
      </c>
      <c r="BC40" s="2">
        <f>BB40*1000</f>
        <v>1.9940592647976008E-8</v>
      </c>
      <c r="BD40" s="2">
        <f>BC40*0.000000000000000001</f>
        <v>1.9940592647976009E-26</v>
      </c>
      <c r="BE40" s="7">
        <f>BD40*BI$8</f>
        <v>7.0138043550358416E-12</v>
      </c>
      <c r="BF40" s="7">
        <f>BE40*365</f>
        <v>2.5600385895880822E-9</v>
      </c>
      <c r="BG40" s="8">
        <f>BF40*BL$8</f>
        <v>1.5144250297485866E-8</v>
      </c>
      <c r="BH40" s="8">
        <f>BF40*BL$9</f>
        <v>3.0288500594971732E-8</v>
      </c>
      <c r="BI40" s="8">
        <f>BF40*BL$10</f>
        <v>9.0865501784915208E-8</v>
      </c>
      <c r="BJ40" s="52">
        <f>AVERAGE(BG40:BI40)</f>
        <v>4.5432750892457604E-8</v>
      </c>
      <c r="BK40" s="8">
        <f>BJ40-BS$20</f>
        <v>-2.3686237825751884E-8</v>
      </c>
      <c r="BL40" s="8">
        <f>BG40-BP20</f>
        <v>-7.8954126085839656E-9</v>
      </c>
      <c r="BM40" s="8">
        <f>BH40-BQ20</f>
        <v>-1.5790825217167931E-8</v>
      </c>
      <c r="BN40" s="8">
        <f>BI40-BR20</f>
        <v>-4.7372475651503767E-8</v>
      </c>
      <c r="BO40" s="8">
        <f>BJ40-BS20</f>
        <v>-2.3686237825751884E-8</v>
      </c>
    </row>
    <row r="41" spans="1:71" x14ac:dyDescent="0.3">
      <c r="A41" s="27">
        <v>1.4510546E-3</v>
      </c>
      <c r="B41" s="28">
        <v>1.3707285E-3</v>
      </c>
      <c r="C41" s="27">
        <v>1.3224985E-3</v>
      </c>
      <c r="D41" s="27">
        <v>1.3385548000000001E-3</v>
      </c>
      <c r="E41" s="27">
        <v>9.8487750000000006E-4</v>
      </c>
      <c r="F41" s="27">
        <v>5.1404019999999996E-4</v>
      </c>
      <c r="G41" s="27">
        <v>1.3360020000000001E-5</v>
      </c>
      <c r="H41" s="27">
        <v>9.9264050000000007E-9</v>
      </c>
      <c r="I41" s="27">
        <v>2.1665529999999999E-6</v>
      </c>
      <c r="J41" s="27">
        <v>3.9590953E-4</v>
      </c>
      <c r="K41" s="27">
        <v>5.3687769999999997E-4</v>
      </c>
      <c r="L41" s="27">
        <v>3.0145055000000001E-5</v>
      </c>
      <c r="M41" s="27">
        <v>2.6374413999999999E-7</v>
      </c>
      <c r="N41" s="27">
        <v>8.2121359999999996E-7</v>
      </c>
      <c r="O41" s="27">
        <v>4.5711881999999999E-4</v>
      </c>
      <c r="P41" s="27">
        <v>3.5745696000000001E-5</v>
      </c>
      <c r="Q41" s="27">
        <v>1.0222790000000001E-5</v>
      </c>
      <c r="R41" s="27">
        <v>2.8915519000000002E-9</v>
      </c>
      <c r="S41" s="27">
        <v>1.2428165E-9</v>
      </c>
      <c r="T41" s="27">
        <v>5.5957979999999999E-4</v>
      </c>
      <c r="U41" s="27">
        <v>1.8108223E-4</v>
      </c>
      <c r="V41" s="27">
        <v>6.5703450000000004E-10</v>
      </c>
      <c r="W41" s="27">
        <v>3.1934639999999998E-10</v>
      </c>
      <c r="X41" s="27">
        <v>1.6145377000000001E-8</v>
      </c>
      <c r="Y41" s="27">
        <v>2.4341997E-3</v>
      </c>
      <c r="Z41" s="27">
        <v>2.575239E-3</v>
      </c>
      <c r="AA41" s="27">
        <v>2.4952372E-3</v>
      </c>
      <c r="AB41" s="27">
        <v>2.3900324E-3</v>
      </c>
      <c r="AC41" s="27">
        <v>2.3281088E-3</v>
      </c>
      <c r="AD41" s="27">
        <v>2.670282E-3</v>
      </c>
      <c r="AE41" s="27">
        <v>2.5096686999999999E-3</v>
      </c>
      <c r="AF41" s="27">
        <v>2.4039299999999999E-3</v>
      </c>
      <c r="AG41" s="27">
        <v>7.6169572999999996E-4</v>
      </c>
      <c r="AH41" s="27">
        <v>7.1877777000000005E-4</v>
      </c>
      <c r="AI41" s="27">
        <v>3.4636190000000001E-8</v>
      </c>
      <c r="AJ41" s="27">
        <v>9.1737619999999998E-4</v>
      </c>
      <c r="AK41" s="3">
        <f t="shared" si="0"/>
        <v>8.7249057140170261E-4</v>
      </c>
      <c r="AL41" s="9">
        <v>-59.441600000000001</v>
      </c>
      <c r="AM41" s="6" t="s">
        <v>115</v>
      </c>
      <c r="AO41" s="2">
        <f>SUM(A39:AJ40)/34</f>
        <v>8.6005284882352939E-11</v>
      </c>
      <c r="AP41" s="8">
        <f>((AK41-AK$4)*100)/AK$4</f>
        <v>39.669163832891854</v>
      </c>
      <c r="AQ41" s="2"/>
      <c r="AR41" s="6" t="s">
        <v>115</v>
      </c>
      <c r="AS41" s="2"/>
      <c r="AT41" s="1">
        <f>((AO41-AO$4)*100)/AO$4</f>
        <v>61.791574559188689</v>
      </c>
      <c r="AW41" s="2">
        <f>AO41-AO$4</f>
        <v>3.2847210911764703E-11</v>
      </c>
      <c r="AX41" s="6" t="s">
        <v>115</v>
      </c>
      <c r="AY41" s="2">
        <f t="shared" ref="AY41:AY43" si="22">AO41</f>
        <v>8.6005284882352939E-11</v>
      </c>
      <c r="AZ41" s="2">
        <f t="shared" ref="AZ41:AZ53" si="23">AY41*0.001</f>
        <v>8.6005284882352946E-14</v>
      </c>
      <c r="BA41" s="2">
        <f t="shared" ref="BA41:BA53" si="24">AZ41*80.8</f>
        <v>6.9492270184941176E-12</v>
      </c>
      <c r="BB41" s="2">
        <f t="shared" ref="BB41:BB53" si="25">BA41*12</f>
        <v>8.3390724221929418E-11</v>
      </c>
      <c r="BC41" s="2">
        <f t="shared" ref="BC41:BC53" si="26">BB41*1000</f>
        <v>8.3390724221929422E-8</v>
      </c>
      <c r="BD41" s="2">
        <f t="shared" ref="BD41:BD53" si="27">BC41*0.000000000000000001</f>
        <v>8.3390724221929424E-26</v>
      </c>
      <c r="BE41" s="7">
        <f t="shared" ref="BE41:BE43" si="28">BD41*BI$8</f>
        <v>2.9331436384200345E-11</v>
      </c>
      <c r="BF41" s="8">
        <f t="shared" ref="BF41:BF53" si="29">BE41*365</f>
        <v>1.0705974280233126E-8</v>
      </c>
      <c r="BG41" s="8">
        <f t="shared" ref="BG41:BG52" si="30">BF41*BL$8</f>
        <v>6.3332621171302107E-8</v>
      </c>
      <c r="BH41" s="8">
        <f t="shared" ref="BH41:BH53" si="31">BF41*BL$9</f>
        <v>1.2666524234260421E-7</v>
      </c>
      <c r="BI41" s="8">
        <f t="shared" ref="BI41:BI53" si="32">BF41*BL$10</f>
        <v>3.7999572702781267E-7</v>
      </c>
      <c r="BJ41" s="52">
        <f t="shared" ref="BJ41:BJ52" si="33">AVERAGE(BG41:BI41)</f>
        <v>1.8999786351390631E-7</v>
      </c>
      <c r="BK41" s="8">
        <f>BJ41-BS21</f>
        <v>7.256414421698531E-8</v>
      </c>
      <c r="BL41" s="8">
        <f t="shared" ref="BL41:BL56" si="34">BG41-BP21</f>
        <v>2.4188048072328441E-8</v>
      </c>
      <c r="BM41" s="8">
        <f t="shared" ref="BM41:BO41" si="35">BH41-BQ21</f>
        <v>4.8376096144656882E-8</v>
      </c>
      <c r="BN41" s="8">
        <f t="shared" si="35"/>
        <v>1.4512828843397067E-7</v>
      </c>
      <c r="BO41" s="8">
        <f t="shared" si="35"/>
        <v>7.256414421698531E-8</v>
      </c>
    </row>
    <row r="42" spans="1:71" x14ac:dyDescent="0.3">
      <c r="A42" s="27">
        <v>3.8626536E-3</v>
      </c>
      <c r="B42" s="28">
        <v>3.7554989999999998E-3</v>
      </c>
      <c r="C42" s="27">
        <v>3.7357143999999999E-3</v>
      </c>
      <c r="D42" s="27">
        <v>3.8179765E-3</v>
      </c>
      <c r="E42" s="27">
        <v>3.6998487000000002E-3</v>
      </c>
      <c r="F42" s="27">
        <v>3.5823907000000002E-3</v>
      </c>
      <c r="G42" s="27">
        <v>3.4915132E-3</v>
      </c>
      <c r="H42" s="27">
        <v>3.5443248E-3</v>
      </c>
      <c r="I42" s="27">
        <v>3.9489212999999999E-3</v>
      </c>
      <c r="J42" s="27">
        <v>4.0140356999999998E-3</v>
      </c>
      <c r="K42" s="27">
        <v>4.0961699999999997E-3</v>
      </c>
      <c r="L42" s="27">
        <v>4.0262592999999996E-3</v>
      </c>
      <c r="M42" s="27">
        <v>3.9100506999999998E-3</v>
      </c>
      <c r="N42" s="27">
        <v>3.750495E-3</v>
      </c>
      <c r="O42" s="27">
        <v>3.7514875000000001E-3</v>
      </c>
      <c r="P42" s="27">
        <v>3.6254982000000001E-3</v>
      </c>
      <c r="Q42" s="27">
        <v>3.5539600000000001E-3</v>
      </c>
      <c r="R42" s="27">
        <v>3.2812399999999999E-3</v>
      </c>
      <c r="S42" s="27">
        <v>2.4669725000000002E-3</v>
      </c>
      <c r="T42" s="27">
        <v>2.8816390000000001E-3</v>
      </c>
      <c r="U42" s="27">
        <v>3.3605648000000002E-3</v>
      </c>
      <c r="V42" s="27">
        <v>3.7127280000000002E-3</v>
      </c>
      <c r="W42" s="27">
        <v>3.8221890000000001E-3</v>
      </c>
      <c r="X42" s="27">
        <v>3.7306927000000001E-3</v>
      </c>
      <c r="Y42" s="27">
        <v>3.7463616999999999E-3</v>
      </c>
      <c r="Z42" s="27">
        <v>3.7000982999999999E-3</v>
      </c>
      <c r="AA42" s="27">
        <v>3.6931596999999999E-3</v>
      </c>
      <c r="AB42" s="27">
        <v>3.6606734999999999E-3</v>
      </c>
      <c r="AC42" s="27">
        <v>3.5882366000000001E-3</v>
      </c>
      <c r="AD42" s="27">
        <v>3.7580450999999998E-3</v>
      </c>
      <c r="AE42" s="27">
        <v>3.8218757E-3</v>
      </c>
      <c r="AF42" s="27">
        <v>3.8528459E-3</v>
      </c>
      <c r="AG42" s="27">
        <v>3.8500533000000001E-3</v>
      </c>
      <c r="AH42" s="27">
        <v>3.9135400000000001E-3</v>
      </c>
      <c r="AI42" s="27">
        <v>3.9246753000000004E-3</v>
      </c>
      <c r="AJ42" s="27">
        <v>3.8589102000000002E-3</v>
      </c>
      <c r="AK42" s="3">
        <f t="shared" si="0"/>
        <v>3.688647219444445E-3</v>
      </c>
      <c r="AL42" s="21">
        <v>-53.663899999999998</v>
      </c>
      <c r="AM42" s="10" t="s">
        <v>93</v>
      </c>
      <c r="AO42" s="2">
        <f>SUM(A71:AJ72)/26</f>
        <v>2.0336893259997094E-3</v>
      </c>
      <c r="AP42" s="8">
        <f>((AK42-AK$5)*100)/AK$5</f>
        <v>3.2346790991442784</v>
      </c>
      <c r="AQ42" s="2"/>
      <c r="AR42" s="10" t="s">
        <v>93</v>
      </c>
      <c r="AS42" s="2"/>
      <c r="AT42" s="1">
        <f>((AO42-AO$5)*100)/AO$5</f>
        <v>-3.7567908407505537</v>
      </c>
      <c r="AW42" s="2">
        <f>AO42-AO$5</f>
        <v>-7.9383735222357966E-5</v>
      </c>
      <c r="AX42" s="10" t="s">
        <v>93</v>
      </c>
      <c r="AY42" s="2">
        <f t="shared" si="22"/>
        <v>2.0336893259997094E-3</v>
      </c>
      <c r="AZ42" s="2">
        <f t="shared" si="23"/>
        <v>2.0336893259997096E-6</v>
      </c>
      <c r="BA42" s="2">
        <f t="shared" si="24"/>
        <v>1.6432209754077654E-4</v>
      </c>
      <c r="BB42" s="2">
        <f t="shared" si="25"/>
        <v>1.9718651704893186E-3</v>
      </c>
      <c r="BC42" s="2">
        <f t="shared" si="26"/>
        <v>1.9718651704893186</v>
      </c>
      <c r="BD42" s="2">
        <f t="shared" si="27"/>
        <v>1.9718651704893187E-18</v>
      </c>
      <c r="BE42" s="7">
        <f t="shared" si="28"/>
        <v>6.9357399574206048E-4</v>
      </c>
      <c r="BF42" s="8">
        <f t="shared" si="29"/>
        <v>0.25315450844585208</v>
      </c>
      <c r="BG42" s="8">
        <f t="shared" si="30"/>
        <v>1.4975693161163868</v>
      </c>
      <c r="BH42" s="8">
        <f t="shared" si="31"/>
        <v>2.9951386322327735</v>
      </c>
      <c r="BI42" s="8">
        <f t="shared" si="32"/>
        <v>8.9854158966983206</v>
      </c>
      <c r="BJ42" s="52">
        <f>AVERAGE(BG42:BI42)</f>
        <v>4.4927079483491603</v>
      </c>
      <c r="BK42" s="8">
        <f t="shared" ref="BK42:BK56" si="36">BJ42-BS22</f>
        <v>-0.17536992186740097</v>
      </c>
      <c r="BL42" s="8">
        <f t="shared" si="34"/>
        <v>-5.8456640622467138E-2</v>
      </c>
      <c r="BM42" s="8">
        <f t="shared" ref="BM42:BO42" si="37">BH42-BQ22</f>
        <v>-0.11691328124493428</v>
      </c>
      <c r="BN42" s="8">
        <f t="shared" si="37"/>
        <v>-0.35073984373480194</v>
      </c>
      <c r="BO42" s="8">
        <f t="shared" si="37"/>
        <v>-0.17536992186740097</v>
      </c>
    </row>
    <row r="43" spans="1:71" x14ac:dyDescent="0.3">
      <c r="A43" s="29">
        <v>3.9285895999999999E-3</v>
      </c>
      <c r="B43" s="30">
        <v>3.93605E-3</v>
      </c>
      <c r="C43" s="29">
        <v>3.7892547E-3</v>
      </c>
      <c r="D43" s="29">
        <v>3.8995267999999998E-3</v>
      </c>
      <c r="E43" s="31">
        <v>3.9017466E-3</v>
      </c>
      <c r="F43" s="31">
        <v>3.7496982000000002E-3</v>
      </c>
      <c r="G43" s="31">
        <v>3.740429E-3</v>
      </c>
      <c r="H43" s="31">
        <v>3.8035982000000001E-3</v>
      </c>
      <c r="I43" s="31">
        <v>4.0262453E-3</v>
      </c>
      <c r="J43" s="31">
        <v>4.1039179999999998E-3</v>
      </c>
      <c r="K43" s="31">
        <v>3.9918096999999996E-3</v>
      </c>
      <c r="L43" s="31">
        <v>3.9062148000000001E-3</v>
      </c>
      <c r="M43" s="31">
        <v>3.8092204E-3</v>
      </c>
      <c r="N43" s="31">
        <v>3.7786865E-3</v>
      </c>
      <c r="O43" s="31">
        <v>3.6790192E-3</v>
      </c>
      <c r="P43" s="31">
        <v>3.5831956000000002E-3</v>
      </c>
      <c r="Q43" s="32">
        <v>3.5035994000000002E-3</v>
      </c>
      <c r="R43" s="32">
        <v>3.4260147E-3</v>
      </c>
      <c r="S43" s="33">
        <v>2.7586827E-3</v>
      </c>
      <c r="T43" s="33" t="str">
        <v>NaN</v>
      </c>
      <c r="U43" s="33">
        <v>4.3045519999999997E-3</v>
      </c>
      <c r="V43" s="33">
        <v>4.2996809999999996E-3</v>
      </c>
      <c r="W43" s="33">
        <v>4.3033129999999996E-3</v>
      </c>
      <c r="X43" s="33">
        <v>4.2083069999999997E-3</v>
      </c>
      <c r="Y43" s="33">
        <v>4.1583169999999999E-3</v>
      </c>
      <c r="Z43" s="33">
        <v>4.0926243999999997E-3</v>
      </c>
      <c r="AA43" s="33">
        <v>3.8450416000000002E-3</v>
      </c>
      <c r="AB43" s="33">
        <v>3.8914512999999999E-3</v>
      </c>
      <c r="AC43" s="29">
        <v>3.8921945E-3</v>
      </c>
      <c r="AD43" s="29">
        <v>4.0438714999999998E-3</v>
      </c>
      <c r="AE43" s="29">
        <v>4.1611403999999999E-3</v>
      </c>
      <c r="AF43" s="29">
        <v>4.1760019999999998E-3</v>
      </c>
      <c r="AG43" s="29">
        <v>3.9242165999999997E-3</v>
      </c>
      <c r="AH43" s="29">
        <v>3.9990219999999996E-3</v>
      </c>
      <c r="AI43" s="29">
        <v>3.8740914000000002E-3</v>
      </c>
      <c r="AJ43" s="29">
        <v>3.9797634999999996E-3</v>
      </c>
      <c r="AK43" s="3">
        <f t="shared" si="0"/>
        <v>3.8991168171428575E-3</v>
      </c>
      <c r="AL43" s="1">
        <v>-48.590400000000002</v>
      </c>
      <c r="AM43" s="10" t="s">
        <v>115</v>
      </c>
      <c r="AO43" s="2">
        <f>SUM(A41:AJ42)/72</f>
        <v>2.2805688954230735E-3</v>
      </c>
      <c r="AP43" s="8">
        <f>((AK43-AK$6)*100)/AK$6</f>
        <v>0.37685829977235563</v>
      </c>
      <c r="AQ43" s="2"/>
      <c r="AR43" s="10" t="s">
        <v>115</v>
      </c>
      <c r="AS43" s="2"/>
      <c r="AT43" s="1">
        <f>((AO43-AO$6)*100)/AO$6</f>
        <v>8.6566339378882944</v>
      </c>
      <c r="AW43" s="2">
        <f>AO43-AO$6</f>
        <v>1.816920825018103E-4</v>
      </c>
      <c r="AX43" s="10" t="s">
        <v>115</v>
      </c>
      <c r="AY43" s="2">
        <f t="shared" si="22"/>
        <v>2.2805688954230735E-3</v>
      </c>
      <c r="AZ43" s="2">
        <f t="shared" si="23"/>
        <v>2.2805688954230736E-6</v>
      </c>
      <c r="BA43" s="2">
        <f t="shared" si="24"/>
        <v>1.8426996675018433E-4</v>
      </c>
      <c r="BB43" s="2">
        <f t="shared" si="25"/>
        <v>2.2112396010022118E-3</v>
      </c>
      <c r="BC43" s="2">
        <f t="shared" si="26"/>
        <v>2.211239601002212</v>
      </c>
      <c r="BD43" s="2">
        <f t="shared" si="27"/>
        <v>2.2112396010022122E-18</v>
      </c>
      <c r="BE43" s="7">
        <f t="shared" si="28"/>
        <v>7.7777036105851306E-4</v>
      </c>
      <c r="BF43" s="8">
        <f t="shared" si="29"/>
        <v>0.28388618178635727</v>
      </c>
      <c r="BG43" s="8">
        <f t="shared" si="30"/>
        <v>1.6793666355091659</v>
      </c>
      <c r="BH43" s="8">
        <f t="shared" si="31"/>
        <v>3.3587332710183317</v>
      </c>
      <c r="BI43" s="8">
        <f t="shared" si="32"/>
        <v>10.076199813054997</v>
      </c>
      <c r="BJ43" s="52">
        <f t="shared" si="33"/>
        <v>5.0380999065274983</v>
      </c>
      <c r="BK43" s="8">
        <f t="shared" si="36"/>
        <v>0.40138356078882786</v>
      </c>
      <c r="BL43" s="8">
        <f t="shared" si="34"/>
        <v>0.13379452026294247</v>
      </c>
      <c r="BM43" s="8">
        <f t="shared" ref="BM43:BO43" si="38">BH43-BQ23</f>
        <v>0.26758904052588495</v>
      </c>
      <c r="BN43" s="8">
        <f t="shared" si="38"/>
        <v>0.80276712157765573</v>
      </c>
      <c r="BO43" s="8">
        <f t="shared" si="38"/>
        <v>0.40138356078882786</v>
      </c>
    </row>
    <row r="44" spans="1:71" x14ac:dyDescent="0.3">
      <c r="A44" s="29">
        <v>4.1319286000000002E-3</v>
      </c>
      <c r="B44" s="30">
        <v>4.0488807000000002E-3</v>
      </c>
      <c r="C44" s="29">
        <v>4.0139677E-3</v>
      </c>
      <c r="D44" s="29">
        <v>4.0604550000000001E-3</v>
      </c>
      <c r="E44" s="31">
        <v>3.6452536E-3</v>
      </c>
      <c r="F44" s="31">
        <v>2.6063554E-3</v>
      </c>
      <c r="G44" s="31">
        <v>1.9946145000000002E-3</v>
      </c>
      <c r="H44" s="31">
        <v>1.227129E-3</v>
      </c>
      <c r="I44" s="31">
        <v>2.1745639999999999E-3</v>
      </c>
      <c r="J44" s="31">
        <v>2.2971604000000001E-3</v>
      </c>
      <c r="K44" s="31">
        <v>2.5243987E-3</v>
      </c>
      <c r="L44" s="31">
        <v>2.5951273000000001E-3</v>
      </c>
      <c r="M44" s="31">
        <v>2.7356203999999999E-3</v>
      </c>
      <c r="N44" s="31">
        <v>2.8809170000000002E-3</v>
      </c>
      <c r="O44" s="31">
        <v>2.9823629E-3</v>
      </c>
      <c r="P44" s="31">
        <v>2.9338668000000001E-3</v>
      </c>
      <c r="Q44" s="32">
        <v>2.8759504000000001E-3</v>
      </c>
      <c r="R44" s="32">
        <v>2.5639622E-3</v>
      </c>
      <c r="S44" s="33">
        <v>1.7782307E-3</v>
      </c>
      <c r="T44" s="33" t="str">
        <v>NaN</v>
      </c>
      <c r="U44" s="33">
        <v>4.5706870000000004E-3</v>
      </c>
      <c r="V44" s="33">
        <v>4.5760100000000001E-3</v>
      </c>
      <c r="W44" s="33">
        <v>4.6046595000000003E-3</v>
      </c>
      <c r="X44" s="33">
        <v>4.4596106999999999E-3</v>
      </c>
      <c r="Y44" s="33">
        <v>4.4213070000000002E-3</v>
      </c>
      <c r="Z44" s="33">
        <v>4.2142035000000003E-3</v>
      </c>
      <c r="AA44" s="33">
        <v>4.139411E-3</v>
      </c>
      <c r="AB44" s="33">
        <v>4.1522470000000004E-3</v>
      </c>
      <c r="AC44" s="29">
        <v>4.1942676E-3</v>
      </c>
      <c r="AD44" s="29">
        <v>4.1091916999999997E-3</v>
      </c>
      <c r="AE44" s="29">
        <v>4.162196E-3</v>
      </c>
      <c r="AF44" s="29">
        <v>4.2983424000000003E-3</v>
      </c>
      <c r="AG44" s="29">
        <v>3.9428136999999997E-3</v>
      </c>
      <c r="AH44" s="29">
        <v>3.8879906999999998E-3</v>
      </c>
      <c r="AI44" s="29">
        <v>3.9364654000000002E-3</v>
      </c>
      <c r="AJ44" s="29">
        <v>4.0877177000000001E-3</v>
      </c>
      <c r="AK44" s="3">
        <f t="shared" si="0"/>
        <v>3.4807961771428572E-3</v>
      </c>
      <c r="AL44" s="1">
        <v>-43.982999999999997</v>
      </c>
      <c r="AM44" s="11" t="s">
        <v>98</v>
      </c>
      <c r="AO44" s="2">
        <f>SUM(A66:R70)/56</f>
        <v>1.3648250934440325E-3</v>
      </c>
      <c r="AP44" s="8">
        <f>((AK44-AK$7)*100)/AK$7</f>
        <v>-5.966365992039611</v>
      </c>
      <c r="AR44" s="11" t="s">
        <v>98</v>
      </c>
      <c r="AS44" s="2"/>
      <c r="AT44" s="1">
        <f>((AO44-AO$7)*100)/AO$7</f>
        <v>-12.987513070699649</v>
      </c>
      <c r="AW44" s="2">
        <f>AO44-AO$7</f>
        <v>-2.037142525845258E-4</v>
      </c>
      <c r="AX44" s="11" t="s">
        <v>98</v>
      </c>
      <c r="AY44" s="2">
        <f t="shared" ref="AY44:AY53" si="39">AO44</f>
        <v>1.3648250934440325E-3</v>
      </c>
      <c r="AZ44" s="2">
        <f t="shared" si="23"/>
        <v>1.3648250934440326E-6</v>
      </c>
      <c r="BA44" s="2">
        <f t="shared" si="24"/>
        <v>1.1027786755027783E-4</v>
      </c>
      <c r="BB44" s="2">
        <f t="shared" si="25"/>
        <v>1.3233344106033341E-3</v>
      </c>
      <c r="BC44" s="2">
        <f t="shared" si="26"/>
        <v>1.323334410603334</v>
      </c>
      <c r="BD44" s="2">
        <f t="shared" si="27"/>
        <v>1.323334410603334E-18</v>
      </c>
      <c r="BE44" s="7">
        <f t="shared" ref="BE44:BE53" si="40">BD44*BI$8</f>
        <v>4.6546302891356371E-4</v>
      </c>
      <c r="BF44" s="8">
        <f t="shared" si="29"/>
        <v>0.16989400555345074</v>
      </c>
      <c r="BG44" s="8">
        <f t="shared" si="30"/>
        <v>1.0050306876654942</v>
      </c>
      <c r="BH44" s="8">
        <f t="shared" si="31"/>
        <v>2.0100613753309884</v>
      </c>
      <c r="BI44" s="8">
        <f t="shared" si="32"/>
        <v>6.0301841259929647</v>
      </c>
      <c r="BJ44" s="52">
        <f t="shared" si="33"/>
        <v>3.0150920629964824</v>
      </c>
      <c r="BK44" s="8">
        <f t="shared" si="36"/>
        <v>-0.45003365562171416</v>
      </c>
      <c r="BL44" s="8">
        <f t="shared" si="34"/>
        <v>-0.15001121854057131</v>
      </c>
      <c r="BM44" s="8">
        <f t="shared" ref="BM44:BO44" si="41">BH44-BQ24</f>
        <v>-0.30002243708114262</v>
      </c>
      <c r="BN44" s="8">
        <f t="shared" si="41"/>
        <v>-0.90006731124342831</v>
      </c>
      <c r="BO44" s="8">
        <f t="shared" si="41"/>
        <v>-0.45003365562171416</v>
      </c>
    </row>
    <row r="45" spans="1:71" x14ac:dyDescent="0.3">
      <c r="A45" s="29">
        <v>4.0659939999999999E-3</v>
      </c>
      <c r="B45" s="30">
        <v>3.4898125999999999E-3</v>
      </c>
      <c r="C45" s="29">
        <v>2.3053844999999999E-3</v>
      </c>
      <c r="D45" s="29">
        <v>1.1184982E-3</v>
      </c>
      <c r="E45" s="31">
        <v>4.9363355999999998E-4</v>
      </c>
      <c r="F45" s="31">
        <v>6.5808909999999997E-4</v>
      </c>
      <c r="G45" s="31">
        <v>7.6795680000000006E-5</v>
      </c>
      <c r="H45" s="31">
        <v>2.815052E-4</v>
      </c>
      <c r="I45" s="31">
        <v>4.6189903999999999E-4</v>
      </c>
      <c r="J45" s="31">
        <v>3.9393300000000001E-4</v>
      </c>
      <c r="K45" s="31">
        <v>4.3557660000000001E-4</v>
      </c>
      <c r="L45" s="31">
        <v>4.8978499999999996E-4</v>
      </c>
      <c r="M45" s="31">
        <v>5.1192234999999995E-4</v>
      </c>
      <c r="N45" s="31">
        <v>6.5131260000000002E-4</v>
      </c>
      <c r="O45" s="31">
        <v>8.256038E-4</v>
      </c>
      <c r="P45" s="31">
        <v>8.1741425999999997E-4</v>
      </c>
      <c r="Q45" s="32">
        <v>8.9258683000000005E-4</v>
      </c>
      <c r="R45" s="32">
        <v>6.2191584999999998E-4</v>
      </c>
      <c r="S45" s="33">
        <v>6.0954769999999999E-6</v>
      </c>
      <c r="T45" s="33" t="str">
        <v>NaN</v>
      </c>
      <c r="U45" s="33">
        <v>2.4607098E-3</v>
      </c>
      <c r="V45" s="33">
        <v>2.6948535999999999E-3</v>
      </c>
      <c r="W45" s="33">
        <v>3.1932837000000001E-3</v>
      </c>
      <c r="X45" s="33">
        <v>3.3419111E-3</v>
      </c>
      <c r="Y45" s="33">
        <v>3.1624408000000001E-3</v>
      </c>
      <c r="Z45" s="33">
        <v>3.1571588E-3</v>
      </c>
      <c r="AA45" s="33">
        <v>3.1455501E-3</v>
      </c>
      <c r="AB45" s="33">
        <v>3.3557457000000001E-3</v>
      </c>
      <c r="AC45" s="29">
        <v>3.9524319999999996E-3</v>
      </c>
      <c r="AD45" s="29">
        <v>3.6537637999999998E-3</v>
      </c>
      <c r="AE45" s="29">
        <v>3.5399462E-3</v>
      </c>
      <c r="AF45" s="29">
        <v>3.7289580000000001E-3</v>
      </c>
      <c r="AG45" s="29">
        <v>3.6472606E-3</v>
      </c>
      <c r="AH45" s="29">
        <v>3.7682779999999999E-3</v>
      </c>
      <c r="AI45" s="29">
        <v>4.0137439999999996E-3</v>
      </c>
      <c r="AJ45" s="29">
        <v>4.1802219999999999E-3</v>
      </c>
      <c r="AK45" s="3">
        <f t="shared" si="0"/>
        <v>2.1026861670571427E-3</v>
      </c>
      <c r="AL45" s="1">
        <v>-39.709000000000003</v>
      </c>
      <c r="AM45" s="11" t="s">
        <v>101</v>
      </c>
      <c r="AO45" s="2">
        <f>SUM(E43:R47)/68</f>
        <v>1.4567586587918172E-3</v>
      </c>
      <c r="AP45" s="8">
        <f>((AK45-AK$8)*100)/AK$8</f>
        <v>-15.734793905665708</v>
      </c>
      <c r="AR45" s="11" t="s">
        <v>101</v>
      </c>
      <c r="AS45" s="2"/>
      <c r="AT45" s="1">
        <f>((AO45-AO$8)*100)/AO$8</f>
        <v>-12.65819254899386</v>
      </c>
      <c r="AW45" s="2">
        <f>AO45-AO$8</f>
        <v>-2.111237692298117E-4</v>
      </c>
      <c r="AX45" s="11" t="s">
        <v>101</v>
      </c>
      <c r="AY45" s="2">
        <f t="shared" si="39"/>
        <v>1.4567586587918172E-3</v>
      </c>
      <c r="AZ45" s="2">
        <f t="shared" si="23"/>
        <v>1.4567586587918171E-6</v>
      </c>
      <c r="BA45" s="2">
        <f t="shared" si="24"/>
        <v>1.1770609963037882E-4</v>
      </c>
      <c r="BB45" s="2">
        <f t="shared" si="25"/>
        <v>1.4124731955645459E-3</v>
      </c>
      <c r="BC45" s="2">
        <f t="shared" si="26"/>
        <v>1.412473195564546</v>
      </c>
      <c r="BD45" s="2">
        <f t="shared" si="27"/>
        <v>1.4124731955645461E-18</v>
      </c>
      <c r="BE45" s="7">
        <f t="shared" si="40"/>
        <v>4.9681625944189567E-4</v>
      </c>
      <c r="BF45" s="8">
        <f t="shared" si="29"/>
        <v>0.18133793469629192</v>
      </c>
      <c r="BG45" s="8">
        <f t="shared" si="30"/>
        <v>1.0727287794172149</v>
      </c>
      <c r="BH45" s="8">
        <f t="shared" si="31"/>
        <v>2.1454575588344298</v>
      </c>
      <c r="BI45" s="8">
        <f t="shared" si="32"/>
        <v>6.4363726765032894</v>
      </c>
      <c r="BJ45" s="52">
        <f t="shared" si="33"/>
        <v>3.2181863382516447</v>
      </c>
      <c r="BK45" s="8">
        <f t="shared" si="36"/>
        <v>-0.46640232801435388</v>
      </c>
      <c r="BL45" s="8">
        <f t="shared" si="34"/>
        <v>-0.15546744267145129</v>
      </c>
      <c r="BM45" s="8">
        <f t="shared" ref="BM45:BO45" si="42">BH45-BQ25</f>
        <v>-0.31093488534290259</v>
      </c>
      <c r="BN45" s="8">
        <f t="shared" si="42"/>
        <v>-0.93280465602870777</v>
      </c>
      <c r="BO45" s="8">
        <f t="shared" si="42"/>
        <v>-0.46640232801435388</v>
      </c>
    </row>
    <row r="46" spans="1:71" x14ac:dyDescent="0.3">
      <c r="A46" s="29">
        <v>1.6301352000000001E-3</v>
      </c>
      <c r="B46" s="30">
        <v>5.3928289999999996E-4</v>
      </c>
      <c r="C46" s="29">
        <v>2.1878346000000001E-11</v>
      </c>
      <c r="D46" s="29">
        <v>1.14949664E-11</v>
      </c>
      <c r="E46" s="31" t="str">
        <v>NaN</v>
      </c>
      <c r="F46" s="31">
        <v>1.7629486000000001E-3</v>
      </c>
      <c r="G46" s="31">
        <v>2.1012845999999999E-7</v>
      </c>
      <c r="H46" s="31">
        <v>1.8929872E-11</v>
      </c>
      <c r="I46" s="31">
        <v>2.0461608000000001E-11</v>
      </c>
      <c r="J46" s="31">
        <v>2.3002894999999999E-11</v>
      </c>
      <c r="K46" s="31">
        <v>2.1011044999999999E-11</v>
      </c>
      <c r="L46" s="31">
        <v>1.6548742999999999E-11</v>
      </c>
      <c r="M46" s="31">
        <v>1.3688758E-11</v>
      </c>
      <c r="N46" s="31">
        <v>1.3163905E-11</v>
      </c>
      <c r="O46" s="31">
        <v>1.4549109E-11</v>
      </c>
      <c r="P46" s="31">
        <v>1.6143027999999999E-11</v>
      </c>
      <c r="Q46" s="32">
        <v>1.5631190000000001E-11</v>
      </c>
      <c r="R46" s="32">
        <v>9.1378510000000005E-12</v>
      </c>
      <c r="S46" s="33">
        <v>6.0052080000000001E-12</v>
      </c>
      <c r="T46" s="33" t="str">
        <v>NaN</v>
      </c>
      <c r="U46" s="33">
        <v>2.4314744E-3</v>
      </c>
      <c r="V46" s="33">
        <v>1.0944489999999999E-3</v>
      </c>
      <c r="W46" s="33">
        <v>1.0957947E-3</v>
      </c>
      <c r="X46" s="33">
        <v>1.2374627E-3</v>
      </c>
      <c r="Y46" s="33">
        <v>1.219026E-3</v>
      </c>
      <c r="Z46" s="33">
        <v>1.0560149E-3</v>
      </c>
      <c r="AA46" s="33">
        <v>9.3435904000000001E-4</v>
      </c>
      <c r="AB46" s="33">
        <v>1.4039232999999999E-3</v>
      </c>
      <c r="AC46" s="29">
        <v>4.2278482999999999E-3</v>
      </c>
      <c r="AD46" s="29">
        <v>1.0007143999999999E-3</v>
      </c>
      <c r="AE46" s="29">
        <v>6.1541630000000003E-5</v>
      </c>
      <c r="AF46" s="29">
        <v>8.3725149999999996E-4</v>
      </c>
      <c r="AG46" s="29">
        <v>1.7960038000000001E-3</v>
      </c>
      <c r="AH46" s="29">
        <v>2.4064850999999999E-3</v>
      </c>
      <c r="AI46" s="29">
        <v>2.7667223000000002E-3</v>
      </c>
      <c r="AJ46" s="29">
        <v>2.5580667000000001E-3</v>
      </c>
      <c r="AK46" s="3">
        <f t="shared" si="0"/>
        <v>8.8410925941489788E-4</v>
      </c>
      <c r="AL46" s="1">
        <v>-35.685299999999998</v>
      </c>
      <c r="AM46" s="12" t="s">
        <v>104</v>
      </c>
      <c r="AO46" s="2">
        <f>SUM(S66:Z70)/35</f>
        <v>2.3838777956419247E-3</v>
      </c>
      <c r="AP46" s="8">
        <f>((AK46-AK$9)*100)/AK$9</f>
        <v>-20.142111259515971</v>
      </c>
      <c r="AR46" s="12" t="s">
        <v>104</v>
      </c>
      <c r="AS46" s="2"/>
      <c r="AT46" s="1">
        <f>((AO46-AO$9)*100)/AO$9</f>
        <v>-15.912882729549677</v>
      </c>
      <c r="AW46" s="2">
        <f>AO46-AO$9</f>
        <v>-4.5113174330401427E-4</v>
      </c>
      <c r="AX46" s="12" t="s">
        <v>104</v>
      </c>
      <c r="AY46" s="2">
        <f t="shared" si="39"/>
        <v>2.3838777956419247E-3</v>
      </c>
      <c r="AZ46" s="2">
        <f t="shared" si="23"/>
        <v>2.383877795641925E-6</v>
      </c>
      <c r="BA46" s="2">
        <f t="shared" si="24"/>
        <v>1.9261732588786754E-4</v>
      </c>
      <c r="BB46" s="2">
        <f t="shared" si="25"/>
        <v>2.3114079106544105E-3</v>
      </c>
      <c r="BC46" s="2">
        <f t="shared" si="26"/>
        <v>2.3114079106544105</v>
      </c>
      <c r="BD46" s="2">
        <f t="shared" si="27"/>
        <v>2.3114079106544107E-18</v>
      </c>
      <c r="BE46" s="7">
        <f t="shared" si="40"/>
        <v>8.1300306145402912E-4</v>
      </c>
      <c r="BF46" s="8">
        <f t="shared" si="29"/>
        <v>0.2967461174307206</v>
      </c>
      <c r="BG46" s="8">
        <f t="shared" si="30"/>
        <v>1.7554413028989004</v>
      </c>
      <c r="BH46" s="8">
        <f t="shared" si="31"/>
        <v>3.5108826057978009</v>
      </c>
      <c r="BI46" s="8">
        <f t="shared" si="32"/>
        <v>10.532647817393403</v>
      </c>
      <c r="BJ46" s="52">
        <f t="shared" si="33"/>
        <v>5.2663239086967017</v>
      </c>
      <c r="BK46" s="8">
        <f t="shared" si="36"/>
        <v>-0.99661395818077114</v>
      </c>
      <c r="BL46" s="8">
        <f t="shared" si="34"/>
        <v>-0.33220465272692401</v>
      </c>
      <c r="BM46" s="8">
        <f t="shared" ref="BM46:BO46" si="43">BH46-BQ26</f>
        <v>-0.66440930545384802</v>
      </c>
      <c r="BN46" s="8">
        <f t="shared" si="43"/>
        <v>-1.9932279163615423</v>
      </c>
      <c r="BO46" s="8">
        <f t="shared" si="43"/>
        <v>-0.99661395818077114</v>
      </c>
    </row>
    <row r="47" spans="1:71" x14ac:dyDescent="0.3">
      <c r="A47" s="29">
        <v>1.0677558E-11</v>
      </c>
      <c r="B47" s="30">
        <v>5.9931973E-12</v>
      </c>
      <c r="C47" s="29">
        <v>2.3192870999999998E-12</v>
      </c>
      <c r="D47" s="29" t="str">
        <v>NaN</v>
      </c>
      <c r="E47" s="31" t="str">
        <v>NaN</v>
      </c>
      <c r="F47" s="31">
        <v>6.4377879999999996E-4</v>
      </c>
      <c r="G47" s="31">
        <v>4.7562969999999997E-12</v>
      </c>
      <c r="H47" s="31">
        <v>2.7014785999999999E-12</v>
      </c>
      <c r="I47" s="31">
        <v>1.8513144999999999E-12</v>
      </c>
      <c r="J47" s="31">
        <v>9.3753419999999995E-13</v>
      </c>
      <c r="K47" s="31">
        <v>4.2939507000000001E-13</v>
      </c>
      <c r="L47" s="31">
        <v>2.978899E-13</v>
      </c>
      <c r="M47" s="31">
        <v>6.5157715000000001E-13</v>
      </c>
      <c r="N47" s="31">
        <v>9.7109380000000003E-13</v>
      </c>
      <c r="O47" s="31">
        <v>1.1454917E-12</v>
      </c>
      <c r="P47" s="31">
        <v>1.234403E-12</v>
      </c>
      <c r="Q47" s="32">
        <v>9.4068909999999999E-13</v>
      </c>
      <c r="R47" s="32">
        <v>1.1984351000000001E-12</v>
      </c>
      <c r="S47" s="33">
        <v>2.6836431999999999E-12</v>
      </c>
      <c r="T47" s="33" t="str">
        <v>NaN</v>
      </c>
      <c r="U47" s="33" t="str">
        <v>NaN</v>
      </c>
      <c r="V47" s="33">
        <v>1.4740877000000001E-11</v>
      </c>
      <c r="W47" s="33">
        <v>1.2480961000000001E-11</v>
      </c>
      <c r="X47" s="33">
        <v>1.6740396000000001E-11</v>
      </c>
      <c r="Y47" s="33">
        <v>2.1403957999999999E-11</v>
      </c>
      <c r="Z47" s="33">
        <v>9.9067984999999997E-12</v>
      </c>
      <c r="AA47" s="33">
        <v>3.8584824999999998E-12</v>
      </c>
      <c r="AB47" s="33">
        <v>2.1776994999999999E-11</v>
      </c>
      <c r="AC47" s="29" t="str">
        <v>NaN</v>
      </c>
      <c r="AD47" s="29">
        <v>3.7638483000000002E-11</v>
      </c>
      <c r="AE47" s="29">
        <v>6.4080060000000004E-12</v>
      </c>
      <c r="AF47" s="29">
        <v>2.3568930999999998E-12</v>
      </c>
      <c r="AG47" s="29">
        <v>1.0972438000000001E-12</v>
      </c>
      <c r="AH47" s="29">
        <v>5.6290430000000001E-12</v>
      </c>
      <c r="AI47" s="29">
        <v>1.3614452E-11</v>
      </c>
      <c r="AJ47" s="29">
        <v>8.6807830000000006E-12</v>
      </c>
      <c r="AK47" s="3">
        <f t="shared" si="0"/>
        <v>2.0767065003956664E-5</v>
      </c>
      <c r="AL47" s="1">
        <v>-31.855</v>
      </c>
      <c r="AM47" s="12" t="s">
        <v>107</v>
      </c>
      <c r="AO47" s="2">
        <f>SUM(S43:AB47)/44</f>
        <v>2.449286127877212E-3</v>
      </c>
      <c r="AP47" s="8">
        <f>((AK47-AK$10)*100)/AK$10</f>
        <v>-35.190937429515948</v>
      </c>
      <c r="AR47" s="12" t="s">
        <v>107</v>
      </c>
      <c r="AS47" s="2"/>
      <c r="AT47" s="1">
        <f>((AO47-AO$10)*100)/AO$10</f>
        <v>-6.7167020011639345</v>
      </c>
      <c r="AW47" s="2">
        <f>AO47-AO$10</f>
        <v>-1.7635659747730192E-4</v>
      </c>
      <c r="AX47" s="12" t="s">
        <v>107</v>
      </c>
      <c r="AY47" s="2">
        <f t="shared" si="39"/>
        <v>2.449286127877212E-3</v>
      </c>
      <c r="AZ47" s="2">
        <f t="shared" si="23"/>
        <v>2.4492861278772121E-6</v>
      </c>
      <c r="BA47" s="2">
        <f t="shared" si="24"/>
        <v>1.9790231913247873E-4</v>
      </c>
      <c r="BB47" s="2">
        <f t="shared" si="25"/>
        <v>2.3748278295897449E-3</v>
      </c>
      <c r="BC47" s="2">
        <f t="shared" si="26"/>
        <v>2.3748278295897447</v>
      </c>
      <c r="BD47" s="2">
        <f t="shared" si="27"/>
        <v>2.374827829589745E-18</v>
      </c>
      <c r="BE47" s="7">
        <f t="shared" si="40"/>
        <v>8.3531006664074893E-4</v>
      </c>
      <c r="BF47" s="8">
        <f t="shared" si="29"/>
        <v>0.30488817432387338</v>
      </c>
      <c r="BG47" s="8">
        <f t="shared" si="30"/>
        <v>1.8036067282279444</v>
      </c>
      <c r="BH47" s="8">
        <f t="shared" si="31"/>
        <v>3.6072134564558889</v>
      </c>
      <c r="BI47" s="8">
        <f t="shared" si="32"/>
        <v>10.821640369367667</v>
      </c>
      <c r="BJ47" s="52">
        <f t="shared" si="33"/>
        <v>5.4108201846838329</v>
      </c>
      <c r="BK47" s="8">
        <f t="shared" si="36"/>
        <v>-0.38959671819126207</v>
      </c>
      <c r="BL47" s="8">
        <f t="shared" si="34"/>
        <v>-0.12986557273042032</v>
      </c>
      <c r="BM47" s="8">
        <f t="shared" ref="BM47:BO47" si="44">BH47-BQ27</f>
        <v>-0.25973114546084064</v>
      </c>
      <c r="BN47" s="8">
        <f t="shared" si="44"/>
        <v>-0.77919343638252059</v>
      </c>
      <c r="BO47" s="8">
        <f t="shared" si="44"/>
        <v>-0.38959671819126207</v>
      </c>
    </row>
    <row r="48" spans="1:71" x14ac:dyDescent="0.3">
      <c r="A48" s="29">
        <v>3.6719334E-12</v>
      </c>
      <c r="B48" s="30">
        <v>3.5573528E-12</v>
      </c>
      <c r="C48" s="29" t="str">
        <v>NaN</v>
      </c>
      <c r="D48" s="29" t="str">
        <v>NaN</v>
      </c>
      <c r="E48" s="34" t="str">
        <v>NaN</v>
      </c>
      <c r="F48" s="34">
        <v>3.3658849999999998E-11</v>
      </c>
      <c r="G48" s="34">
        <v>3.8231592E-12</v>
      </c>
      <c r="H48" s="34">
        <v>2.9103612E-12</v>
      </c>
      <c r="I48" s="34">
        <v>2.3336903000000001E-12</v>
      </c>
      <c r="J48" s="34">
        <v>1.2246172999999999E-12</v>
      </c>
      <c r="K48" s="34">
        <v>7.8149899999999998E-13</v>
      </c>
      <c r="L48" s="34">
        <v>5.1039099999999998E-13</v>
      </c>
      <c r="M48" s="34">
        <v>4.1855064E-13</v>
      </c>
      <c r="N48" s="34">
        <v>3.9211976999999998E-13</v>
      </c>
      <c r="O48" s="34">
        <v>3.7375123999999998E-13</v>
      </c>
      <c r="P48" s="34">
        <v>3.781576E-13</v>
      </c>
      <c r="Q48" s="34">
        <v>4.5052072E-13</v>
      </c>
      <c r="R48" s="34">
        <v>8.4326290000000004E-13</v>
      </c>
      <c r="S48" s="35">
        <v>1.3877437E-12</v>
      </c>
      <c r="T48" s="35" t="str">
        <v>NaN</v>
      </c>
      <c r="U48" s="35" t="str">
        <v>NaN</v>
      </c>
      <c r="V48" s="35">
        <v>1.6224756000000001E-5</v>
      </c>
      <c r="W48" s="35">
        <v>8.1328164999999993E-12</v>
      </c>
      <c r="X48" s="35">
        <v>1.0401397000000001E-12</v>
      </c>
      <c r="Y48" s="35">
        <v>6.9207289999999996E-13</v>
      </c>
      <c r="Z48" s="35">
        <v>6.9969426000000004E-13</v>
      </c>
      <c r="AA48" s="35">
        <v>4.5960959999999999E-12</v>
      </c>
      <c r="AB48" s="35">
        <v>2.1889225E-11</v>
      </c>
      <c r="AC48" s="36" t="str">
        <v>NaN</v>
      </c>
      <c r="AD48" s="29">
        <v>2.5233376E-11</v>
      </c>
      <c r="AE48" s="29">
        <v>1.0824621E-11</v>
      </c>
      <c r="AF48" s="29">
        <v>5.4903360000000003E-12</v>
      </c>
      <c r="AG48" s="29">
        <v>3.3009323999999999E-12</v>
      </c>
      <c r="AH48" s="29">
        <v>2.8179125999999999E-12</v>
      </c>
      <c r="AI48" s="29">
        <v>3.1045008E-12</v>
      </c>
      <c r="AJ48" s="29">
        <v>2.6401352999999998E-12</v>
      </c>
      <c r="AK48" s="3">
        <f t="shared" si="0"/>
        <v>5.4083010592730786E-7</v>
      </c>
      <c r="AL48" s="13">
        <v>-28.178599999999999</v>
      </c>
      <c r="AM48" s="14" t="s">
        <v>98</v>
      </c>
      <c r="AO48" s="2">
        <f>(SUM(B57:O65)/126)+(SUM(P57:R61)/14)</f>
        <v>3.4901902897704342E-4</v>
      </c>
      <c r="AP48" s="8">
        <f>((AK48-AK$11)*100)/AK$11</f>
        <v>-88.761722163722141</v>
      </c>
      <c r="AR48" s="14" t="s">
        <v>98</v>
      </c>
      <c r="AS48" s="2"/>
      <c r="AT48" s="1">
        <f>((AO48-AO$11)*100)/AO$11</f>
        <v>-28.974367001767085</v>
      </c>
      <c r="AU48">
        <f>SUM(AT48:AT51)/4</f>
        <v>-40.839784008095734</v>
      </c>
      <c r="AW48" s="2">
        <f>AO48-AO$11</f>
        <v>-1.4237965941722524E-4</v>
      </c>
      <c r="AX48" s="14" t="s">
        <v>98</v>
      </c>
      <c r="AY48" s="2">
        <f t="shared" si="39"/>
        <v>3.4901902897704342E-4</v>
      </c>
      <c r="AZ48" s="2">
        <f t="shared" si="23"/>
        <v>3.490190289770434E-7</v>
      </c>
      <c r="BA48" s="2">
        <f t="shared" si="24"/>
        <v>2.8200737541345106E-5</v>
      </c>
      <c r="BB48" s="2">
        <f t="shared" si="25"/>
        <v>3.3840885049614129E-4</v>
      </c>
      <c r="BC48" s="2">
        <f t="shared" si="26"/>
        <v>0.33840885049614128</v>
      </c>
      <c r="BD48" s="2">
        <f t="shared" si="27"/>
        <v>3.3840885049614133E-19</v>
      </c>
      <c r="BE48" s="7">
        <f t="shared" si="40"/>
        <v>1.1903023702926026E-4</v>
      </c>
      <c r="BF48" s="8">
        <f t="shared" si="29"/>
        <v>4.3446036515679999E-2</v>
      </c>
      <c r="BG48" s="8">
        <f t="shared" si="30"/>
        <v>0.25701083339256853</v>
      </c>
      <c r="BH48" s="8">
        <f t="shared" si="31"/>
        <v>0.51402166678513705</v>
      </c>
      <c r="BI48" s="8">
        <f t="shared" si="32"/>
        <v>1.5420650003554111</v>
      </c>
      <c r="BJ48" s="52">
        <f t="shared" si="33"/>
        <v>0.77103250017770553</v>
      </c>
      <c r="BK48" s="8">
        <f t="shared" si="36"/>
        <v>-0.31453684659163395</v>
      </c>
      <c r="BL48" s="8">
        <f t="shared" si="34"/>
        <v>-0.10484561553054461</v>
      </c>
      <c r="BM48" s="8">
        <f t="shared" ref="BM48:BO48" si="45">BH48-BQ28</f>
        <v>-0.20969123106108922</v>
      </c>
      <c r="BN48" s="8">
        <f t="shared" si="45"/>
        <v>-0.62907369318326789</v>
      </c>
      <c r="BO48" s="8">
        <f t="shared" si="45"/>
        <v>-0.31453684659163395</v>
      </c>
    </row>
    <row r="49" spans="1:67" x14ac:dyDescent="0.3">
      <c r="A49" s="29">
        <v>1.8881455E-12</v>
      </c>
      <c r="B49" s="30">
        <v>1.5853335000000001E-12</v>
      </c>
      <c r="C49" s="29" t="str">
        <v>NaN</v>
      </c>
      <c r="D49" s="29" t="str">
        <v>NaN</v>
      </c>
      <c r="E49" s="34" t="str">
        <v>NaN</v>
      </c>
      <c r="F49" s="34">
        <v>3.9114805000000003E-11</v>
      </c>
      <c r="G49" s="34">
        <v>2.3676036999999998E-12</v>
      </c>
      <c r="H49" s="34">
        <v>1.2040608000000001E-12</v>
      </c>
      <c r="I49" s="34">
        <v>1.063947E-12</v>
      </c>
      <c r="J49" s="34">
        <v>7.9627254999999996E-13</v>
      </c>
      <c r="K49" s="34">
        <v>6.9882423999999999E-13</v>
      </c>
      <c r="L49" s="34">
        <v>5.1203830000000004E-13</v>
      </c>
      <c r="M49" s="34">
        <v>4.1618945999999999E-13</v>
      </c>
      <c r="N49" s="34">
        <v>3.9056840000000001E-13</v>
      </c>
      <c r="O49" s="34">
        <v>4.3482655E-13</v>
      </c>
      <c r="P49" s="34">
        <v>4.9873219999999999E-13</v>
      </c>
      <c r="Q49" s="34">
        <v>6.2888899999999999E-13</v>
      </c>
      <c r="R49" s="34">
        <v>7.8957732999999997E-13</v>
      </c>
      <c r="S49" s="35">
        <v>8.0447440000000002E-13</v>
      </c>
      <c r="T49" s="35" t="str">
        <v>NaN</v>
      </c>
      <c r="U49" s="35" t="str">
        <v>NaN</v>
      </c>
      <c r="V49" s="35">
        <v>9.0595335000000004E-4</v>
      </c>
      <c r="W49" s="35">
        <v>8.3110200000000007E-12</v>
      </c>
      <c r="X49" s="35">
        <v>9.7218869999999998E-13</v>
      </c>
      <c r="Y49" s="35">
        <v>9.9080160000000009E-13</v>
      </c>
      <c r="Z49" s="35">
        <v>1.9510395999999999E-12</v>
      </c>
      <c r="AA49" s="35">
        <v>7.4188539999999995E-12</v>
      </c>
      <c r="AB49" s="35">
        <v>2.8118485E-11</v>
      </c>
      <c r="AC49" s="36" t="str">
        <v>NaN</v>
      </c>
      <c r="AD49" s="29">
        <v>5.5108362000000002E-11</v>
      </c>
      <c r="AE49" s="29">
        <v>1.1865385E-11</v>
      </c>
      <c r="AF49" s="29">
        <v>3.3934947000000002E-12</v>
      </c>
      <c r="AG49" s="29">
        <v>2.9175009999999998E-12</v>
      </c>
      <c r="AH49" s="29">
        <v>2.681184E-12</v>
      </c>
      <c r="AI49" s="29">
        <v>2.8970523999999998E-12</v>
      </c>
      <c r="AJ49" s="29">
        <v>2.5772703999999998E-12</v>
      </c>
      <c r="AK49" s="3">
        <f t="shared" si="0"/>
        <v>3.0198451079897546E-5</v>
      </c>
      <c r="AL49" s="13">
        <v>-24.624300000000002</v>
      </c>
      <c r="AM49" s="14" t="s">
        <v>101</v>
      </c>
      <c r="AO49" s="2">
        <f>SUM(E48:R56)/126</f>
        <v>1.5870570795272981E-5</v>
      </c>
      <c r="AP49" s="8">
        <f>((AK49-AK$12)*100)/AK$12</f>
        <v>-33.34670265104301</v>
      </c>
      <c r="AR49" s="14" t="s">
        <v>101</v>
      </c>
      <c r="AS49" s="2"/>
      <c r="AT49" s="1">
        <f>((AO49-AO$12)*100)/AO$12</f>
        <v>-55.898287929812994</v>
      </c>
      <c r="AW49" s="2">
        <f>AO49-AO$12</f>
        <v>-2.0115721006766992E-5</v>
      </c>
      <c r="AX49" s="14" t="s">
        <v>101</v>
      </c>
      <c r="AY49" s="2">
        <f t="shared" si="39"/>
        <v>1.5870570795272981E-5</v>
      </c>
      <c r="AZ49" s="2">
        <f t="shared" si="23"/>
        <v>1.5870570795272983E-8</v>
      </c>
      <c r="BA49" s="2">
        <f t="shared" si="24"/>
        <v>1.2823421202580569E-6</v>
      </c>
      <c r="BB49" s="2">
        <f t="shared" si="25"/>
        <v>1.5388105443096683E-5</v>
      </c>
      <c r="BC49" s="2">
        <f t="shared" si="26"/>
        <v>1.5388105443096683E-2</v>
      </c>
      <c r="BD49" s="2">
        <f t="shared" si="27"/>
        <v>1.5388105443096684E-20</v>
      </c>
      <c r="BE49" s="7">
        <f t="shared" si="40"/>
        <v>5.4125352680276123E-6</v>
      </c>
      <c r="BF49" s="8">
        <f t="shared" si="29"/>
        <v>1.9755753728300787E-3</v>
      </c>
      <c r="BG49" s="8">
        <f t="shared" si="30"/>
        <v>1.1686780054554438E-2</v>
      </c>
      <c r="BH49" s="8">
        <f t="shared" si="31"/>
        <v>2.3373560109108876E-2</v>
      </c>
      <c r="BI49" s="8">
        <f t="shared" si="32"/>
        <v>7.0120680327326629E-2</v>
      </c>
      <c r="BJ49" s="52">
        <f t="shared" si="33"/>
        <v>3.5060340163663314E-2</v>
      </c>
      <c r="BK49" s="8">
        <f t="shared" si="36"/>
        <v>-4.4438478630186379E-2</v>
      </c>
      <c r="BL49" s="8">
        <f t="shared" si="34"/>
        <v>-1.4812826210062125E-2</v>
      </c>
      <c r="BM49" s="8">
        <f t="shared" ref="BM49:BO49" si="46">BH49-BQ29</f>
        <v>-2.962565242012425E-2</v>
      </c>
      <c r="BN49" s="8">
        <f t="shared" si="46"/>
        <v>-8.8876957260372758E-2</v>
      </c>
      <c r="BO49" s="8">
        <f t="shared" si="46"/>
        <v>-4.4438478630186379E-2</v>
      </c>
    </row>
    <row r="50" spans="1:67" x14ac:dyDescent="0.3">
      <c r="A50" s="29">
        <v>1.9045582999999999E-12</v>
      </c>
      <c r="B50" s="30">
        <v>1.0711831999999999E-12</v>
      </c>
      <c r="C50" s="29" t="str">
        <v>NaN</v>
      </c>
      <c r="D50" s="29" t="str">
        <v>NaN</v>
      </c>
      <c r="E50" s="34" t="str">
        <v>NaN</v>
      </c>
      <c r="F50" s="34">
        <v>1.32431436E-11</v>
      </c>
      <c r="G50" s="34">
        <v>1.4432565000000001E-12</v>
      </c>
      <c r="H50" s="34">
        <v>6.9510586999999995E-13</v>
      </c>
      <c r="I50" s="34">
        <v>4.0483686E-13</v>
      </c>
      <c r="J50" s="34">
        <v>3.7205179999999999E-13</v>
      </c>
      <c r="K50" s="34">
        <v>4.4733611999999998E-13</v>
      </c>
      <c r="L50" s="34">
        <v>4.1780510000000001E-13</v>
      </c>
      <c r="M50" s="34">
        <v>3.8295619999999999E-13</v>
      </c>
      <c r="N50" s="34">
        <v>4.1941604999999999E-13</v>
      </c>
      <c r="O50" s="34">
        <v>5.454107E-13</v>
      </c>
      <c r="P50" s="34">
        <v>6.4528949999999998E-13</v>
      </c>
      <c r="Q50" s="34">
        <v>7.6658964999999997E-13</v>
      </c>
      <c r="R50" s="34">
        <v>8.1223599999999999E-13</v>
      </c>
      <c r="S50" s="35">
        <v>5.2917733999999997E-13</v>
      </c>
      <c r="T50" s="35" t="str">
        <v>NaN</v>
      </c>
      <c r="U50" s="35" t="str">
        <v>NaN</v>
      </c>
      <c r="V50" s="35" t="str">
        <v>NaN</v>
      </c>
      <c r="W50" s="35">
        <v>3.3236420000000001E-12</v>
      </c>
      <c r="X50" s="35">
        <v>1.4972866E-12</v>
      </c>
      <c r="Y50" s="35">
        <v>1.3155172E-12</v>
      </c>
      <c r="Z50" s="35">
        <v>2.2894596E-12</v>
      </c>
      <c r="AA50" s="35">
        <v>4.644375E-12</v>
      </c>
      <c r="AB50" s="35" t="str">
        <v>NaN</v>
      </c>
      <c r="AC50" s="36" t="str">
        <v>NaN</v>
      </c>
      <c r="AD50" s="29">
        <v>8.5903469999999997E-4</v>
      </c>
      <c r="AE50" s="29">
        <v>2.1104369999999999E-11</v>
      </c>
      <c r="AF50" s="29">
        <v>3.5616167E-12</v>
      </c>
      <c r="AG50" s="29">
        <v>2.8260228000000001E-12</v>
      </c>
      <c r="AH50" s="29">
        <v>3.0683034000000001E-12</v>
      </c>
      <c r="AI50" s="29">
        <v>3.2689447999999999E-12</v>
      </c>
      <c r="AJ50" s="29">
        <v>2.894629E-12</v>
      </c>
      <c r="AK50" s="3">
        <f t="shared" si="0"/>
        <v>3.0679813353375714E-5</v>
      </c>
      <c r="AL50" s="13">
        <v>-21.168500000000002</v>
      </c>
      <c r="AM50" s="15" t="s">
        <v>104</v>
      </c>
      <c r="AO50" s="2">
        <f>(SUM(S57:AB65)/59)+(SUM(P62:R65)/8)</f>
        <v>2.101617757398479E-5</v>
      </c>
      <c r="AP50" s="8">
        <f>((AK50-AK$13)*100)/AK$13</f>
        <v>-25.704006975057244</v>
      </c>
      <c r="AR50" s="15" t="s">
        <v>104</v>
      </c>
      <c r="AS50" s="2"/>
      <c r="AT50" s="1">
        <f>((AO50-AO$13)*100)/AO$13</f>
        <v>-39.97097744002253</v>
      </c>
      <c r="AW50" s="2">
        <f>AO50-AO$13</f>
        <v>-1.3993850372058576E-5</v>
      </c>
      <c r="AX50" s="15" t="s">
        <v>104</v>
      </c>
      <c r="AY50" s="2">
        <f t="shared" si="39"/>
        <v>2.101617757398479E-5</v>
      </c>
      <c r="AZ50" s="2">
        <f t="shared" si="23"/>
        <v>2.1016177573984791E-8</v>
      </c>
      <c r="BA50" s="2">
        <f t="shared" si="24"/>
        <v>1.698107147977971E-6</v>
      </c>
      <c r="BB50" s="2">
        <f t="shared" si="25"/>
        <v>2.0377285775735651E-5</v>
      </c>
      <c r="BC50" s="2">
        <f t="shared" si="26"/>
        <v>2.0377285775735651E-2</v>
      </c>
      <c r="BD50" s="2">
        <f t="shared" si="27"/>
        <v>2.0377285775735652E-20</v>
      </c>
      <c r="BE50" s="7">
        <f t="shared" si="40"/>
        <v>7.1674046123283798E-6</v>
      </c>
      <c r="BF50" s="8">
        <f t="shared" si="29"/>
        <v>2.6161026834998586E-3</v>
      </c>
      <c r="BG50" s="8">
        <f t="shared" si="30"/>
        <v>1.5475904935175649E-2</v>
      </c>
      <c r="BH50" s="8">
        <f t="shared" si="31"/>
        <v>3.0951809870351298E-2</v>
      </c>
      <c r="BI50" s="8">
        <f t="shared" si="32"/>
        <v>9.2855429611053891E-2</v>
      </c>
      <c r="BJ50" s="52">
        <f t="shared" si="33"/>
        <v>4.6427714805526953E-2</v>
      </c>
      <c r="BK50" s="8">
        <f t="shared" si="36"/>
        <v>-3.0914398768185018E-2</v>
      </c>
      <c r="BL50" s="8">
        <f t="shared" si="34"/>
        <v>-1.0304799589395007E-2</v>
      </c>
      <c r="BM50" s="8">
        <f t="shared" ref="BM50:BO50" si="47">BH50-BQ30</f>
        <v>-2.0609599178790013E-2</v>
      </c>
      <c r="BN50" s="8">
        <f t="shared" si="47"/>
        <v>-6.182879753637005E-2</v>
      </c>
      <c r="BO50" s="8">
        <f t="shared" si="47"/>
        <v>-3.0914398768185018E-2</v>
      </c>
    </row>
    <row r="51" spans="1:67" x14ac:dyDescent="0.3">
      <c r="A51" s="29">
        <v>4.1669510000000003E-12</v>
      </c>
      <c r="B51" s="30">
        <v>1.1325591999999999E-12</v>
      </c>
      <c r="C51" s="29" t="str">
        <v>NaN</v>
      </c>
      <c r="D51" s="29" t="str">
        <v>NaN</v>
      </c>
      <c r="E51" s="34">
        <v>2.3371006999999999E-11</v>
      </c>
      <c r="F51" s="34">
        <v>2.4417890000000001E-11</v>
      </c>
      <c r="G51" s="34">
        <v>1.6251041E-12</v>
      </c>
      <c r="H51" s="34">
        <v>5.7641450000000004E-13</v>
      </c>
      <c r="I51" s="34">
        <v>2.2611842999999999E-13</v>
      </c>
      <c r="J51" s="34">
        <v>2.7100462999999999E-13</v>
      </c>
      <c r="K51" s="34">
        <v>1.9567676999999999E-13</v>
      </c>
      <c r="L51" s="34">
        <v>2.1338484999999999E-13</v>
      </c>
      <c r="M51" s="34">
        <v>3.70125E-13</v>
      </c>
      <c r="N51" s="34">
        <v>4.9281162999999997E-13</v>
      </c>
      <c r="O51" s="34">
        <v>6.7731909999999997E-13</v>
      </c>
      <c r="P51" s="34">
        <v>8.4441560000000004E-13</v>
      </c>
      <c r="Q51" s="34">
        <v>9.6523860000000003E-13</v>
      </c>
      <c r="R51" s="34">
        <v>1.8438217999999999E-12</v>
      </c>
      <c r="S51" s="35">
        <v>6.4513510000000001E-13</v>
      </c>
      <c r="T51" s="35" t="str">
        <v>NaN</v>
      </c>
      <c r="U51" s="35" t="str">
        <v>NaN</v>
      </c>
      <c r="V51" s="35" t="str">
        <v>NaN</v>
      </c>
      <c r="W51" s="35">
        <v>3.9408346000000001E-12</v>
      </c>
      <c r="X51" s="35">
        <v>2.5146684000000001E-12</v>
      </c>
      <c r="Y51" s="35">
        <v>2.3838081999999999E-12</v>
      </c>
      <c r="Z51" s="35">
        <v>3.1549355000000001E-12</v>
      </c>
      <c r="AA51" s="35">
        <v>9.9977109999999996E-12</v>
      </c>
      <c r="AB51" s="35" t="str">
        <v>NaN</v>
      </c>
      <c r="AC51" s="36" t="str">
        <v>NaN</v>
      </c>
      <c r="AD51" s="29" t="str">
        <v>NaN</v>
      </c>
      <c r="AE51" s="29">
        <v>3.5550295000000002E-12</v>
      </c>
      <c r="AF51" s="29">
        <v>4.0500060000000001E-12</v>
      </c>
      <c r="AG51" s="29">
        <v>3.4543172999999998E-12</v>
      </c>
      <c r="AH51" s="29">
        <v>4.3468660000000002E-12</v>
      </c>
      <c r="AI51" s="29">
        <v>5.4787125E-12</v>
      </c>
      <c r="AJ51" s="29">
        <v>5.5689286000000002E-12</v>
      </c>
      <c r="AK51" s="3">
        <f t="shared" si="0"/>
        <v>3.9457426753571437E-12</v>
      </c>
      <c r="AL51" s="13">
        <v>-17.791599999999999</v>
      </c>
      <c r="AM51" s="15" t="s">
        <v>107</v>
      </c>
      <c r="AO51" s="2">
        <f>SUM(S48:AB56)/54</f>
        <v>1.4677010495135461E-4</v>
      </c>
      <c r="AP51" s="8">
        <f>((AK51-AK$14)*100)/AK$14</f>
        <v>-35.532418756949127</v>
      </c>
      <c r="AR51" s="15" t="s">
        <v>107</v>
      </c>
      <c r="AS51" s="2"/>
      <c r="AT51" s="1">
        <f>((AO51-AO$14)*100)/AO$14</f>
        <v>-38.515503660780325</v>
      </c>
      <c r="AW51" s="2">
        <f>AO51-AO$14</f>
        <v>-9.1940649287568932E-5</v>
      </c>
      <c r="AX51" s="15" t="s">
        <v>107</v>
      </c>
      <c r="AY51" s="2">
        <f t="shared" si="39"/>
        <v>1.4677010495135461E-4</v>
      </c>
      <c r="AZ51" s="2">
        <f t="shared" si="23"/>
        <v>1.467701049513546E-7</v>
      </c>
      <c r="BA51" s="2">
        <f t="shared" si="24"/>
        <v>1.1859024480069452E-5</v>
      </c>
      <c r="BB51" s="2">
        <f t="shared" si="25"/>
        <v>1.4230829376083343E-4</v>
      </c>
      <c r="BC51" s="2">
        <f t="shared" si="26"/>
        <v>0.14230829376083343</v>
      </c>
      <c r="BD51" s="2">
        <f t="shared" si="27"/>
        <v>1.4230829376083344E-19</v>
      </c>
      <c r="BE51" s="7">
        <f t="shared" si="40"/>
        <v>5.0054807705966752E-5</v>
      </c>
      <c r="BF51" s="8">
        <f t="shared" si="29"/>
        <v>1.8270004812677865E-2</v>
      </c>
      <c r="BG51" s="8">
        <f t="shared" si="30"/>
        <v>0.10807865433934123</v>
      </c>
      <c r="BH51" s="8">
        <f t="shared" si="31"/>
        <v>0.21615730867868246</v>
      </c>
      <c r="BI51" s="8">
        <f t="shared" si="32"/>
        <v>0.64847192603604742</v>
      </c>
      <c r="BJ51" s="52">
        <f t="shared" si="33"/>
        <v>0.32423596301802371</v>
      </c>
      <c r="BK51" s="8">
        <f t="shared" si="36"/>
        <v>-0.20310992468212541</v>
      </c>
      <c r="BL51" s="8">
        <f t="shared" si="34"/>
        <v>-6.770330822737515E-2</v>
      </c>
      <c r="BM51" s="8">
        <f t="shared" ref="BM51:BO51" si="48">BH51-BQ31</f>
        <v>-0.1354066164547503</v>
      </c>
      <c r="BN51" s="8">
        <f t="shared" si="48"/>
        <v>-0.40621984936425082</v>
      </c>
      <c r="BO51" s="8">
        <f t="shared" si="48"/>
        <v>-0.20310992468212541</v>
      </c>
    </row>
    <row r="52" spans="1:67" x14ac:dyDescent="0.3">
      <c r="A52" s="29">
        <v>8.8931865000000004E-12</v>
      </c>
      <c r="B52" s="30">
        <v>2.5919970999999998E-12</v>
      </c>
      <c r="C52" s="29" t="str">
        <v>NaN</v>
      </c>
      <c r="D52" s="29" t="str">
        <v>NaN</v>
      </c>
      <c r="E52" s="34">
        <v>1.2994534999999999E-11</v>
      </c>
      <c r="F52" s="34">
        <v>4.5875410000000002E-12</v>
      </c>
      <c r="G52" s="34">
        <v>1.1156963000000001E-12</v>
      </c>
      <c r="H52" s="34">
        <v>3.0917192999999998E-13</v>
      </c>
      <c r="I52" s="34">
        <v>2.1029646E-13</v>
      </c>
      <c r="J52" s="34">
        <v>1.2960731999999999E-13</v>
      </c>
      <c r="K52" s="34">
        <v>1.729613E-13</v>
      </c>
      <c r="L52" s="34">
        <v>2.7126466999999998E-13</v>
      </c>
      <c r="M52" s="34">
        <v>4.4301462999999998E-13</v>
      </c>
      <c r="N52" s="34">
        <v>6.4691790000000003E-13</v>
      </c>
      <c r="O52" s="34">
        <v>9.08264E-13</v>
      </c>
      <c r="P52" s="34">
        <v>1.1882440999999999E-12</v>
      </c>
      <c r="Q52" s="34">
        <v>1.597537E-12</v>
      </c>
      <c r="R52" s="34">
        <v>4.3581952000000002E-12</v>
      </c>
      <c r="S52" s="35" t="str">
        <v>NaN</v>
      </c>
      <c r="T52" s="35" t="str">
        <v>NaN</v>
      </c>
      <c r="U52" s="35" t="str">
        <v>NaN</v>
      </c>
      <c r="V52" s="35" t="str">
        <v>NaN</v>
      </c>
      <c r="W52" s="35">
        <v>6.7515079999999998E-12</v>
      </c>
      <c r="X52" s="35">
        <v>3.2245349999999999E-12</v>
      </c>
      <c r="Y52" s="35">
        <v>3.9477835E-12</v>
      </c>
      <c r="Z52" s="35">
        <v>5.3360405999999999E-12</v>
      </c>
      <c r="AA52" s="35">
        <v>3.0015403E-4</v>
      </c>
      <c r="AB52" s="35" t="str">
        <v>NaN</v>
      </c>
      <c r="AC52" s="36" t="str">
        <v>NaN</v>
      </c>
      <c r="AD52" s="29" t="str">
        <v>NaN</v>
      </c>
      <c r="AE52" s="29">
        <v>7.6776220000000001E-12</v>
      </c>
      <c r="AF52" s="29">
        <v>4.651327E-12</v>
      </c>
      <c r="AG52" s="29">
        <v>3.6876635000000001E-12</v>
      </c>
      <c r="AH52" s="29">
        <v>6.3509796000000002E-12</v>
      </c>
      <c r="AI52" s="29">
        <v>1.3254012999999999E-11</v>
      </c>
      <c r="AJ52" s="29">
        <v>1.9378442000000001E-11</v>
      </c>
      <c r="AK52" s="3">
        <f t="shared" si="0"/>
        <v>1.1116820173272022E-5</v>
      </c>
      <c r="AL52" s="13">
        <v>-14.477499999999999</v>
      </c>
      <c r="AM52" s="16" t="s">
        <v>116</v>
      </c>
      <c r="AO52" s="2">
        <f>(SUM(AC43:AJ65)/132)+(SUM(A43:D56)/41)</f>
        <v>2.2647832295356086E-3</v>
      </c>
      <c r="AP52" s="8">
        <f>((AK52-AK$15)*100)/AK$15</f>
        <v>-65.414503431267065</v>
      </c>
      <c r="AR52" s="16" t="s">
        <v>116</v>
      </c>
      <c r="AS52" s="2"/>
      <c r="AT52" s="1">
        <f>((AO52-AO$15)*100)/AO$15</f>
        <v>-7.8364290798465523</v>
      </c>
      <c r="AV52" t="s">
        <v>193</v>
      </c>
      <c r="AW52" s="2">
        <f>AO52-AO$15</f>
        <v>-1.9256863620071294E-4</v>
      </c>
      <c r="AX52" s="16" t="s">
        <v>116</v>
      </c>
      <c r="AY52" s="2">
        <f t="shared" si="39"/>
        <v>2.2647832295356086E-3</v>
      </c>
      <c r="AZ52" s="2">
        <f t="shared" si="23"/>
        <v>2.2647832295356085E-6</v>
      </c>
      <c r="BA52" s="2">
        <f t="shared" si="24"/>
        <v>1.8299448494647717E-4</v>
      </c>
      <c r="BB52" s="2">
        <f t="shared" si="25"/>
        <v>2.1959338193577259E-3</v>
      </c>
      <c r="BC52" s="2">
        <f t="shared" si="26"/>
        <v>2.1959338193577258</v>
      </c>
      <c r="BD52" s="2">
        <f t="shared" si="27"/>
        <v>2.1959338193577259E-18</v>
      </c>
      <c r="BE52" s="7">
        <f t="shared" si="40"/>
        <v>7.7238678195178968E-4</v>
      </c>
      <c r="BF52" s="8">
        <f t="shared" si="29"/>
        <v>0.28192117541240325</v>
      </c>
      <c r="BG52" s="8">
        <f t="shared" si="30"/>
        <v>1.6677423777794795</v>
      </c>
      <c r="BH52" s="8">
        <f t="shared" si="31"/>
        <v>3.3354847555589591</v>
      </c>
      <c r="BI52" s="8">
        <f t="shared" si="32"/>
        <v>10.006454266676878</v>
      </c>
      <c r="BJ52" s="52">
        <f t="shared" si="33"/>
        <v>5.0032271333384388</v>
      </c>
      <c r="BK52" s="8">
        <f t="shared" si="36"/>
        <v>-0.42541140940316247</v>
      </c>
      <c r="BL52" s="8">
        <f t="shared" si="34"/>
        <v>-0.14180380313438734</v>
      </c>
      <c r="BM52" s="8">
        <f t="shared" ref="BM52:BO52" si="49">BH52-BQ32</f>
        <v>-0.28360760626877468</v>
      </c>
      <c r="BN52" s="8">
        <f t="shared" si="49"/>
        <v>-0.85082281880632493</v>
      </c>
      <c r="BO52" s="8">
        <f t="shared" si="49"/>
        <v>-0.42541140940316247</v>
      </c>
    </row>
    <row r="53" spans="1:67" x14ac:dyDescent="0.3">
      <c r="A53" s="29">
        <v>8.0297140000000001E-4</v>
      </c>
      <c r="B53" s="30">
        <v>6.3769470000000001E-12</v>
      </c>
      <c r="C53" s="29" t="str">
        <v>NaN</v>
      </c>
      <c r="D53" s="29" t="str">
        <v>NaN</v>
      </c>
      <c r="E53" s="34">
        <v>1.9698772000000001E-12</v>
      </c>
      <c r="F53" s="34">
        <v>2.9961363000000001E-12</v>
      </c>
      <c r="G53" s="34">
        <v>9.532402E-13</v>
      </c>
      <c r="H53" s="34">
        <v>5.1741325999999996E-13</v>
      </c>
      <c r="I53" s="34">
        <v>1.9583261999999999E-13</v>
      </c>
      <c r="J53" s="34">
        <v>1.3179219000000001E-13</v>
      </c>
      <c r="K53" s="34">
        <v>1.1624314000000001E-13</v>
      </c>
      <c r="L53" s="34">
        <v>1.4812798000000001E-13</v>
      </c>
      <c r="M53" s="34">
        <v>3.0387931999999998E-13</v>
      </c>
      <c r="N53" s="34">
        <v>7.7620234000000002E-13</v>
      </c>
      <c r="O53" s="34">
        <v>1.1936625E-12</v>
      </c>
      <c r="P53" s="34">
        <v>1.8431302000000002E-12</v>
      </c>
      <c r="Q53" s="34">
        <v>3.0163102999999999E-12</v>
      </c>
      <c r="R53" s="34">
        <v>3.3151571999999999E-11</v>
      </c>
      <c r="S53" s="35" t="str">
        <v>NaN</v>
      </c>
      <c r="T53" s="35" t="str">
        <v>NaN</v>
      </c>
      <c r="U53" s="35" t="str">
        <v>NaN</v>
      </c>
      <c r="V53" s="35" t="str">
        <v>NaN</v>
      </c>
      <c r="W53" s="35">
        <v>4.5033916000000004E-12</v>
      </c>
      <c r="X53" s="35">
        <v>3.6822945000000002E-12</v>
      </c>
      <c r="Y53" s="35">
        <v>6.2716017000000002E-12</v>
      </c>
      <c r="Z53" s="35">
        <v>5.6578435999999997E-12</v>
      </c>
      <c r="AA53" s="35">
        <v>3.6829066999999999E-4</v>
      </c>
      <c r="AB53" s="35" t="str">
        <v>NaN</v>
      </c>
      <c r="AC53" s="36" t="str">
        <v>NaN</v>
      </c>
      <c r="AD53" s="29" t="str">
        <v>NaN</v>
      </c>
      <c r="AE53" s="29">
        <v>2.8181962000000001E-12</v>
      </c>
      <c r="AF53" s="29">
        <v>1.918773E-12</v>
      </c>
      <c r="AG53" s="29">
        <v>2.7373723999999998E-12</v>
      </c>
      <c r="AH53" s="29">
        <v>9.0004010000000001E-12</v>
      </c>
      <c r="AI53" s="29">
        <v>7.5201159999999998E-5</v>
      </c>
      <c r="AJ53" s="29">
        <v>4.8821344000000001E-4</v>
      </c>
      <c r="AK53" s="3">
        <f t="shared" si="0"/>
        <v>6.4247287417786684E-5</v>
      </c>
      <c r="AL53" s="13">
        <v>-11.212300000000001</v>
      </c>
      <c r="AM53" t="s">
        <v>117</v>
      </c>
      <c r="AO53" s="2">
        <f>((SUM(A39:Z72)+SUM(AA39:AJ65))/895)</f>
        <v>8.8039115139639066E-4</v>
      </c>
      <c r="AP53" s="8">
        <f>((AK53-AK$16)*100)/AK$16</f>
        <v>-46.561722524299746</v>
      </c>
      <c r="AR53" t="s">
        <v>117</v>
      </c>
      <c r="AT53" s="1">
        <f>((AO53-AO$16)*100)/AO$16</f>
        <v>-7.5655129465279387</v>
      </c>
      <c r="AV53" s="2">
        <f>(AO53*100)/total_biomass!AO53</f>
        <v>3.5767628009206985E-2</v>
      </c>
      <c r="AW53" s="2">
        <f>AO53-AO$16</f>
        <v>-7.2057636345674333E-5</v>
      </c>
      <c r="AX53" t="s">
        <v>117</v>
      </c>
      <c r="AY53" s="2">
        <f t="shared" si="39"/>
        <v>8.8039115139639066E-4</v>
      </c>
      <c r="AZ53" s="2">
        <f t="shared" si="23"/>
        <v>8.8039115139639072E-7</v>
      </c>
      <c r="BA53" s="2">
        <f t="shared" si="24"/>
        <v>7.1135605032828365E-5</v>
      </c>
      <c r="BB53" s="2">
        <f t="shared" si="25"/>
        <v>8.5362726039394038E-4</v>
      </c>
      <c r="BC53" s="2">
        <f t="shared" si="26"/>
        <v>0.85362726039394043</v>
      </c>
      <c r="BD53" s="2">
        <f t="shared" si="27"/>
        <v>8.5362726039394049E-19</v>
      </c>
      <c r="BE53" s="7">
        <f t="shared" si="40"/>
        <v>3.0025058443466267E-4</v>
      </c>
      <c r="BF53" s="8">
        <f t="shared" si="29"/>
        <v>0.10959146331865187</v>
      </c>
      <c r="BG53" s="47">
        <f>BF53*BL$8</f>
        <v>0.64830294266480282</v>
      </c>
      <c r="BH53" s="47">
        <f t="shared" si="31"/>
        <v>1.2966058853296056</v>
      </c>
      <c r="BI53" s="47">
        <f t="shared" si="32"/>
        <v>3.8898176559888169</v>
      </c>
      <c r="BJ53" s="52">
        <f>AVERAGE(BG53:BI53)</f>
        <v>1.9449088279944082</v>
      </c>
      <c r="BK53" s="8">
        <f t="shared" si="36"/>
        <v>-0.15918553114809009</v>
      </c>
      <c r="BL53" s="8">
        <f t="shared" si="34"/>
        <v>-5.3061843716029955E-2</v>
      </c>
      <c r="BM53" s="8">
        <f t="shared" ref="BM53:BO53" si="50">BH53-BQ33</f>
        <v>-0.10612368743205991</v>
      </c>
      <c r="BN53" s="8">
        <f t="shared" si="50"/>
        <v>-0.31837106229617973</v>
      </c>
      <c r="BO53" s="8">
        <f t="shared" si="50"/>
        <v>-0.15918553114809009</v>
      </c>
    </row>
    <row r="54" spans="1:67" x14ac:dyDescent="0.3">
      <c r="A54" s="29">
        <v>2.4969666E-3</v>
      </c>
      <c r="B54" s="30">
        <v>6.1064419999999999E-4</v>
      </c>
      <c r="C54" s="29">
        <v>7.468822E-13</v>
      </c>
      <c r="D54" s="29">
        <v>1.189383E-12</v>
      </c>
      <c r="E54" s="34">
        <v>1.8520692999999998E-12</v>
      </c>
      <c r="F54" s="34">
        <v>2.1924068000000001E-12</v>
      </c>
      <c r="G54" s="34">
        <v>1.1842239E-12</v>
      </c>
      <c r="H54" s="34">
        <v>8.5447930000000001E-13</v>
      </c>
      <c r="I54" s="34">
        <v>2.6075106000000001E-13</v>
      </c>
      <c r="J54" s="34">
        <v>2.5569054000000002E-13</v>
      </c>
      <c r="K54" s="34">
        <v>1.9518569000000001E-13</v>
      </c>
      <c r="L54" s="34">
        <v>2.3795430000000002E-13</v>
      </c>
      <c r="M54" s="34">
        <v>4.6696750000000005E-13</v>
      </c>
      <c r="N54" s="34">
        <v>1.1078456000000001E-12</v>
      </c>
      <c r="O54" s="34">
        <v>2.6868461999999998E-12</v>
      </c>
      <c r="P54" s="34">
        <v>6.0597732999999996E-12</v>
      </c>
      <c r="Q54" s="34">
        <v>7.4035100000000002E-12</v>
      </c>
      <c r="R54" s="34">
        <v>4.6135063E-4</v>
      </c>
      <c r="S54" s="35" t="str">
        <v>NaN</v>
      </c>
      <c r="T54" s="35" t="str">
        <v>NaN</v>
      </c>
      <c r="U54" s="35" t="str">
        <v>NaN</v>
      </c>
      <c r="V54" s="35" t="str">
        <v>NaN</v>
      </c>
      <c r="W54" s="35">
        <v>1.3285731E-12</v>
      </c>
      <c r="X54" s="35">
        <v>2.465109E-12</v>
      </c>
      <c r="Y54" s="35">
        <v>3.6505780999999997E-4</v>
      </c>
      <c r="Z54" s="35">
        <v>9.5154484999999999E-4</v>
      </c>
      <c r="AA54" s="35">
        <v>5.2143366000000004E-4</v>
      </c>
      <c r="AB54" s="35" t="str">
        <v>NaN</v>
      </c>
      <c r="AC54" s="36" t="str">
        <v>NaN</v>
      </c>
      <c r="AD54" s="29" t="str">
        <v>NaN</v>
      </c>
      <c r="AE54" s="29">
        <v>1.591615E-12</v>
      </c>
      <c r="AF54" s="29">
        <v>3.7325140000000001E-12</v>
      </c>
      <c r="AG54" s="29">
        <v>4.4204459999999999E-12</v>
      </c>
      <c r="AH54" s="29">
        <v>2.1353297999999998E-8</v>
      </c>
      <c r="AI54" s="29">
        <v>2.6804493999999998E-4</v>
      </c>
      <c r="AJ54" s="29">
        <v>1.1530403E-3</v>
      </c>
      <c r="AK54" s="3">
        <f t="shared" si="0"/>
        <v>2.3545187529414572E-4</v>
      </c>
      <c r="AL54" s="13">
        <v>-7.9836</v>
      </c>
      <c r="AM54" t="s">
        <v>118</v>
      </c>
      <c r="AP54" s="8">
        <f>((AK54-AK$17)*100)/AK$17</f>
        <v>-32.711760958025991</v>
      </c>
      <c r="AR54" t="s">
        <v>118</v>
      </c>
      <c r="AT54" s="1" t="e">
        <f>((AO54-AO$17)*100)/AO$17</f>
        <v>#DIV/0!</v>
      </c>
      <c r="AW54" s="2"/>
      <c r="AX54" t="s">
        <v>118</v>
      </c>
      <c r="AY54" s="2"/>
      <c r="AZ54" s="2"/>
      <c r="BA54" s="2"/>
      <c r="BB54" s="2"/>
      <c r="BC54" s="2"/>
      <c r="BD54" s="2"/>
      <c r="BE54" s="7"/>
      <c r="BF54" s="8"/>
      <c r="BG54" s="8"/>
      <c r="BH54" s="8"/>
      <c r="BI54" s="8"/>
      <c r="BJ54" s="52"/>
      <c r="BK54" s="8"/>
      <c r="BL54" s="8"/>
      <c r="BM54" s="8"/>
      <c r="BN54" s="8"/>
      <c r="BO54" s="8"/>
    </row>
    <row r="55" spans="1:67" x14ac:dyDescent="0.3">
      <c r="A55" s="29">
        <v>1.2476231E-3</v>
      </c>
      <c r="B55" s="30">
        <v>5.3729863E-12</v>
      </c>
      <c r="C55" s="29">
        <v>7.2626950000000001E-13</v>
      </c>
      <c r="D55" s="29">
        <v>9.4893399999999996E-13</v>
      </c>
      <c r="E55" s="34">
        <v>8.8541970000000001E-13</v>
      </c>
      <c r="F55" s="34">
        <v>1.3082732000000001E-12</v>
      </c>
      <c r="G55" s="34">
        <v>1.4203800999999999E-12</v>
      </c>
      <c r="H55" s="34">
        <v>8.3537819999999999E-13</v>
      </c>
      <c r="I55" s="34">
        <v>6.5523370000000004E-13</v>
      </c>
      <c r="J55" s="34">
        <v>7.2989965000000005E-13</v>
      </c>
      <c r="K55" s="34">
        <v>8.3599284E-13</v>
      </c>
      <c r="L55" s="34">
        <v>9.494422000000001E-13</v>
      </c>
      <c r="M55" s="34">
        <v>1.5599987000000001E-12</v>
      </c>
      <c r="N55" s="34">
        <v>3.2132820000000002E-12</v>
      </c>
      <c r="O55" s="34">
        <v>6.6146263999999996E-12</v>
      </c>
      <c r="P55" s="34">
        <v>1.5181242999999999E-4</v>
      </c>
      <c r="Q55" s="34">
        <v>6.6976394999999998E-4</v>
      </c>
      <c r="R55" s="34">
        <v>9.6401900000000006E-6</v>
      </c>
      <c r="S55" s="35" t="str">
        <v>NaN</v>
      </c>
      <c r="T55" s="35" t="str">
        <v>NaN</v>
      </c>
      <c r="U55" s="35" t="str">
        <v>NaN</v>
      </c>
      <c r="V55" s="35" t="str">
        <v>NaN</v>
      </c>
      <c r="W55" s="35">
        <v>1.6594067E-12</v>
      </c>
      <c r="X55" s="35">
        <v>4.7038299999999998E-12</v>
      </c>
      <c r="Y55" s="35">
        <v>3.9873706000000001E-4</v>
      </c>
      <c r="Z55" s="35">
        <v>1.6346031999999999E-3</v>
      </c>
      <c r="AA55" s="35">
        <v>1.4790299000000001E-3</v>
      </c>
      <c r="AB55" s="35" t="str">
        <v>NaN</v>
      </c>
      <c r="AC55" s="36" t="str">
        <v>NaN</v>
      </c>
      <c r="AD55" s="29" t="str">
        <v>NaN</v>
      </c>
      <c r="AE55" s="29">
        <v>1.3936970000000001E-12</v>
      </c>
      <c r="AF55" s="29">
        <v>3.7211729999999997E-12</v>
      </c>
      <c r="AG55" s="29">
        <v>5.1222218000000002E-5</v>
      </c>
      <c r="AH55" s="29">
        <v>4.9990739999999998E-4</v>
      </c>
      <c r="AI55" s="29">
        <v>8.6485833000000002E-4</v>
      </c>
      <c r="AJ55" s="29">
        <v>1.3758462999999999E-3</v>
      </c>
      <c r="AK55" s="3">
        <f t="shared" si="0"/>
        <v>2.8907048674255939E-4</v>
      </c>
      <c r="AL55" s="13">
        <v>-4.7801999999999998</v>
      </c>
      <c r="AM55" t="s">
        <v>119</v>
      </c>
      <c r="AP55" s="8">
        <f>((AK55-AK$18)*100)/AK$18</f>
        <v>-31.029961554572338</v>
      </c>
      <c r="AR55" t="s">
        <v>119</v>
      </c>
      <c r="AT55" s="1" t="e">
        <f>((AO55-AO$18)*100)/AO$18</f>
        <v>#DIV/0!</v>
      </c>
      <c r="AW55" s="2"/>
      <c r="AX55" t="s">
        <v>119</v>
      </c>
      <c r="AY55" s="2"/>
      <c r="AZ55" s="2"/>
      <c r="BA55" s="2"/>
      <c r="BB55" s="2"/>
      <c r="BC55" s="2"/>
      <c r="BD55" s="2"/>
      <c r="BE55" s="7"/>
      <c r="BF55" s="8"/>
      <c r="BG55" s="8"/>
      <c r="BH55" s="8"/>
      <c r="BI55" s="8"/>
      <c r="BJ55" s="52"/>
      <c r="BK55" s="8"/>
      <c r="BL55" s="8"/>
      <c r="BM55" s="8"/>
      <c r="BN55" s="8"/>
      <c r="BO55" s="8"/>
    </row>
    <row r="56" spans="1:67" x14ac:dyDescent="0.3">
      <c r="A56" s="29" t="str">
        <v>NaN</v>
      </c>
      <c r="B56" s="30" t="str">
        <v>NaN</v>
      </c>
      <c r="C56" s="29">
        <v>5.8673346000000002E-13</v>
      </c>
      <c r="D56" s="29">
        <v>1.9681028000000001E-12</v>
      </c>
      <c r="E56" s="34">
        <v>2.8957536000000001E-6</v>
      </c>
      <c r="F56" s="34">
        <v>1.4330511999999999E-12</v>
      </c>
      <c r="G56" s="34">
        <v>9.487343E-13</v>
      </c>
      <c r="H56" s="34">
        <v>5.5695550000000001E-13</v>
      </c>
      <c r="I56" s="34">
        <v>4.9106050000000002E-13</v>
      </c>
      <c r="J56" s="34">
        <v>5.1423070000000002E-13</v>
      </c>
      <c r="K56" s="34">
        <v>5.6039679999999999E-13</v>
      </c>
      <c r="L56" s="34">
        <v>6.060538E-13</v>
      </c>
      <c r="M56" s="34">
        <v>8.0369965999999998E-13</v>
      </c>
      <c r="N56" s="34">
        <v>1.098394E-12</v>
      </c>
      <c r="O56" s="34">
        <v>1.6862982E-12</v>
      </c>
      <c r="P56" s="34">
        <v>4.1921929999999998E-12</v>
      </c>
      <c r="Q56" s="34">
        <v>2.2033272E-4</v>
      </c>
      <c r="R56" s="34">
        <v>4.8389594000000001E-4</v>
      </c>
      <c r="S56" s="35" t="str">
        <v>NaN</v>
      </c>
      <c r="T56" s="35" t="str">
        <v>NaN</v>
      </c>
      <c r="U56" s="35" t="str">
        <v>NaN</v>
      </c>
      <c r="V56" s="35">
        <v>6.1918110000000002E-13</v>
      </c>
      <c r="W56" s="35">
        <v>6.9725970000000003E-13</v>
      </c>
      <c r="X56" s="35">
        <v>7.7894939999999998E-13</v>
      </c>
      <c r="Y56" s="35">
        <v>1.6086375000000001E-12</v>
      </c>
      <c r="Z56" s="35">
        <v>4.8960000000000001E-12</v>
      </c>
      <c r="AA56" s="35">
        <v>9.845562E-4</v>
      </c>
      <c r="AB56" s="35" t="str">
        <v>NaN</v>
      </c>
      <c r="AC56" s="36" t="str">
        <v>NaN</v>
      </c>
      <c r="AD56" s="29" t="str">
        <v>NaN</v>
      </c>
      <c r="AE56" s="29">
        <v>2.2148391999999998E-12</v>
      </c>
      <c r="AF56" s="29">
        <v>2.9031438999999999E-12</v>
      </c>
      <c r="AG56" s="29">
        <v>1.0120630999999999E-3</v>
      </c>
      <c r="AH56" s="29">
        <v>2.2057821E-4</v>
      </c>
      <c r="AI56" s="29">
        <v>4.2348054999999998E-4</v>
      </c>
      <c r="AJ56" s="29">
        <v>1.3136917999999999E-3</v>
      </c>
      <c r="AK56" s="19">
        <f>AVERAGE(A56:AJ56)</f>
        <v>1.6648193938442551E-4</v>
      </c>
      <c r="AL56" s="13">
        <v>-1.5918000000000001</v>
      </c>
      <c r="AM56" t="s">
        <v>120</v>
      </c>
      <c r="AO56" s="2">
        <f>SUM(U71:W72)/6</f>
        <v>3.6968727999999993E-3</v>
      </c>
      <c r="AP56" s="8">
        <f>((AK56-AK$19)*100)/AK$19</f>
        <v>-27.303494824588554</v>
      </c>
      <c r="AR56" t="s">
        <v>123</v>
      </c>
      <c r="AT56" s="1">
        <f>((AO56-AO$19)*100)/AO$19</f>
        <v>12.127298778757376</v>
      </c>
      <c r="AW56" s="2">
        <f>AO56-AO$19</f>
        <v>3.9984090833333286E-4</v>
      </c>
      <c r="AX56" t="s">
        <v>120</v>
      </c>
      <c r="AY56" s="2">
        <f t="shared" ref="AY56" si="51">AO56</f>
        <v>3.6968727999999993E-3</v>
      </c>
      <c r="AZ56" s="2">
        <f t="shared" ref="AZ56" si="52">AY56*0.001</f>
        <v>3.6968727999999993E-6</v>
      </c>
      <c r="BA56" s="2">
        <f t="shared" ref="BA56" si="53">AZ56*80.8</f>
        <v>2.9870732223999993E-4</v>
      </c>
      <c r="BB56" s="2">
        <f t="shared" ref="BB56" si="54">BA56*12</f>
        <v>3.5844878668799991E-3</v>
      </c>
      <c r="BC56" s="2">
        <f t="shared" ref="BC56" si="55">BB56*1000</f>
        <v>3.5844878668799991</v>
      </c>
      <c r="BD56" s="2">
        <f t="shared" ref="BD56" si="56">BC56*0.000000000000000001</f>
        <v>3.5844878668799997E-18</v>
      </c>
      <c r="BE56" s="7">
        <f t="shared" ref="BE56" si="57">BD56*BI$8</f>
        <v>1.2607898398570368E-3</v>
      </c>
      <c r="BF56" s="8">
        <f t="shared" ref="BF56" si="58">BE56*365</f>
        <v>0.46018829154781843</v>
      </c>
      <c r="BG56" s="8">
        <f>BF56*BL$8</f>
        <v>2.7223053197389215</v>
      </c>
      <c r="BH56" s="8">
        <f t="shared" ref="BH56" si="59">BF56*BL$9</f>
        <v>5.4446106394778431</v>
      </c>
      <c r="BI56" s="8">
        <f t="shared" ref="BI56" si="60">BF56*BL$10</f>
        <v>16.333831918433532</v>
      </c>
      <c r="BJ56" s="52">
        <f t="shared" ref="BJ56" si="61">AVERAGE(BG56:BI56)</f>
        <v>8.1669159592167659</v>
      </c>
      <c r="BK56" s="8">
        <f t="shared" si="36"/>
        <v>0.88330523447147868</v>
      </c>
      <c r="BL56" s="8">
        <f t="shared" si="34"/>
        <v>0.29443507815715897</v>
      </c>
      <c r="BM56" s="8">
        <f t="shared" ref="BM56:BO56" si="62">BH56-BQ36</f>
        <v>0.58887015631431794</v>
      </c>
      <c r="BN56" s="8">
        <f t="shared" si="62"/>
        <v>1.7666104689429556</v>
      </c>
      <c r="BO56" s="8">
        <f t="shared" si="62"/>
        <v>0.88330523447147868</v>
      </c>
    </row>
    <row r="57" spans="1:67" x14ac:dyDescent="0.3">
      <c r="A57" t="str">
        <v>NaN</v>
      </c>
      <c r="B57" s="37" t="str">
        <v>NaN</v>
      </c>
      <c r="C57" s="34">
        <v>1.3816731000000001E-12</v>
      </c>
      <c r="D57" s="34">
        <v>2.4228922E-12</v>
      </c>
      <c r="E57" s="34">
        <v>2.0620016E-12</v>
      </c>
      <c r="F57" s="34">
        <v>9.0210695000000004E-13</v>
      </c>
      <c r="G57" s="34">
        <v>6.7897900000000003E-13</v>
      </c>
      <c r="H57" s="34">
        <v>6.1071764000000002E-13</v>
      </c>
      <c r="I57" s="34">
        <v>7.3465664000000002E-13</v>
      </c>
      <c r="J57" s="34">
        <v>8.8219749999999999E-13</v>
      </c>
      <c r="K57" s="34">
        <v>8.322547E-13</v>
      </c>
      <c r="L57" s="34">
        <v>7.8934243999999996E-13</v>
      </c>
      <c r="M57" s="34">
        <v>8.8948726999999998E-13</v>
      </c>
      <c r="N57" s="34">
        <v>1.134375E-12</v>
      </c>
      <c r="O57" s="34">
        <v>1.6856168E-12</v>
      </c>
      <c r="P57" s="34">
        <v>4.2882609999999999E-12</v>
      </c>
      <c r="Q57" s="34">
        <v>2.4086944000000001E-11</v>
      </c>
      <c r="R57" s="34">
        <v>1.0796501999999999E-11</v>
      </c>
      <c r="S57" s="35" t="str">
        <v>NaN</v>
      </c>
      <c r="T57" s="35" t="str">
        <v>NaN</v>
      </c>
      <c r="U57" s="35" t="str">
        <v>NaN</v>
      </c>
      <c r="V57" s="35">
        <v>2.6862182E-12</v>
      </c>
      <c r="W57" s="35">
        <v>8.6984103999999997E-13</v>
      </c>
      <c r="X57" s="35">
        <v>9.6835570000000007E-13</v>
      </c>
      <c r="Y57" s="35">
        <v>1.5163150000000001E-12</v>
      </c>
      <c r="Z57" s="35">
        <v>4.5434549999999996E-12</v>
      </c>
      <c r="AA57" s="35">
        <v>1.2315907999999999E-3</v>
      </c>
      <c r="AB57" s="35" t="str">
        <v>NaN</v>
      </c>
      <c r="AC57" s="36" t="str">
        <v>NaN</v>
      </c>
      <c r="AD57" s="29" t="str">
        <v>NaN</v>
      </c>
      <c r="AE57" s="29">
        <v>1.1479136E-3</v>
      </c>
      <c r="AF57" s="29">
        <v>4.8037490000000001E-5</v>
      </c>
      <c r="AG57" s="29">
        <v>4.6386675000000002E-12</v>
      </c>
      <c r="AH57" s="29">
        <v>1.8574096E-12</v>
      </c>
      <c r="AI57" s="29">
        <v>1.663263E-12</v>
      </c>
      <c r="AJ57" s="29">
        <v>2.4344300000000001E-4</v>
      </c>
      <c r="AK57" s="3">
        <f t="shared" si="0"/>
        <v>9.5392320104340438E-5</v>
      </c>
      <c r="AL57" s="13">
        <v>1.5918000000000001</v>
      </c>
      <c r="AP57" s="8">
        <f>((AK57-AK$20)*100)/AK$20</f>
        <v>-25.68175240822611</v>
      </c>
      <c r="BG57" s="8"/>
      <c r="BH57" s="8"/>
      <c r="BI57" s="8"/>
    </row>
    <row r="58" spans="1:67" x14ac:dyDescent="0.3">
      <c r="A58" t="str">
        <v>NaN</v>
      </c>
      <c r="B58" s="37">
        <v>1.6009647E-12</v>
      </c>
      <c r="C58" s="34">
        <v>6.8222889999999998E-13</v>
      </c>
      <c r="D58" s="34">
        <v>1.1203567E-12</v>
      </c>
      <c r="E58" s="34">
        <v>5.7660279999999999E-13</v>
      </c>
      <c r="F58" s="34">
        <v>5.7053309999999997E-13</v>
      </c>
      <c r="G58" s="34">
        <v>8.0898683E-13</v>
      </c>
      <c r="H58" s="34">
        <v>1.1955860999999999E-12</v>
      </c>
      <c r="I58" s="34">
        <v>2.5384880000000001E-12</v>
      </c>
      <c r="J58" s="34">
        <v>5.2119277000000003E-12</v>
      </c>
      <c r="K58" s="34">
        <v>7.2214680000000004E-12</v>
      </c>
      <c r="L58" s="34">
        <v>5.7537242E-11</v>
      </c>
      <c r="M58" s="34">
        <v>9.3620269999999993E-12</v>
      </c>
      <c r="N58" s="34">
        <v>6.7524363000000001E-12</v>
      </c>
      <c r="O58" s="34">
        <v>4.9204930000000003E-12</v>
      </c>
      <c r="P58" s="34">
        <v>6.4729454000000004E-12</v>
      </c>
      <c r="Q58" s="34">
        <v>7.4313749999999993E-12</v>
      </c>
      <c r="R58" s="34">
        <v>9.2772120000000006E-12</v>
      </c>
      <c r="S58" s="35" t="str">
        <v>NaN</v>
      </c>
      <c r="T58" s="35" t="str">
        <v>NaN</v>
      </c>
      <c r="U58" s="35">
        <v>1.0075286E-12</v>
      </c>
      <c r="V58" s="35">
        <v>2.0357586999999999E-12</v>
      </c>
      <c r="W58" s="35">
        <v>4.5241232999999998E-12</v>
      </c>
      <c r="X58" s="35">
        <v>4.3756399999999997E-12</v>
      </c>
      <c r="Y58" s="35">
        <v>3.4415283E-12</v>
      </c>
      <c r="Z58" s="35">
        <v>2.2797885999999999E-12</v>
      </c>
      <c r="AA58" s="35">
        <v>9.3797360000000003E-12</v>
      </c>
      <c r="AB58" s="35" t="str">
        <v>NaN</v>
      </c>
      <c r="AC58" s="36" t="str">
        <v>NaN</v>
      </c>
      <c r="AD58" s="29" t="str">
        <v>NaN</v>
      </c>
      <c r="AE58" s="29">
        <v>4.3091107000000002E-11</v>
      </c>
      <c r="AF58" s="29">
        <v>5.1075454999999998E-12</v>
      </c>
      <c r="AG58" s="29">
        <v>1.5273408999999999E-12</v>
      </c>
      <c r="AH58" s="29">
        <v>1.787133E-12</v>
      </c>
      <c r="AI58" s="29">
        <v>1.9431129999999999E-12</v>
      </c>
      <c r="AJ58" s="29">
        <v>1.0214079999999999E-3</v>
      </c>
      <c r="AK58" s="3">
        <f t="shared" si="0"/>
        <v>3.4046940126040546E-5</v>
      </c>
      <c r="AL58" s="13">
        <v>4.7801999999999998</v>
      </c>
      <c r="AP58" s="8">
        <f>((AK58-AK$21)*100)/AK$21</f>
        <v>-25.383435507137268</v>
      </c>
      <c r="BG58" s="8"/>
      <c r="BH58" s="8"/>
      <c r="BI58" s="8"/>
    </row>
    <row r="59" spans="1:67" x14ac:dyDescent="0.3">
      <c r="A59" t="str">
        <v>NaN</v>
      </c>
      <c r="B59" s="37">
        <v>7.9210465999999997E-13</v>
      </c>
      <c r="C59" s="34">
        <v>2.6528153000000002E-13</v>
      </c>
      <c r="D59" s="34">
        <v>2.2234134E-13</v>
      </c>
      <c r="E59" s="34">
        <v>1.5476893999999999E-13</v>
      </c>
      <c r="F59" s="34">
        <v>2.6727769999999998E-13</v>
      </c>
      <c r="G59" s="34">
        <v>4.5754584000000005E-13</v>
      </c>
      <c r="H59" s="34">
        <v>7.3580545999999996E-13</v>
      </c>
      <c r="I59" s="34">
        <v>1.3310773000000001E-12</v>
      </c>
      <c r="J59" s="34">
        <v>2.137469E-12</v>
      </c>
      <c r="K59" s="34">
        <v>3.9791295000000003E-12</v>
      </c>
      <c r="L59" s="34">
        <v>5.6266129999999997E-12</v>
      </c>
      <c r="M59" s="34">
        <v>7.8137769999999993E-12</v>
      </c>
      <c r="N59" s="34">
        <v>7.2232271999999997E-12</v>
      </c>
      <c r="O59" s="34">
        <v>8.0457719999999995E-12</v>
      </c>
      <c r="P59" s="34">
        <v>5.6950455E-5</v>
      </c>
      <c r="Q59" s="34">
        <v>1.7138335000000001E-3</v>
      </c>
      <c r="R59" s="34">
        <v>1.7138889999999999E-3</v>
      </c>
      <c r="S59" s="35" t="str">
        <v>NaN</v>
      </c>
      <c r="T59" s="35" t="str">
        <v>NaN</v>
      </c>
      <c r="U59" s="35">
        <v>1.3832515E-12</v>
      </c>
      <c r="V59" s="35">
        <v>2.3168066999999998E-12</v>
      </c>
      <c r="W59" s="35">
        <v>1.8169969000000001E-12</v>
      </c>
      <c r="X59" s="35">
        <v>2.3144253E-12</v>
      </c>
      <c r="Y59" s="35">
        <v>8.3625350000000007E-6</v>
      </c>
      <c r="Z59" s="35" t="str">
        <v>NaN</v>
      </c>
      <c r="AA59" s="35" t="str">
        <v>NaN</v>
      </c>
      <c r="AB59" s="35" t="str">
        <v>NaN</v>
      </c>
      <c r="AC59" s="36" t="str">
        <v>NaN</v>
      </c>
      <c r="AD59" s="29" t="str">
        <v>NaN</v>
      </c>
      <c r="AE59" s="29" t="str">
        <v>NaN</v>
      </c>
      <c r="AF59" s="29">
        <v>3.9058929999999999E-4</v>
      </c>
      <c r="AG59" s="29">
        <v>1.4798540999999999E-12</v>
      </c>
      <c r="AH59" s="29">
        <v>1.9334446E-4</v>
      </c>
      <c r="AI59" s="29">
        <v>3.5942162999999999E-4</v>
      </c>
      <c r="AJ59" s="29">
        <v>4.5777419999999998E-12</v>
      </c>
      <c r="AK59" s="3">
        <f t="shared" si="0"/>
        <v>1.6431077529412101E-4</v>
      </c>
      <c r="AL59" s="13">
        <v>7.9836</v>
      </c>
      <c r="AP59" s="8">
        <f>((AK59-AK$22)*100)/AK$22</f>
        <v>-32.857891421762197</v>
      </c>
      <c r="BG59" s="8"/>
      <c r="BH59" s="8"/>
      <c r="BI59" s="8"/>
    </row>
    <row r="60" spans="1:67" x14ac:dyDescent="0.3">
      <c r="A60" t="str">
        <v>NaN</v>
      </c>
      <c r="B60" s="37">
        <v>5.8550159999999999E-13</v>
      </c>
      <c r="C60" s="34">
        <v>1.4515911000000001E-13</v>
      </c>
      <c r="D60" s="34">
        <v>1.9400719000000001E-13</v>
      </c>
      <c r="E60" s="34">
        <v>1.0368526000000001E-13</v>
      </c>
      <c r="F60" s="34">
        <v>1.5053228000000001E-13</v>
      </c>
      <c r="G60" s="34">
        <v>2.6141479999999999E-13</v>
      </c>
      <c r="H60" s="34">
        <v>2.8345945000000002E-13</v>
      </c>
      <c r="I60" s="34">
        <v>3.7709725000000001E-13</v>
      </c>
      <c r="J60" s="34">
        <v>5.0699260000000003E-13</v>
      </c>
      <c r="K60" s="34">
        <v>7.9997220000000003E-13</v>
      </c>
      <c r="L60" s="34">
        <v>8.6655390000000001E-13</v>
      </c>
      <c r="M60" s="34">
        <v>1.2200324E-12</v>
      </c>
      <c r="N60" s="34">
        <v>1.9024213999999999E-12</v>
      </c>
      <c r="O60" s="34">
        <v>1.5512829000000001E-12</v>
      </c>
      <c r="P60" s="34">
        <v>2.1893813000000001E-12</v>
      </c>
      <c r="Q60" s="34">
        <v>7.9554295000000005E-5</v>
      </c>
      <c r="R60" s="34">
        <v>4.5454551999999997E-4</v>
      </c>
      <c r="S60" s="35" t="str">
        <v>NaN</v>
      </c>
      <c r="T60" s="35">
        <v>5.1792393999999997E-12</v>
      </c>
      <c r="U60" s="35">
        <v>1.4399659E-12</v>
      </c>
      <c r="V60" s="35">
        <v>9.3249960000000009E-13</v>
      </c>
      <c r="W60" s="35">
        <v>1.0915184999999999E-12</v>
      </c>
      <c r="X60" s="35">
        <v>9.0709996999999998E-13</v>
      </c>
      <c r="Y60" s="35">
        <v>4.6791866999999999E-13</v>
      </c>
      <c r="Z60" s="35" t="str">
        <v>NaN</v>
      </c>
      <c r="AA60" s="35" t="str">
        <v>NaN</v>
      </c>
      <c r="AB60" s="35" t="str">
        <v>NaN</v>
      </c>
      <c r="AC60" s="36" t="str">
        <v>NaN</v>
      </c>
      <c r="AD60" s="29" t="str">
        <v>NaN</v>
      </c>
      <c r="AE60" s="29" t="str">
        <v>NaN</v>
      </c>
      <c r="AF60" s="29">
        <v>1.1728366E-3</v>
      </c>
      <c r="AG60" s="29">
        <v>5.3918909999999997E-11</v>
      </c>
      <c r="AH60" s="29">
        <v>2.0696123999999999E-11</v>
      </c>
      <c r="AI60" s="29">
        <v>3.6970010000000002E-4</v>
      </c>
      <c r="AJ60" s="29">
        <v>1.892329E-11</v>
      </c>
      <c r="AK60" s="3">
        <f t="shared" si="0"/>
        <v>7.4165593917644983E-5</v>
      </c>
      <c r="AL60" s="13">
        <v>11.212300000000001</v>
      </c>
      <c r="AP60" s="8">
        <f>((AK60-AK$23)*100)/AK$23</f>
        <v>-33.30531797377671</v>
      </c>
      <c r="BG60" s="8"/>
      <c r="BH60" s="8"/>
      <c r="BI60" s="8"/>
    </row>
    <row r="61" spans="1:67" x14ac:dyDescent="0.3">
      <c r="A61" t="str">
        <v>NaN</v>
      </c>
      <c r="B61" s="37">
        <v>1.1315418999999999E-12</v>
      </c>
      <c r="C61" s="34">
        <v>2.0674853E-13</v>
      </c>
      <c r="D61" s="34">
        <v>1.60122E-13</v>
      </c>
      <c r="E61" s="34">
        <v>9.3584449999999998E-14</v>
      </c>
      <c r="F61" s="34">
        <v>1.2142105999999999E-13</v>
      </c>
      <c r="G61" s="34">
        <v>2.3266412000000001E-13</v>
      </c>
      <c r="H61" s="34">
        <v>3.8232681999999999E-13</v>
      </c>
      <c r="I61" s="34">
        <v>5.4703556E-13</v>
      </c>
      <c r="J61" s="34">
        <v>7.0052179999999996E-13</v>
      </c>
      <c r="K61" s="34">
        <v>8.2649403999999997E-13</v>
      </c>
      <c r="L61" s="34">
        <v>9.1058099999999991E-13</v>
      </c>
      <c r="M61" s="34">
        <v>1.130164E-12</v>
      </c>
      <c r="N61" s="34">
        <v>1.0494527000000001E-12</v>
      </c>
      <c r="O61" s="34">
        <v>1.0087954999999999E-12</v>
      </c>
      <c r="P61" s="34">
        <v>4.0423284999999997E-12</v>
      </c>
      <c r="Q61" s="34">
        <v>8.1634334999999998E-4</v>
      </c>
      <c r="R61" s="34" t="str">
        <v>NaN</v>
      </c>
      <c r="S61" s="35">
        <v>3.1195860000000002E-12</v>
      </c>
      <c r="T61" s="35">
        <v>1.1682258E-12</v>
      </c>
      <c r="U61" s="35">
        <v>5.0052593999999999E-13</v>
      </c>
      <c r="V61" s="35">
        <v>6.1388866000000004E-13</v>
      </c>
      <c r="W61" s="35">
        <v>6.477634E-13</v>
      </c>
      <c r="X61" s="35">
        <v>6.0080352999999998E-13</v>
      </c>
      <c r="Y61" s="35">
        <v>4.1602040000000001E-13</v>
      </c>
      <c r="Z61" s="35" t="str">
        <v>NaN</v>
      </c>
      <c r="AA61" s="35" t="str">
        <v>NaN</v>
      </c>
      <c r="AB61" s="35" t="str">
        <v>NaN</v>
      </c>
      <c r="AC61" s="36" t="str">
        <v>NaN</v>
      </c>
      <c r="AD61" s="29" t="str">
        <v>NaN</v>
      </c>
      <c r="AE61" s="29" t="str">
        <v>NaN</v>
      </c>
      <c r="AF61" s="29">
        <v>1.1057765999999999E-3</v>
      </c>
      <c r="AG61" s="29">
        <v>6.3627574999999994E-11</v>
      </c>
      <c r="AH61" s="29">
        <v>1.1981959000000001E-3</v>
      </c>
      <c r="AI61" s="29">
        <v>1.0768317999999999E-3</v>
      </c>
      <c r="AJ61" s="29">
        <v>9.4538429999999995E-4</v>
      </c>
      <c r="AK61" s="3">
        <f t="shared" si="0"/>
        <v>1.8366185832993466E-4</v>
      </c>
      <c r="AL61" s="13">
        <v>14.477499999999999</v>
      </c>
      <c r="AP61" s="8">
        <f>((AK61-AK$24)*100)/AK$24</f>
        <v>-21.148252950198756</v>
      </c>
      <c r="BG61" s="8"/>
      <c r="BH61" s="8"/>
      <c r="BI61" s="8"/>
    </row>
    <row r="62" spans="1:67" x14ac:dyDescent="0.3">
      <c r="A62" t="str">
        <v>NaN</v>
      </c>
      <c r="B62" s="37">
        <v>4.5223529999999997E-12</v>
      </c>
      <c r="C62" s="34">
        <v>1.2777829000000001E-12</v>
      </c>
      <c r="D62" s="34">
        <v>3.750855E-13</v>
      </c>
      <c r="E62" s="34">
        <v>1.7189557000000001E-13</v>
      </c>
      <c r="F62" s="34">
        <v>2.2633042000000001E-13</v>
      </c>
      <c r="G62" s="34">
        <v>3.1458766000000002E-13</v>
      </c>
      <c r="H62" s="34">
        <v>4.2008630000000002E-13</v>
      </c>
      <c r="I62" s="34">
        <v>5.4036013000000005E-13</v>
      </c>
      <c r="J62" s="34">
        <v>5.5068160000000005E-13</v>
      </c>
      <c r="K62" s="34">
        <v>5.8673845E-13</v>
      </c>
      <c r="L62" s="34">
        <v>6.7834264000000005E-13</v>
      </c>
      <c r="M62" s="34">
        <v>8.5233749999999995E-13</v>
      </c>
      <c r="N62" s="34">
        <v>9.4603809999999999E-13</v>
      </c>
      <c r="O62" s="34">
        <v>9.5848099999999994E-13</v>
      </c>
      <c r="P62" s="38">
        <v>3.2639013000000002E-12</v>
      </c>
      <c r="Q62" s="38" t="str">
        <v>NaN</v>
      </c>
      <c r="R62" s="38">
        <v>4.3018430000000002E-11</v>
      </c>
      <c r="S62" s="35">
        <v>1.2629763E-12</v>
      </c>
      <c r="T62" s="35">
        <v>8.5671290000000005E-13</v>
      </c>
      <c r="U62" s="35">
        <v>5.3754430000000001E-13</v>
      </c>
      <c r="V62" s="35">
        <v>6.109188E-13</v>
      </c>
      <c r="W62" s="35">
        <v>7.0057479999999996E-13</v>
      </c>
      <c r="X62" s="35">
        <v>5.810328E-13</v>
      </c>
      <c r="Y62" s="35">
        <v>7.6027629999999995E-13</v>
      </c>
      <c r="Z62" s="35" t="str">
        <v>NaN</v>
      </c>
      <c r="AA62" s="35" t="str">
        <v>NaN</v>
      </c>
      <c r="AB62" s="35" t="str">
        <v>NaN</v>
      </c>
      <c r="AC62" s="36" t="str">
        <v>NaN</v>
      </c>
      <c r="AD62" s="29" t="str">
        <v>NaN</v>
      </c>
      <c r="AE62" s="29" t="str">
        <v>NaN</v>
      </c>
      <c r="AF62" s="29">
        <v>1.2058158999999999E-3</v>
      </c>
      <c r="AG62" s="29">
        <v>8.7989909999999995E-10</v>
      </c>
      <c r="AH62" s="29" t="str">
        <v>NaN</v>
      </c>
      <c r="AI62" s="29">
        <v>1.3108633000000001E-3</v>
      </c>
      <c r="AJ62" s="29">
        <v>1.0904025E-3</v>
      </c>
      <c r="AK62" s="3">
        <f t="shared" si="0"/>
        <v>1.3359565347824328E-4</v>
      </c>
      <c r="AL62" s="13">
        <v>17.791599999999999</v>
      </c>
      <c r="AP62" s="8">
        <f>((AK62-AK$25)*100)/AK$25</f>
        <v>-16.3815820452106</v>
      </c>
      <c r="BG62" s="8"/>
      <c r="BH62" s="8"/>
      <c r="BI62" s="8"/>
    </row>
    <row r="63" spans="1:67" x14ac:dyDescent="0.3">
      <c r="A63" t="str">
        <v>NaN</v>
      </c>
      <c r="B63" s="37">
        <v>1.0211865E-11</v>
      </c>
      <c r="C63" s="34">
        <v>3.2216629999999999E-12</v>
      </c>
      <c r="D63" s="34">
        <v>6.8123110000000005E-13</v>
      </c>
      <c r="E63" s="34">
        <v>2.7362245999999999E-13</v>
      </c>
      <c r="F63" s="34">
        <v>2.4527016999999998E-13</v>
      </c>
      <c r="G63" s="34">
        <v>3.3388759999999998E-13</v>
      </c>
      <c r="H63" s="34">
        <v>4.3303168000000002E-13</v>
      </c>
      <c r="I63" s="34">
        <v>5.2858596000000004E-13</v>
      </c>
      <c r="J63" s="34">
        <v>4.9134160000000002E-13</v>
      </c>
      <c r="K63" s="34">
        <v>4.9157410000000004E-13</v>
      </c>
      <c r="L63" s="34">
        <v>6.2254726000000002E-13</v>
      </c>
      <c r="M63" s="34">
        <v>6.7546527E-13</v>
      </c>
      <c r="N63" s="34">
        <v>5.7504980000000004E-13</v>
      </c>
      <c r="O63" s="34">
        <v>7.6625180000000002E-13</v>
      </c>
      <c r="P63" s="38" t="str">
        <v>NaN</v>
      </c>
      <c r="Q63" s="38">
        <v>1.4351491999999999E-11</v>
      </c>
      <c r="R63" s="38">
        <v>1.5663607999999999E-11</v>
      </c>
      <c r="S63" s="35">
        <v>5.7280326000000001E-12</v>
      </c>
      <c r="T63" s="35">
        <v>1.1748518E-12</v>
      </c>
      <c r="U63" s="35">
        <v>6.512768E-13</v>
      </c>
      <c r="V63" s="35">
        <v>6.9144199999999997E-13</v>
      </c>
      <c r="W63" s="35">
        <v>8.4061460000000002E-13</v>
      </c>
      <c r="X63" s="35">
        <v>8.313355E-13</v>
      </c>
      <c r="Y63" s="35">
        <v>1.6073148999999999E-12</v>
      </c>
      <c r="Z63" s="35" t="str">
        <v>NaN</v>
      </c>
      <c r="AA63" s="35" t="str">
        <v>NaN</v>
      </c>
      <c r="AB63" s="35" t="str">
        <v>NaN</v>
      </c>
      <c r="AC63" s="36" t="str">
        <v>NaN</v>
      </c>
      <c r="AD63" s="29" t="str">
        <v>NaN</v>
      </c>
      <c r="AE63" s="29" t="str">
        <v>NaN</v>
      </c>
      <c r="AF63" s="29">
        <v>3.0405725999999998E-3</v>
      </c>
      <c r="AG63" s="29">
        <v>5.2092597000000002E-4</v>
      </c>
      <c r="AH63" s="29" t="str">
        <v>NaN</v>
      </c>
      <c r="AI63" s="29" t="str">
        <v>NaN</v>
      </c>
      <c r="AJ63" s="29" t="str">
        <v>NaN</v>
      </c>
      <c r="AK63" s="3">
        <f t="shared" si="0"/>
        <v>1.4245994524365421E-4</v>
      </c>
      <c r="AL63" s="13">
        <v>21.168500000000002</v>
      </c>
      <c r="AP63" s="8">
        <f>((AK63-AK$26)*100)/AK$26</f>
        <v>-13.03345493926123</v>
      </c>
      <c r="BG63" s="8"/>
      <c r="BH63" s="8"/>
      <c r="BI63" s="8"/>
    </row>
    <row r="64" spans="1:67" x14ac:dyDescent="0.3">
      <c r="A64" t="str">
        <v>NaN</v>
      </c>
      <c r="B64" s="37" t="str">
        <v>NaN</v>
      </c>
      <c r="C64" s="34">
        <v>5.7376326000000003E-12</v>
      </c>
      <c r="D64" s="34">
        <v>8.4289325000000001E-13</v>
      </c>
      <c r="E64" s="34">
        <v>2.9499465999999998E-13</v>
      </c>
      <c r="F64" s="34">
        <v>2.5615979999999998E-13</v>
      </c>
      <c r="G64" s="34">
        <v>4.1663183999999998E-13</v>
      </c>
      <c r="H64" s="34">
        <v>5.2725480000000004E-13</v>
      </c>
      <c r="I64" s="34">
        <v>6.3228154999999999E-13</v>
      </c>
      <c r="J64" s="34">
        <v>6.5608909999999997E-13</v>
      </c>
      <c r="K64" s="34">
        <v>6.2206349999999998E-13</v>
      </c>
      <c r="L64" s="34">
        <v>7.2897069999999997E-13</v>
      </c>
      <c r="M64" s="34">
        <v>6.3875993E-13</v>
      </c>
      <c r="N64" s="34">
        <v>4.7480859999999997E-13</v>
      </c>
      <c r="O64" s="34">
        <v>8.1605084000000004E-13</v>
      </c>
      <c r="P64" s="38" t="str">
        <v>NaN</v>
      </c>
      <c r="Q64" s="38">
        <v>1.6621307999999999E-11</v>
      </c>
      <c r="R64" s="38">
        <v>1.0998992999999999E-11</v>
      </c>
      <c r="S64" s="35">
        <v>6.8212620000000003E-12</v>
      </c>
      <c r="T64" s="35">
        <v>1.3114427000000001E-12</v>
      </c>
      <c r="U64" s="35">
        <v>7.7935689999999995E-13</v>
      </c>
      <c r="V64" s="35">
        <v>9.5510229999999995E-13</v>
      </c>
      <c r="W64" s="35">
        <v>1.2645118000000001E-12</v>
      </c>
      <c r="X64" s="35">
        <v>1.3340827999999999E-12</v>
      </c>
      <c r="Y64" s="35">
        <v>3.9263873999999999E-12</v>
      </c>
      <c r="Z64" s="35" t="str">
        <v>NaN</v>
      </c>
      <c r="AA64" s="35" t="str">
        <v>NaN</v>
      </c>
      <c r="AB64" s="35" t="str">
        <v>NaN</v>
      </c>
      <c r="AC64" s="36" t="str">
        <v>NaN</v>
      </c>
      <c r="AD64" s="29" t="str">
        <v>NaN</v>
      </c>
      <c r="AE64" s="29" t="str">
        <v>NaN</v>
      </c>
      <c r="AF64" s="29">
        <v>8.3056559999999997E-5</v>
      </c>
      <c r="AG64" s="29">
        <v>1.6641726E-3</v>
      </c>
      <c r="AH64" s="29" t="str">
        <v>NaN</v>
      </c>
      <c r="AI64" s="29" t="str">
        <v>NaN</v>
      </c>
      <c r="AJ64" s="29" t="str">
        <v>NaN</v>
      </c>
      <c r="AK64" s="3">
        <f t="shared" si="0"/>
        <v>7.2801217360709926E-5</v>
      </c>
      <c r="AL64" s="13">
        <v>24.624300000000002</v>
      </c>
      <c r="AP64" s="8">
        <f>((AK64-AK$27)*100)/AK$27</f>
        <v>-15.649945409336993</v>
      </c>
      <c r="BG64" s="8"/>
      <c r="BH64" s="8"/>
      <c r="BI64" s="8"/>
    </row>
    <row r="65" spans="1:67" x14ac:dyDescent="0.3">
      <c r="A65" t="str">
        <v>NaN</v>
      </c>
      <c r="B65" s="37" t="str">
        <v>NaN</v>
      </c>
      <c r="C65" s="34">
        <v>4.6035173000000002E-4</v>
      </c>
      <c r="D65" s="34">
        <v>1.499417E-12</v>
      </c>
      <c r="E65" s="34">
        <v>2.3023184999999998E-13</v>
      </c>
      <c r="F65" s="34">
        <v>7.1127249999999999E-14</v>
      </c>
      <c r="G65" s="34">
        <v>7.8478480000000006E-14</v>
      </c>
      <c r="H65" s="34">
        <v>1.8034188000000001E-13</v>
      </c>
      <c r="I65" s="34">
        <v>3.2821063000000002E-13</v>
      </c>
      <c r="J65" s="34">
        <v>4.4332585000000002E-13</v>
      </c>
      <c r="K65" s="34">
        <v>6.6318910000000001E-13</v>
      </c>
      <c r="L65" s="34">
        <v>8.0534270000000002E-13</v>
      </c>
      <c r="M65" s="34">
        <v>7.7010309999999999E-13</v>
      </c>
      <c r="N65" s="34">
        <v>7.9348024000000003E-13</v>
      </c>
      <c r="O65" s="34">
        <v>1.7552022999999999E-12</v>
      </c>
      <c r="P65" s="38" t="str">
        <v>NaN</v>
      </c>
      <c r="Q65" s="38">
        <v>2.8989987E-11</v>
      </c>
      <c r="R65" s="38">
        <v>7.3579569999999994E-12</v>
      </c>
      <c r="S65" s="35">
        <v>4.0993285E-12</v>
      </c>
      <c r="T65" s="35">
        <v>7.8074780000000002E-13</v>
      </c>
      <c r="U65" s="35">
        <v>6.6164819999999998E-13</v>
      </c>
      <c r="V65" s="35">
        <v>9.380984000000001E-13</v>
      </c>
      <c r="W65" s="35">
        <v>1.6488960000000001E-12</v>
      </c>
      <c r="X65" s="35">
        <v>1.932891E-12</v>
      </c>
      <c r="Y65" s="35">
        <v>1.5722548E-12</v>
      </c>
      <c r="Z65" s="35" t="str">
        <v>NaN</v>
      </c>
      <c r="AA65" s="35" t="str">
        <v>NaN</v>
      </c>
      <c r="AB65" s="35" t="str">
        <v>NaN</v>
      </c>
      <c r="AC65" s="36" t="str">
        <v>NaN</v>
      </c>
      <c r="AD65" s="29" t="str">
        <v>NaN</v>
      </c>
      <c r="AE65" s="29" t="str">
        <v>NaN</v>
      </c>
      <c r="AF65" s="29" t="str">
        <v>NaN</v>
      </c>
      <c r="AG65" s="29" t="str">
        <v>NaN</v>
      </c>
      <c r="AH65" s="29" t="str">
        <v>NaN</v>
      </c>
      <c r="AI65" s="29" t="str">
        <v>NaN</v>
      </c>
      <c r="AJ65" s="29" t="str">
        <v>NaN</v>
      </c>
      <c r="AK65" s="3">
        <f t="shared" si="0"/>
        <v>2.0925081163648146E-5</v>
      </c>
      <c r="AL65" s="13">
        <v>28.178599999999999</v>
      </c>
      <c r="AP65" s="8">
        <f>((AK65-AK$28)*100)/AK$28</f>
        <v>-30.16565738956513</v>
      </c>
      <c r="BG65" s="8"/>
      <c r="BH65" s="8"/>
      <c r="BI65" s="8"/>
    </row>
    <row r="66" spans="1:67" x14ac:dyDescent="0.3">
      <c r="A66" s="32" t="str">
        <v>NaN</v>
      </c>
      <c r="B66" s="39" t="str">
        <v>NaN</v>
      </c>
      <c r="C66" s="32">
        <v>3.2856554000000001E-12</v>
      </c>
      <c r="D66" s="32">
        <v>1.39714585E-11</v>
      </c>
      <c r="E66" s="32">
        <v>1.6353122E-11</v>
      </c>
      <c r="F66" s="32">
        <v>1.5479996999999999E-11</v>
      </c>
      <c r="G66" s="32">
        <v>1.2260187E-11</v>
      </c>
      <c r="H66" s="32">
        <v>8.4192349999999995E-12</v>
      </c>
      <c r="I66" s="32">
        <v>3.2761018E-12</v>
      </c>
      <c r="J66" s="32">
        <v>1.5517092E-12</v>
      </c>
      <c r="K66" s="32">
        <v>7.673562E-13</v>
      </c>
      <c r="L66" s="32">
        <v>4.6145309999999999E-13</v>
      </c>
      <c r="M66" s="32">
        <v>7.287974E-13</v>
      </c>
      <c r="N66" s="32">
        <v>2.1624539999999998E-12</v>
      </c>
      <c r="O66" s="32">
        <v>3.8628310000000002E-12</v>
      </c>
      <c r="P66" s="32" t="str">
        <v>NaN</v>
      </c>
      <c r="Q66" s="32" t="str">
        <v>NaN</v>
      </c>
      <c r="R66" s="32" t="str">
        <v>NaN</v>
      </c>
      <c r="S66" s="33">
        <v>6.0655886999999998E-4</v>
      </c>
      <c r="T66" s="33">
        <v>3.068278E-11</v>
      </c>
      <c r="U66" s="33">
        <v>1.6996644000000001E-11</v>
      </c>
      <c r="V66" s="33">
        <v>3.2292797E-12</v>
      </c>
      <c r="W66" s="33">
        <v>5.5552030000000001E-13</v>
      </c>
      <c r="X66" s="33">
        <v>3.0408350000000001E-12</v>
      </c>
      <c r="Y66" s="33">
        <v>2.101948E-12</v>
      </c>
      <c r="Z66" s="33" t="str">
        <v>NaN</v>
      </c>
      <c r="AA66" s="40" t="str">
        <v>NaN</v>
      </c>
      <c r="AB66" s="40">
        <v>7.6620953999999998E-14</v>
      </c>
      <c r="AC66" s="40">
        <v>3.4262067999999999E-13</v>
      </c>
      <c r="AD66" s="40" t="str">
        <v>NaN</v>
      </c>
      <c r="AE66" s="40" t="str">
        <v>NaN</v>
      </c>
      <c r="AF66" s="40" t="str">
        <v>NaN</v>
      </c>
      <c r="AG66" s="40" t="str">
        <v>NaN</v>
      </c>
      <c r="AH66" s="40" t="str">
        <v>NaN</v>
      </c>
      <c r="AI66" s="40" t="str">
        <v>NaN</v>
      </c>
      <c r="AJ66" s="40" t="str">
        <v>NaN</v>
      </c>
      <c r="AK66" s="3">
        <f t="shared" si="0"/>
        <v>2.7570864073027554E-5</v>
      </c>
      <c r="AL66" s="1">
        <v>31.855</v>
      </c>
      <c r="AP66" s="8">
        <f>((AK66-AK$29)*100)/AK$29</f>
        <v>-22.849097283561555</v>
      </c>
      <c r="BG66" s="8"/>
      <c r="BH66" s="8"/>
      <c r="BI66" s="8"/>
    </row>
    <row r="67" spans="1:67" x14ac:dyDescent="0.3">
      <c r="A67" s="31" t="str">
        <v>NaN</v>
      </c>
      <c r="B67" s="41" t="str">
        <v>NaN</v>
      </c>
      <c r="C67" s="31" t="str">
        <v>NaN</v>
      </c>
      <c r="D67" s="31">
        <v>1.6643235000000001E-3</v>
      </c>
      <c r="E67" s="31">
        <v>1.3605157000000001E-3</v>
      </c>
      <c r="F67" s="31">
        <v>1.1166583000000001E-3</v>
      </c>
      <c r="G67" s="31">
        <v>9.9905479999999993E-4</v>
      </c>
      <c r="H67" s="31">
        <v>8.8804230000000001E-4</v>
      </c>
      <c r="I67" s="31">
        <v>6.9860270000000001E-4</v>
      </c>
      <c r="J67" s="31">
        <v>3.9447655000000002E-4</v>
      </c>
      <c r="K67" s="31">
        <v>4.4870809999999998E-11</v>
      </c>
      <c r="L67" s="31">
        <v>1.3415195000000001E-11</v>
      </c>
      <c r="M67" s="31">
        <v>4.2737590000000004E-12</v>
      </c>
      <c r="N67" s="31">
        <v>4.3367002999999997E-12</v>
      </c>
      <c r="O67" s="31" t="str">
        <v>NaN</v>
      </c>
      <c r="P67" s="31" t="str">
        <v>NaN</v>
      </c>
      <c r="Q67" s="31" t="str">
        <v>NaN</v>
      </c>
      <c r="R67" s="31" t="str">
        <v>NaN</v>
      </c>
      <c r="S67" s="33">
        <v>3.7110134000000001E-3</v>
      </c>
      <c r="T67" s="33">
        <v>3.0499147000000002E-3</v>
      </c>
      <c r="U67" s="33">
        <v>2.2536507000000001E-3</v>
      </c>
      <c r="V67" s="33">
        <v>1.3458177E-3</v>
      </c>
      <c r="W67" s="33">
        <v>2.858429E-4</v>
      </c>
      <c r="X67" s="33">
        <v>8.9487880000000003E-12</v>
      </c>
      <c r="Y67" s="33">
        <v>9.8803899999999997E-12</v>
      </c>
      <c r="Z67" s="33">
        <v>2.4786474999999999E-12</v>
      </c>
      <c r="AA67" s="40">
        <v>1.0034933000000001E-12</v>
      </c>
      <c r="AB67" s="40">
        <v>5.0812635999999998E-13</v>
      </c>
      <c r="AC67" s="40">
        <v>4.8925710000000002E-13</v>
      </c>
      <c r="AD67" s="40">
        <v>1.4363253E-13</v>
      </c>
      <c r="AE67" s="40" t="str">
        <v>NaN</v>
      </c>
      <c r="AF67" s="40" t="str">
        <v>NaN</v>
      </c>
      <c r="AG67" s="40" t="str">
        <v>NaN</v>
      </c>
      <c r="AH67" s="40" t="str">
        <v>NaN</v>
      </c>
      <c r="AI67" s="40" t="str">
        <v>NaN</v>
      </c>
      <c r="AJ67" s="40" t="str">
        <v>NaN</v>
      </c>
      <c r="AK67" s="3">
        <f t="shared" si="0"/>
        <v>7.7251797131951312E-4</v>
      </c>
      <c r="AL67" s="1">
        <v>35.685299999999998</v>
      </c>
      <c r="AP67" s="8">
        <f>((AK67-AK$30)*100)/AK$30</f>
        <v>-18.91018990999904</v>
      </c>
      <c r="BG67" s="8"/>
      <c r="BH67" s="8"/>
      <c r="BI67" s="8"/>
    </row>
    <row r="68" spans="1:67" x14ac:dyDescent="0.3">
      <c r="A68" s="31" t="str">
        <v>NaN</v>
      </c>
      <c r="B68" s="41" t="str">
        <v>NaN</v>
      </c>
      <c r="C68" s="31" t="str">
        <v>NaN</v>
      </c>
      <c r="D68" s="31">
        <v>4.0830129999999999E-3</v>
      </c>
      <c r="E68" s="31">
        <v>2.9666816999999999E-3</v>
      </c>
      <c r="F68" s="31">
        <v>2.6676172999999998E-3</v>
      </c>
      <c r="G68" s="31">
        <v>2.5855561000000002E-3</v>
      </c>
      <c r="H68" s="31">
        <v>2.3784484000000002E-3</v>
      </c>
      <c r="I68" s="31">
        <v>2.1919992000000001E-3</v>
      </c>
      <c r="J68" s="31">
        <v>1.7867859E-3</v>
      </c>
      <c r="K68" s="31">
        <v>1.2496867999999999E-3</v>
      </c>
      <c r="L68" s="31">
        <v>5.7977739999999999E-4</v>
      </c>
      <c r="M68" s="31">
        <v>2.3855267E-11</v>
      </c>
      <c r="N68" s="31">
        <v>6.3769766000000002E-12</v>
      </c>
      <c r="O68" s="31" t="str">
        <v>NaN</v>
      </c>
      <c r="P68" s="31" t="str">
        <v>NaN</v>
      </c>
      <c r="Q68" s="31" t="str">
        <v>NaN</v>
      </c>
      <c r="R68" s="31" t="str">
        <v>NaN</v>
      </c>
      <c r="S68" s="33">
        <v>4.6446793999999998E-3</v>
      </c>
      <c r="T68" s="33">
        <v>4.3069663999999999E-3</v>
      </c>
      <c r="U68" s="33">
        <v>4.1151275000000003E-3</v>
      </c>
      <c r="V68" s="33">
        <v>3.3381714000000002E-3</v>
      </c>
      <c r="W68" s="33">
        <v>2.7221006000000001E-3</v>
      </c>
      <c r="X68" s="33">
        <v>1.4629172000000001E-3</v>
      </c>
      <c r="Y68" s="33">
        <v>2.9552534E-11</v>
      </c>
      <c r="Z68" s="33" t="str">
        <v>NaN</v>
      </c>
      <c r="AA68" s="40">
        <v>1.2995143E-12</v>
      </c>
      <c r="AB68" s="40">
        <v>8.2527626000000004E-13</v>
      </c>
      <c r="AC68" s="40" t="str">
        <v>NaN</v>
      </c>
      <c r="AD68" s="40" t="str">
        <v>NaN</v>
      </c>
      <c r="AE68" s="40" t="str">
        <v>NaN</v>
      </c>
      <c r="AF68" s="40" t="str">
        <v>NaN</v>
      </c>
      <c r="AG68" s="40" t="str">
        <v>NaN</v>
      </c>
      <c r="AH68" s="40" t="str">
        <v>NaN</v>
      </c>
      <c r="AI68" s="40" t="str">
        <v>NaN</v>
      </c>
      <c r="AJ68" s="40" t="str">
        <v>NaN</v>
      </c>
      <c r="AK68" s="3">
        <f t="shared" ref="AK68:AK111" si="63">AVERAGE(A68:AJ68)</f>
        <v>2.0539764180954783E-3</v>
      </c>
      <c r="AL68" s="1">
        <v>39.709000000000003</v>
      </c>
      <c r="AP68" s="8">
        <f>((AK68-AK$31)*100)/AK$31</f>
        <v>-13.963280070951887</v>
      </c>
      <c r="BG68" s="8"/>
      <c r="BH68" s="8"/>
      <c r="BI68" s="8"/>
    </row>
    <row r="69" spans="1:67" x14ac:dyDescent="0.3">
      <c r="A69" s="31" t="str">
        <v>NaN</v>
      </c>
      <c r="B69" s="41" t="str">
        <v>NaN</v>
      </c>
      <c r="C69" s="31" t="str">
        <v>NaN</v>
      </c>
      <c r="D69" s="31">
        <v>4.2903433E-3</v>
      </c>
      <c r="E69" s="31">
        <v>3.1373207000000001E-3</v>
      </c>
      <c r="F69" s="31">
        <v>3.1031380000000001E-3</v>
      </c>
      <c r="G69" s="31">
        <v>3.0108650000000002E-3</v>
      </c>
      <c r="H69" s="31">
        <v>2.9715129999999998E-3</v>
      </c>
      <c r="I69" s="31">
        <v>2.7619882E-3</v>
      </c>
      <c r="J69" s="31">
        <v>2.6457288999999998E-3</v>
      </c>
      <c r="K69" s="31">
        <v>2.2293348000000002E-3</v>
      </c>
      <c r="L69" s="31">
        <v>1.4020954E-3</v>
      </c>
      <c r="M69" s="31">
        <v>9.718482E-5</v>
      </c>
      <c r="N69" s="31">
        <v>1.3383575000000001E-11</v>
      </c>
      <c r="O69" s="31" t="str">
        <v>NaN</v>
      </c>
      <c r="P69" s="31" t="str">
        <v>NaN</v>
      </c>
      <c r="Q69" s="31" t="str">
        <v>NaN</v>
      </c>
      <c r="R69" s="31" t="str">
        <v>NaN</v>
      </c>
      <c r="S69" s="33" t="str">
        <v>NaN</v>
      </c>
      <c r="T69" s="33">
        <v>5.6506786000000003E-3</v>
      </c>
      <c r="U69" s="33">
        <v>4.8309484999999996E-3</v>
      </c>
      <c r="V69" s="33">
        <v>5.0612315999999996E-3</v>
      </c>
      <c r="W69" s="33">
        <v>4.5809750000000002E-3</v>
      </c>
      <c r="X69" s="33">
        <v>3.8137205000000002E-3</v>
      </c>
      <c r="Y69" s="33">
        <v>1.6748757E-3</v>
      </c>
      <c r="Z69" s="33">
        <v>1.4803717E-4</v>
      </c>
      <c r="AA69" s="40" t="str">
        <v>NaN</v>
      </c>
      <c r="AB69" s="40" t="str">
        <v>NaN</v>
      </c>
      <c r="AC69" s="40" t="str">
        <v>NaN</v>
      </c>
      <c r="AD69" s="40" t="str">
        <v>NaN</v>
      </c>
      <c r="AE69" s="40" t="str">
        <v>NaN</v>
      </c>
      <c r="AF69" s="40" t="str">
        <v>NaN</v>
      </c>
      <c r="AG69" s="40" t="str">
        <v>NaN</v>
      </c>
      <c r="AH69" s="40" t="str">
        <v>NaN</v>
      </c>
      <c r="AI69" s="40" t="str">
        <v>NaN</v>
      </c>
      <c r="AJ69" s="40" t="str">
        <v>NaN</v>
      </c>
      <c r="AK69" s="3">
        <f t="shared" si="63"/>
        <v>2.8561099557435315E-3</v>
      </c>
      <c r="AL69" s="1">
        <v>43.982999999999997</v>
      </c>
      <c r="AP69" s="8">
        <f>((AK69-AK$32)*100)/AK$32</f>
        <v>-14.957235373967572</v>
      </c>
      <c r="BG69" s="8"/>
      <c r="BH69" s="8"/>
      <c r="BI69" s="8"/>
    </row>
    <row r="70" spans="1:67" x14ac:dyDescent="0.3">
      <c r="A70" s="31" t="str">
        <v>NaN</v>
      </c>
      <c r="B70" s="41" t="str">
        <v>NaN</v>
      </c>
      <c r="C70" s="31" t="str">
        <v>NaN</v>
      </c>
      <c r="D70" s="31" t="str">
        <v>NaN</v>
      </c>
      <c r="E70" s="31">
        <v>2.865219E-3</v>
      </c>
      <c r="F70" s="31">
        <v>3.1396430000000001E-3</v>
      </c>
      <c r="G70" s="31">
        <v>3.1858745000000002E-3</v>
      </c>
      <c r="H70" s="31">
        <v>2.8882640999999998E-3</v>
      </c>
      <c r="I70" s="31">
        <v>2.9626733E-3</v>
      </c>
      <c r="J70" s="31">
        <v>3.0518183000000001E-3</v>
      </c>
      <c r="K70" s="31">
        <v>2.8109039999999999E-3</v>
      </c>
      <c r="L70" s="31">
        <v>1.7949144E-3</v>
      </c>
      <c r="M70" s="31">
        <v>4.7014263999999999E-4</v>
      </c>
      <c r="N70" s="31">
        <v>2.9773184E-11</v>
      </c>
      <c r="O70" s="31" t="str">
        <v>NaN</v>
      </c>
      <c r="P70" s="31" t="str">
        <v>NaN</v>
      </c>
      <c r="Q70" s="31" t="str">
        <v>NaN</v>
      </c>
      <c r="R70" s="31" t="str">
        <v>NaN</v>
      </c>
      <c r="S70" s="33" t="str">
        <v>NaN</v>
      </c>
      <c r="T70" s="33" t="str">
        <v>NaN</v>
      </c>
      <c r="U70" s="33">
        <v>5.646641E-3</v>
      </c>
      <c r="V70" s="33">
        <v>5.5206595000000004E-3</v>
      </c>
      <c r="W70" s="33">
        <v>5.3254347000000002E-3</v>
      </c>
      <c r="X70" s="33">
        <v>4.9819540000000002E-3</v>
      </c>
      <c r="Y70" s="33">
        <v>3.2324350000000001E-3</v>
      </c>
      <c r="Z70" s="33">
        <v>1.1253706999999999E-3</v>
      </c>
      <c r="AA70" s="40" t="str">
        <v>NaN</v>
      </c>
      <c r="AB70" s="40" t="str">
        <v>NaN</v>
      </c>
      <c r="AC70" s="40" t="str">
        <v>NaN</v>
      </c>
      <c r="AD70" s="40" t="str">
        <v>NaN</v>
      </c>
      <c r="AE70" s="40" t="str">
        <v>NaN</v>
      </c>
      <c r="AF70" s="40" t="str">
        <v>NaN</v>
      </c>
      <c r="AG70" s="40" t="str">
        <v>NaN</v>
      </c>
      <c r="AH70" s="40" t="str">
        <v>NaN</v>
      </c>
      <c r="AI70" s="40" t="str">
        <v>NaN</v>
      </c>
      <c r="AJ70" s="40" t="str">
        <v>NaN</v>
      </c>
      <c r="AK70" s="3">
        <f t="shared" si="63"/>
        <v>3.0626217606108245E-3</v>
      </c>
      <c r="AL70" s="1">
        <v>48.590400000000002</v>
      </c>
      <c r="AP70" s="8">
        <f>((AK70-AK$33)*100)/AK$33</f>
        <v>-12.75749623988667</v>
      </c>
      <c r="BG70" s="8"/>
      <c r="BH70" s="8"/>
      <c r="BI70" s="8"/>
    </row>
    <row r="71" spans="1:67" x14ac:dyDescent="0.3">
      <c r="A71" s="27" t="str">
        <v>NaN</v>
      </c>
      <c r="B71" s="28" t="str">
        <v>NaN</v>
      </c>
      <c r="C71" s="27" t="str">
        <v>NaN</v>
      </c>
      <c r="D71" s="27" t="str">
        <v>NaN</v>
      </c>
      <c r="E71" s="27">
        <v>6.6986726999999999E-4</v>
      </c>
      <c r="F71" s="27">
        <v>2.4685364E-3</v>
      </c>
      <c r="G71" s="27">
        <v>1.9216774E-3</v>
      </c>
      <c r="H71" s="27">
        <v>1.1544388000000001E-3</v>
      </c>
      <c r="I71" s="27">
        <v>2.1700917000000001E-3</v>
      </c>
      <c r="J71" s="27">
        <v>3.8637950000000002E-3</v>
      </c>
      <c r="K71" s="27">
        <v>2.4010385E-3</v>
      </c>
      <c r="L71" s="27">
        <v>1.5907836999999999E-3</v>
      </c>
      <c r="M71" s="27">
        <v>3.1802840000000001E-11</v>
      </c>
      <c r="N71" s="27" t="str">
        <v>NaN</v>
      </c>
      <c r="O71" s="27" t="str">
        <v>NaN</v>
      </c>
      <c r="P71" s="27" t="str">
        <v>NaN</v>
      </c>
      <c r="Q71" s="27" t="str">
        <v>NaN</v>
      </c>
      <c r="R71" s="27" t="str">
        <v>NaN</v>
      </c>
      <c r="S71" s="27" t="str">
        <v>NaN</v>
      </c>
      <c r="T71" s="27" t="str">
        <v>NaN</v>
      </c>
      <c r="U71" s="27">
        <v>5.0343736000000002E-3</v>
      </c>
      <c r="V71" s="27">
        <v>5.1733639999999997E-3</v>
      </c>
      <c r="W71" s="27">
        <v>4.7883329999999997E-3</v>
      </c>
      <c r="X71" s="27">
        <v>4.1631423000000004E-3</v>
      </c>
      <c r="Y71" s="27">
        <v>3.1603073999999999E-3</v>
      </c>
      <c r="Z71" s="27" t="str">
        <v>NaN</v>
      </c>
      <c r="AA71" s="27" t="str">
        <v>NaN</v>
      </c>
      <c r="AB71" s="27" t="str">
        <v>NaN</v>
      </c>
      <c r="AC71" s="27" t="str">
        <v>NaN</v>
      </c>
      <c r="AD71" s="27" t="str">
        <v>NaN</v>
      </c>
      <c r="AE71" s="27" t="str">
        <v>NaN</v>
      </c>
      <c r="AF71" s="27" t="str">
        <v>NaN</v>
      </c>
      <c r="AG71" s="27" t="str">
        <v>NaN</v>
      </c>
      <c r="AH71" s="27" t="str">
        <v>NaN</v>
      </c>
      <c r="AI71" s="27" t="str">
        <v>NaN</v>
      </c>
      <c r="AJ71" s="27" t="str">
        <v>NaN</v>
      </c>
      <c r="AK71" s="3">
        <f t="shared" si="63"/>
        <v>2.7542677929859173E-3</v>
      </c>
      <c r="AL71" s="21">
        <v>53.663899999999998</v>
      </c>
      <c r="AP71" s="8">
        <f>((AK71-AK$34)*100)/AK$34</f>
        <v>-6.9215925780879815</v>
      </c>
      <c r="BG71" s="8"/>
      <c r="BH71" s="8"/>
      <c r="BI71" s="8"/>
    </row>
    <row r="72" spans="1:67" x14ac:dyDescent="0.3">
      <c r="A72" s="27" t="str">
        <v>NaN</v>
      </c>
      <c r="B72" s="28" t="str">
        <v>NaN</v>
      </c>
      <c r="C72" s="27" t="str">
        <v>NaN</v>
      </c>
      <c r="D72" s="27" t="str">
        <v>NaN</v>
      </c>
      <c r="E72" s="27" t="str">
        <v>NaN</v>
      </c>
      <c r="F72" s="27" t="str">
        <v>NaN</v>
      </c>
      <c r="G72" s="27">
        <v>5.5696233000000002E-4</v>
      </c>
      <c r="H72" s="27">
        <v>6.8523840000000004E-4</v>
      </c>
      <c r="I72" s="27">
        <v>7.2492873999999998E-4</v>
      </c>
      <c r="J72" s="27">
        <v>2.0554639999999999E-3</v>
      </c>
      <c r="K72" s="27">
        <v>4.1249997999999999E-10</v>
      </c>
      <c r="L72" s="27">
        <v>5.1689625000000001E-11</v>
      </c>
      <c r="M72" s="27" t="str">
        <v>NaN</v>
      </c>
      <c r="N72" s="27" t="str">
        <v>NaN</v>
      </c>
      <c r="O72" s="27" t="str">
        <v>NaN</v>
      </c>
      <c r="P72" s="27" t="str">
        <v>NaN</v>
      </c>
      <c r="Q72" s="27" t="str">
        <v>NaN</v>
      </c>
      <c r="R72" s="27" t="str">
        <v>NaN</v>
      </c>
      <c r="S72" s="27" t="str">
        <v>NaN</v>
      </c>
      <c r="T72" s="27" t="str">
        <v>NaN</v>
      </c>
      <c r="U72" s="27">
        <v>2.5836765000000002E-3</v>
      </c>
      <c r="V72" s="27">
        <v>3.4155038000000001E-3</v>
      </c>
      <c r="W72" s="27">
        <v>1.1859859E-3</v>
      </c>
      <c r="X72" s="27">
        <v>1.9874737999999999E-3</v>
      </c>
      <c r="Y72" s="27">
        <v>7.9389900000000004E-4</v>
      </c>
      <c r="Z72" s="27">
        <v>3.2704043999999999E-4</v>
      </c>
      <c r="AA72" s="27" t="str">
        <v>NaN</v>
      </c>
      <c r="AB72" s="27" t="str">
        <v>NaN</v>
      </c>
      <c r="AC72" s="27" t="str">
        <v>NaN</v>
      </c>
      <c r="AD72" s="27" t="str">
        <v>NaN</v>
      </c>
      <c r="AE72" s="27" t="str">
        <v>NaN</v>
      </c>
      <c r="AF72" s="27" t="str">
        <v>NaN</v>
      </c>
      <c r="AG72" s="27" t="str">
        <v>NaN</v>
      </c>
      <c r="AH72" s="27" t="str">
        <v>NaN</v>
      </c>
      <c r="AI72" s="27" t="str">
        <v>NaN</v>
      </c>
      <c r="AJ72" s="27" t="str">
        <v>NaN</v>
      </c>
      <c r="AK72" s="3">
        <f>AVERAGE(A72:AJ72)</f>
        <v>1.1930144478491339E-3</v>
      </c>
      <c r="AL72" s="9">
        <v>59.441600000000001</v>
      </c>
      <c r="AP72" s="8">
        <f>((AK72-AK$35)*100)/AK$35</f>
        <v>5.9458207027870866</v>
      </c>
      <c r="BG72" s="8"/>
      <c r="BH72" s="8"/>
      <c r="BI72" s="8"/>
    </row>
    <row r="73" spans="1:67" x14ac:dyDescent="0.3">
      <c r="A73" s="25" t="str">
        <v>NaN</v>
      </c>
      <c r="B73" s="26" t="str">
        <v>NaN</v>
      </c>
      <c r="C73" s="25" t="str">
        <v>NaN</v>
      </c>
      <c r="D73" s="25" t="str">
        <v>NaN</v>
      </c>
      <c r="E73" s="25" t="str">
        <v>NaN</v>
      </c>
      <c r="F73" s="25" t="str">
        <v>NaN</v>
      </c>
      <c r="G73" s="25" t="str">
        <v>NaN</v>
      </c>
      <c r="H73" s="25" t="str">
        <v>NaN</v>
      </c>
      <c r="I73" s="25" t="str">
        <v>NaN</v>
      </c>
      <c r="J73" s="25">
        <v>2.3997731E-11</v>
      </c>
      <c r="K73" s="25" t="str">
        <v>NaN</v>
      </c>
      <c r="L73" s="25" t="str">
        <v>NaN</v>
      </c>
      <c r="M73" s="25" t="str">
        <v>NaN</v>
      </c>
      <c r="N73" s="25" t="str">
        <v>NaN</v>
      </c>
      <c r="O73" s="25" t="str">
        <v>NaN</v>
      </c>
      <c r="P73" s="25" t="str">
        <v>NaN</v>
      </c>
      <c r="Q73" s="25" t="str">
        <v>NaN</v>
      </c>
      <c r="R73" s="25" t="str">
        <v>NaN</v>
      </c>
      <c r="S73" s="25" t="str">
        <v>NaN</v>
      </c>
      <c r="T73" s="25">
        <v>8.5762259999999996E-11</v>
      </c>
      <c r="U73" s="25">
        <v>1.4797351E-10</v>
      </c>
      <c r="V73" s="25" t="str">
        <v>NaN</v>
      </c>
      <c r="W73" s="25" t="str">
        <v>NaN</v>
      </c>
      <c r="X73" s="25">
        <v>5.8137769999999998E-12</v>
      </c>
      <c r="Y73" s="25">
        <v>2.9086619E-11</v>
      </c>
      <c r="Z73" s="25">
        <v>3.4937386000000001E-11</v>
      </c>
      <c r="AA73" s="25">
        <v>3.2579456000000002E-11</v>
      </c>
      <c r="AB73" s="25">
        <v>3.3202159999999999E-11</v>
      </c>
      <c r="AC73" s="25" t="str">
        <v>NaN</v>
      </c>
      <c r="AD73" s="25" t="str">
        <v>NaN</v>
      </c>
      <c r="AE73" s="25" t="str">
        <v>NaN</v>
      </c>
      <c r="AF73" s="25" t="str">
        <v>NaN</v>
      </c>
      <c r="AG73" s="25" t="str">
        <v>NaN</v>
      </c>
      <c r="AH73" s="25" t="str">
        <v>NaN</v>
      </c>
      <c r="AI73" s="25" t="str">
        <v>NaN</v>
      </c>
      <c r="AJ73" s="25" t="str">
        <v>NaN</v>
      </c>
      <c r="AK73" s="3">
        <f t="shared" si="63"/>
        <v>4.9169112375000005E-11</v>
      </c>
      <c r="AL73" s="4">
        <v>66.4435</v>
      </c>
      <c r="AP73" s="23">
        <f>((AK73-AK$36)*100)/AK$36</f>
        <v>-41.089219166636063</v>
      </c>
      <c r="BG73" s="8"/>
      <c r="BH73" s="8"/>
      <c r="BI73" s="8"/>
    </row>
    <row r="74" spans="1:67" x14ac:dyDescent="0.3">
      <c r="A74" s="25">
        <v>1.2821504E-11</v>
      </c>
      <c r="B74" s="26">
        <v>1.1145448000000001E-11</v>
      </c>
      <c r="C74" s="25">
        <v>1.1966574E-11</v>
      </c>
      <c r="D74" s="25">
        <v>1.1908472000000001E-11</v>
      </c>
      <c r="E74" s="25">
        <v>1.1159722E-11</v>
      </c>
      <c r="F74" s="25">
        <v>1.0878034E-11</v>
      </c>
      <c r="G74" s="25">
        <v>1.0711527E-11</v>
      </c>
      <c r="H74" s="25">
        <v>1.0593508E-11</v>
      </c>
      <c r="I74" s="25">
        <v>1.0476567E-11</v>
      </c>
      <c r="J74" s="25">
        <v>1.0475854E-11</v>
      </c>
      <c r="K74" s="25">
        <v>1.0105876E-11</v>
      </c>
      <c r="L74" s="25">
        <v>9.8475325000000008E-12</v>
      </c>
      <c r="M74" s="25">
        <v>9.7670860000000003E-12</v>
      </c>
      <c r="N74" s="25">
        <v>9.5995164999999999E-12</v>
      </c>
      <c r="O74" s="25">
        <v>1.0818414E-11</v>
      </c>
      <c r="P74" s="25">
        <v>1.1732438E-11</v>
      </c>
      <c r="Q74" s="25">
        <v>1.26804504E-11</v>
      </c>
      <c r="R74" s="25">
        <v>1.316738E-11</v>
      </c>
      <c r="S74" s="25">
        <v>1.5610716000000001E-11</v>
      </c>
      <c r="T74" s="25">
        <v>2.2127117999999999E-11</v>
      </c>
      <c r="U74" s="25" t="str">
        <v>NaN</v>
      </c>
      <c r="V74" s="25" t="str">
        <v>NaN</v>
      </c>
      <c r="W74" s="25" t="str">
        <v>NaN</v>
      </c>
      <c r="X74" s="25" t="str">
        <v>NaN</v>
      </c>
      <c r="Y74" s="25">
        <v>1.1746739E-11</v>
      </c>
      <c r="Z74" s="25">
        <v>1.8985364E-11</v>
      </c>
      <c r="AA74" s="25">
        <v>1.7990102000000001E-11</v>
      </c>
      <c r="AB74" s="25">
        <v>2.4299644000000001E-11</v>
      </c>
      <c r="AC74" s="25">
        <v>1.9805501000000001E-11</v>
      </c>
      <c r="AD74" s="25">
        <v>1.4149722E-11</v>
      </c>
      <c r="AE74" s="25">
        <v>1.7603977000000001E-11</v>
      </c>
      <c r="AF74" s="25">
        <v>1.4065794E-11</v>
      </c>
      <c r="AG74" s="25">
        <v>1.2136422999999999E-11</v>
      </c>
      <c r="AH74" s="25">
        <v>1.3919981499999999E-11</v>
      </c>
      <c r="AI74" s="25">
        <v>1.4218724999999999E-11</v>
      </c>
      <c r="AJ74" s="25">
        <v>1.2763101E-11</v>
      </c>
      <c r="AK74" s="3">
        <f t="shared" si="63"/>
        <v>1.3414962840624998E-11</v>
      </c>
      <c r="AL74" s="4">
        <v>76.463800000000006</v>
      </c>
      <c r="AP74" s="23">
        <f>((AK74-AK$37)*100)/AK$37</f>
        <v>-26.468036512633333</v>
      </c>
      <c r="BG74" s="8"/>
      <c r="BH74" s="8"/>
      <c r="BI74" s="8"/>
    </row>
    <row r="75" spans="1:67" x14ac:dyDescent="0.3">
      <c r="A75" t="s">
        <v>72</v>
      </c>
      <c r="AK75" s="17">
        <f>SUM(A39:AJ72)/867</f>
        <v>9.0882362226581332E-4</v>
      </c>
      <c r="AL75" s="4"/>
      <c r="AP75" s="23">
        <f>((AK75-AK$38)*100)/AK$38</f>
        <v>5.0149591850374717</v>
      </c>
      <c r="AQ75" s="24" t="s">
        <v>124</v>
      </c>
      <c r="BG75" s="8" t="s">
        <v>198</v>
      </c>
      <c r="BH75" s="8" t="s">
        <v>199</v>
      </c>
      <c r="BI75" s="8" t="s">
        <v>200</v>
      </c>
      <c r="BL75" s="8" t="s">
        <v>205</v>
      </c>
    </row>
    <row r="76" spans="1:67" ht="43.2" x14ac:dyDescent="0.3">
      <c r="A76" s="25" t="str" cm="1">
        <f t="array" ref="A76:AJ111">([1]eco2D_Export_C_016_sigma2_palat!A75:AJ110)</f>
        <v>NaN</v>
      </c>
      <c r="B76" s="26" t="str">
        <v>NaN</v>
      </c>
      <c r="C76" s="25" t="str">
        <v>NaN</v>
      </c>
      <c r="D76" s="25" t="str">
        <v>NaN</v>
      </c>
      <c r="E76" s="25" t="str">
        <v>NaN</v>
      </c>
      <c r="F76" s="25" t="str">
        <v>NaN</v>
      </c>
      <c r="G76" s="25" t="str">
        <v>NaN</v>
      </c>
      <c r="H76" s="25" t="str">
        <v>NaN</v>
      </c>
      <c r="I76" s="25" t="str">
        <v>NaN</v>
      </c>
      <c r="J76" s="25" t="str">
        <v>NaN</v>
      </c>
      <c r="K76" s="25" t="str">
        <v>NaN</v>
      </c>
      <c r="L76" s="25" t="str">
        <v>NaN</v>
      </c>
      <c r="M76" s="25" t="str">
        <v>NaN</v>
      </c>
      <c r="N76" s="25" t="str">
        <v>NaN</v>
      </c>
      <c r="O76" s="25" t="str">
        <v>NaN</v>
      </c>
      <c r="P76" s="25" t="str">
        <v>NaN</v>
      </c>
      <c r="Q76" s="25" t="str">
        <v>NaN</v>
      </c>
      <c r="R76" s="25" t="str">
        <v>NaN</v>
      </c>
      <c r="S76" s="25" t="str">
        <v>NaN</v>
      </c>
      <c r="T76" s="25" t="str">
        <v>NaN</v>
      </c>
      <c r="U76" s="25" t="str">
        <v>NaN</v>
      </c>
      <c r="V76" s="25" t="str">
        <v>NaN</v>
      </c>
      <c r="W76" s="25" t="str">
        <v>NaN</v>
      </c>
      <c r="X76" s="25" t="str">
        <v>NaN</v>
      </c>
      <c r="Y76" s="25" t="str">
        <v>NaN</v>
      </c>
      <c r="Z76" s="25" t="str">
        <v>NaN</v>
      </c>
      <c r="AA76" s="25" t="str">
        <v>NaN</v>
      </c>
      <c r="AB76" s="25" t="str">
        <v>NaN</v>
      </c>
      <c r="AC76" s="25" t="str">
        <v>NaN</v>
      </c>
      <c r="AD76" s="25" t="str">
        <v>NaN</v>
      </c>
      <c r="AE76" s="25" t="str">
        <v>NaN</v>
      </c>
      <c r="AF76" s="25" t="str">
        <v>NaN</v>
      </c>
      <c r="AG76" s="25" t="str">
        <v>NaN</v>
      </c>
      <c r="AH76" s="25" t="str">
        <v>NaN</v>
      </c>
      <c r="AI76" s="25" t="str">
        <v>NaN</v>
      </c>
      <c r="AJ76" s="25" t="str">
        <v>NaN</v>
      </c>
      <c r="AK76" s="3" t="s">
        <v>0</v>
      </c>
      <c r="AP76" s="8" t="s">
        <v>0</v>
      </c>
      <c r="AR76" s="2"/>
      <c r="AS76" s="2"/>
      <c r="AT76" s="1" t="s">
        <v>125</v>
      </c>
      <c r="AW76" s="48" t="s">
        <v>203</v>
      </c>
      <c r="AX76" s="2"/>
      <c r="AY76" t="s">
        <v>178</v>
      </c>
      <c r="AZ76" t="s">
        <v>179</v>
      </c>
      <c r="BA76" t="s">
        <v>180</v>
      </c>
      <c r="BB76" t="s">
        <v>181</v>
      </c>
      <c r="BC76" t="s">
        <v>182</v>
      </c>
      <c r="BD76" t="s">
        <v>183</v>
      </c>
      <c r="BE76" t="s">
        <v>184</v>
      </c>
      <c r="BF76" t="s">
        <v>185</v>
      </c>
      <c r="BG76" s="8" t="s">
        <v>189</v>
      </c>
      <c r="BH76" s="8" t="s">
        <v>189</v>
      </c>
      <c r="BI76" s="8" t="s">
        <v>189</v>
      </c>
      <c r="BJ76" s="53" t="s">
        <v>204</v>
      </c>
      <c r="BK76" s="49" t="s">
        <v>206</v>
      </c>
      <c r="BL76" s="8" t="s">
        <v>198</v>
      </c>
      <c r="BM76" s="8" t="s">
        <v>199</v>
      </c>
      <c r="BN76" s="8" t="s">
        <v>200</v>
      </c>
      <c r="BO76" s="8" t="s">
        <v>204</v>
      </c>
    </row>
    <row r="77" spans="1:67" x14ac:dyDescent="0.3">
      <c r="A77" s="25" t="str">
        <v>NaN</v>
      </c>
      <c r="B77" s="26">
        <v>4.5375374000000001E-11</v>
      </c>
      <c r="C77" s="25">
        <v>5.4409227000000002E-11</v>
      </c>
      <c r="D77" s="25">
        <v>5.4784025000000001E-11</v>
      </c>
      <c r="E77" s="25">
        <v>4.749716E-11</v>
      </c>
      <c r="F77" s="25">
        <v>4.1680289999999998E-11</v>
      </c>
      <c r="G77" s="25">
        <v>4.2362638000000001E-11</v>
      </c>
      <c r="H77" s="25">
        <v>3.7320407000000002E-11</v>
      </c>
      <c r="I77" s="25">
        <v>4.308021E-11</v>
      </c>
      <c r="J77" s="25">
        <v>4.7201627999999999E-11</v>
      </c>
      <c r="K77" s="25">
        <v>2.7063415E-10</v>
      </c>
      <c r="L77" s="25">
        <v>4.1005904000000003E-11</v>
      </c>
      <c r="M77" s="25">
        <v>3.7744792999999998E-11</v>
      </c>
      <c r="N77" s="25">
        <v>3.8050812999999998E-11</v>
      </c>
      <c r="O77" s="25">
        <v>2.4265945E-10</v>
      </c>
      <c r="P77" s="25">
        <v>3.6441282999999998E-10</v>
      </c>
      <c r="Q77" s="25">
        <v>3.3735232999999999E-11</v>
      </c>
      <c r="R77" s="25">
        <v>2.8684130000000001E-11</v>
      </c>
      <c r="S77" s="25">
        <v>2.5823236000000001E-11</v>
      </c>
      <c r="T77" s="25">
        <v>4.0143870000000001E-11</v>
      </c>
      <c r="U77" s="25">
        <v>4.3662600000000003E-11</v>
      </c>
      <c r="V77" s="25">
        <v>3.2690250000000001E-11</v>
      </c>
      <c r="W77" s="25">
        <v>2.8971544000000001E-11</v>
      </c>
      <c r="X77" s="25">
        <v>3.6084162999999999E-11</v>
      </c>
      <c r="Y77" s="25">
        <v>2.6625105000000001E-11</v>
      </c>
      <c r="Z77" s="25">
        <v>3.324824E-11</v>
      </c>
      <c r="AA77" s="25">
        <v>3.7228852E-11</v>
      </c>
      <c r="AB77" s="25">
        <v>5.3444740000000001E-11</v>
      </c>
      <c r="AC77" s="25">
        <v>4.8654652999999999E-11</v>
      </c>
      <c r="AD77" s="25">
        <v>5.8716599999999994E-11</v>
      </c>
      <c r="AE77" s="25">
        <v>5.8177643000000003E-11</v>
      </c>
      <c r="AF77" s="25">
        <v>6.2725664999999998E-11</v>
      </c>
      <c r="AG77" s="25">
        <v>4.7417275E-11</v>
      </c>
      <c r="AH77" s="25">
        <v>3.3203197000000003E-11</v>
      </c>
      <c r="AI77" s="25">
        <v>1.2197772E-10</v>
      </c>
      <c r="AJ77" s="25" t="str">
        <v>NaN</v>
      </c>
      <c r="AK77" s="3">
        <f t="shared" si="63"/>
        <v>6.6453929852941189E-11</v>
      </c>
      <c r="AM77" s="6" t="s">
        <v>93</v>
      </c>
      <c r="AO77" s="2">
        <f>SUM(A110:AJ111)/40</f>
        <v>1.5507574347499996E-11</v>
      </c>
      <c r="AP77" s="8">
        <f>((AK77-AK$3)*100)/AK$3</f>
        <v>25.011921782022046</v>
      </c>
      <c r="AR77" s="6" t="s">
        <v>93</v>
      </c>
      <c r="AS77" s="2"/>
      <c r="AT77" s="2">
        <f>((AO77-AO$3)*100)/AO$3</f>
        <v>-50.435574652190454</v>
      </c>
      <c r="AW77" s="2">
        <f>AO77-AO$3</f>
        <v>-1.5780137027500015E-11</v>
      </c>
      <c r="AX77" s="6" t="s">
        <v>93</v>
      </c>
      <c r="AY77" s="2">
        <f>AO77</f>
        <v>1.5507574347499996E-11</v>
      </c>
      <c r="AZ77" s="2">
        <f>AY77*0.001</f>
        <v>1.5507574347499997E-14</v>
      </c>
      <c r="BA77" s="2">
        <f>AZ77*80.8</f>
        <v>1.2530120072779998E-12</v>
      </c>
      <c r="BB77" s="2">
        <f>BA77*12</f>
        <v>1.5036144087335998E-11</v>
      </c>
      <c r="BC77" s="2">
        <f>BB77*1000</f>
        <v>1.5036144087335998E-8</v>
      </c>
      <c r="BD77" s="2">
        <f>BC77*0.000000000000000001</f>
        <v>1.5036144087335999E-26</v>
      </c>
      <c r="BE77" s="7">
        <f>BD77*BI$8</f>
        <v>5.2887381405591272E-12</v>
      </c>
      <c r="BF77" s="7">
        <f>BE77*365</f>
        <v>1.9303894213040816E-9</v>
      </c>
      <c r="BG77" s="8">
        <f>BF77*BL$8</f>
        <v>1.141947652146595E-8</v>
      </c>
      <c r="BH77" s="8">
        <f>BF77*BL$9</f>
        <v>2.28389530429319E-8</v>
      </c>
      <c r="BI77" s="8">
        <f>BF77*BL$10</f>
        <v>6.8516859128795696E-8</v>
      </c>
      <c r="BJ77" s="52">
        <f t="shared" ref="BJ77:BJ89" si="64">AVERAGE(BG77:BI77)</f>
        <v>3.4258429564397848E-8</v>
      </c>
      <c r="BK77" s="8">
        <f>BJ77-BS20</f>
        <v>-3.486055915381164E-8</v>
      </c>
    </row>
    <row r="78" spans="1:67" x14ac:dyDescent="0.3">
      <c r="A78" s="27">
        <v>1.7898672E-3</v>
      </c>
      <c r="B78" s="28">
        <v>1.7295199E-3</v>
      </c>
      <c r="C78" s="27">
        <v>1.6837012E-3</v>
      </c>
      <c r="D78" s="27">
        <v>1.7813835000000001E-3</v>
      </c>
      <c r="E78" s="27">
        <v>1.6110810999999999E-3</v>
      </c>
      <c r="F78" s="27">
        <v>1.1604104999999999E-3</v>
      </c>
      <c r="G78" s="27">
        <v>8.8715872999999999E-4</v>
      </c>
      <c r="H78" s="27">
        <v>7.1917474000000002E-4</v>
      </c>
      <c r="I78" s="27">
        <v>1.1090749999999999E-3</v>
      </c>
      <c r="J78" s="27">
        <v>1.1997727E-3</v>
      </c>
      <c r="K78" s="27">
        <v>1.2425784E-3</v>
      </c>
      <c r="L78" s="27">
        <v>1.1512911000000001E-3</v>
      </c>
      <c r="M78" s="27">
        <v>1.0353354E-3</v>
      </c>
      <c r="N78" s="27">
        <v>9.963525E-4</v>
      </c>
      <c r="O78" s="27">
        <v>1.0902119000000001E-3</v>
      </c>
      <c r="P78" s="27">
        <v>1.0112195E-3</v>
      </c>
      <c r="Q78" s="27">
        <v>9.7224425000000001E-4</v>
      </c>
      <c r="R78" s="27">
        <v>1.384968E-4</v>
      </c>
      <c r="S78" s="27">
        <v>2.4345209000000001E-8</v>
      </c>
      <c r="T78" s="27">
        <v>9.8848620000000008E-4</v>
      </c>
      <c r="U78" s="27">
        <v>7.5261260000000004E-4</v>
      </c>
      <c r="V78" s="27">
        <v>3.3341799999999998E-8</v>
      </c>
      <c r="W78" s="27">
        <v>1.2574901E-9</v>
      </c>
      <c r="X78" s="27">
        <v>1.2603653E-9</v>
      </c>
      <c r="Y78" s="27">
        <v>1.6740907E-4</v>
      </c>
      <c r="Z78" s="27">
        <v>1.8536459E-3</v>
      </c>
      <c r="AA78" s="27">
        <v>2.371396E-3</v>
      </c>
      <c r="AB78" s="27">
        <v>2.0032168999999998E-3</v>
      </c>
      <c r="AC78" s="27">
        <v>8.86815E-4</v>
      </c>
      <c r="AD78" s="27">
        <v>1.1224478E-3</v>
      </c>
      <c r="AE78" s="27">
        <v>1.6189212E-3</v>
      </c>
      <c r="AF78" s="27">
        <v>1.3421747E-3</v>
      </c>
      <c r="AG78" s="27">
        <v>1.1667820000000001E-3</v>
      </c>
      <c r="AH78" s="27">
        <v>1.326228E-3</v>
      </c>
      <c r="AI78" s="27">
        <v>1.2604820000000001E-3</v>
      </c>
      <c r="AJ78" s="27">
        <v>1.3355003E-3</v>
      </c>
      <c r="AK78" s="3">
        <f t="shared" si="63"/>
        <v>1.0973625637462332E-3</v>
      </c>
      <c r="AM78" s="6" t="s">
        <v>115</v>
      </c>
      <c r="AO78" s="2">
        <f>SUM(A76:AJ77)/34</f>
        <v>6.6453929852941189E-11</v>
      </c>
      <c r="AP78" s="8">
        <f>((AK78-AK$4)*100)/AK$4</f>
        <v>75.666897412681635</v>
      </c>
      <c r="AR78" s="6" t="s">
        <v>115</v>
      </c>
      <c r="AS78" s="2"/>
      <c r="AT78" s="1">
        <f>((AO78-AO$4)*100)/AO$4</f>
        <v>25.011921782022046</v>
      </c>
      <c r="AW78" s="2">
        <f>AO78-AO$4</f>
        <v>1.3295855882352952E-11</v>
      </c>
      <c r="AX78" s="6" t="s">
        <v>115</v>
      </c>
      <c r="AY78" s="2">
        <f t="shared" ref="AY78:AY90" si="65">AO78</f>
        <v>6.6453929852941189E-11</v>
      </c>
      <c r="AZ78" s="2">
        <f t="shared" ref="AZ78:AZ90" si="66">AY78*0.001</f>
        <v>6.645392985294119E-14</v>
      </c>
      <c r="BA78" s="2">
        <f t="shared" ref="BA78:BA90" si="67">AZ78*80.8</f>
        <v>5.3694775321176481E-12</v>
      </c>
      <c r="BB78" s="2">
        <f t="shared" ref="BB78:BB90" si="68">BA78*12</f>
        <v>6.4433730385411777E-11</v>
      </c>
      <c r="BC78" s="2">
        <f t="shared" ref="BC78:BC90" si="69">BB78*1000</f>
        <v>6.4433730385411776E-8</v>
      </c>
      <c r="BD78" s="2">
        <f t="shared" ref="BD78:BD90" si="70">BC78*0.000000000000000001</f>
        <v>6.4433730385411776E-26</v>
      </c>
      <c r="BE78" s="7">
        <f t="shared" ref="BE78:BE90" si="71">BD78*BI$8</f>
        <v>2.266359815711281E-11</v>
      </c>
      <c r="BF78" s="8">
        <f t="shared" ref="BF78:BF90" si="72">BE78*365</f>
        <v>8.2722133273461755E-9</v>
      </c>
      <c r="BG78" s="8">
        <f t="shared" ref="BG78:BG89" si="73">BF78*BL$8</f>
        <v>4.8935383104395402E-8</v>
      </c>
      <c r="BH78" s="8">
        <f t="shared" ref="BH78:BH90" si="74">BF78*BL$9</f>
        <v>9.7870766208790804E-8</v>
      </c>
      <c r="BI78" s="8">
        <f t="shared" ref="BI78:BI90" si="75">BF78*BL$10</f>
        <v>2.9361229862637241E-7</v>
      </c>
      <c r="BJ78" s="52">
        <f t="shared" si="64"/>
        <v>1.4680614931318621E-7</v>
      </c>
      <c r="BK78" s="8">
        <f t="shared" ref="BK78:BK93" si="76">BJ78-BS21</f>
        <v>2.9372430016265208E-8</v>
      </c>
    </row>
    <row r="79" spans="1:67" x14ac:dyDescent="0.3">
      <c r="A79" s="27">
        <v>3.9482125999999998E-3</v>
      </c>
      <c r="B79" s="28">
        <v>3.8769379999999999E-3</v>
      </c>
      <c r="C79" s="27">
        <v>3.7708926999999999E-3</v>
      </c>
      <c r="D79" s="27">
        <v>3.8093649999999999E-3</v>
      </c>
      <c r="E79" s="27">
        <v>3.7621657999999999E-3</v>
      </c>
      <c r="F79" s="27">
        <v>3.5503766999999999E-3</v>
      </c>
      <c r="G79" s="27">
        <v>3.6310994000000002E-3</v>
      </c>
      <c r="H79" s="27">
        <v>3.6675609000000001E-3</v>
      </c>
      <c r="I79" s="27">
        <v>3.9485954000000002E-3</v>
      </c>
      <c r="J79" s="27">
        <v>4.1172537000000002E-3</v>
      </c>
      <c r="K79" s="27">
        <v>4.1504879999999999E-3</v>
      </c>
      <c r="L79" s="27">
        <v>4.0214250000000003E-3</v>
      </c>
      <c r="M79" s="27">
        <v>3.9020846999999999E-3</v>
      </c>
      <c r="N79" s="27">
        <v>3.8442856E-3</v>
      </c>
      <c r="O79" s="27">
        <v>3.7339832999999998E-3</v>
      </c>
      <c r="P79" s="27">
        <v>3.6319476000000002E-3</v>
      </c>
      <c r="Q79" s="27">
        <v>3.5842309999999998E-3</v>
      </c>
      <c r="R79" s="27">
        <v>3.4053693999999998E-3</v>
      </c>
      <c r="S79" s="27">
        <v>2.6172446000000001E-3</v>
      </c>
      <c r="T79" s="27">
        <v>2.9635324999999998E-3</v>
      </c>
      <c r="U79" s="27">
        <v>3.6284970000000001E-3</v>
      </c>
      <c r="V79" s="27">
        <v>3.831423E-3</v>
      </c>
      <c r="W79" s="27">
        <v>3.8597243999999998E-3</v>
      </c>
      <c r="X79" s="27">
        <v>3.8322885999999999E-3</v>
      </c>
      <c r="Y79" s="27">
        <v>3.7875017000000002E-3</v>
      </c>
      <c r="Z79" s="27">
        <v>3.8203740000000001E-3</v>
      </c>
      <c r="AA79" s="27">
        <v>3.8218530000000001E-3</v>
      </c>
      <c r="AB79" s="27">
        <v>3.7362786999999998E-3</v>
      </c>
      <c r="AC79" s="27">
        <v>3.7573419999999999E-3</v>
      </c>
      <c r="AD79" s="27">
        <v>3.8420813999999999E-3</v>
      </c>
      <c r="AE79" s="27">
        <v>3.9135029999999996E-3</v>
      </c>
      <c r="AF79" s="27">
        <v>3.8794423E-3</v>
      </c>
      <c r="AG79" s="27">
        <v>3.8787660000000001E-3</v>
      </c>
      <c r="AH79" s="27">
        <v>3.9991736000000002E-3</v>
      </c>
      <c r="AI79" s="27">
        <v>3.9480784999999996E-3</v>
      </c>
      <c r="AJ79" s="27">
        <v>3.9466796E-3</v>
      </c>
      <c r="AK79" s="3">
        <f t="shared" si="63"/>
        <v>3.7616682972222218E-3</v>
      </c>
      <c r="AM79" s="10" t="s">
        <v>93</v>
      </c>
      <c r="AO79" s="2">
        <f>SUM(A108:AJ109)/26</f>
        <v>1.8949148024092809E-3</v>
      </c>
      <c r="AP79" s="8">
        <f>((AK79-AK$5)*100)/AK$5</f>
        <v>5.2783300864560445</v>
      </c>
      <c r="AR79" s="10" t="s">
        <v>93</v>
      </c>
      <c r="AS79" s="2"/>
      <c r="AT79" s="1">
        <f>((AO79-AO$5)*100)/AO$5</f>
        <v>-10.3242175018131</v>
      </c>
      <c r="AW79" s="2">
        <f>AO79-AO$5</f>
        <v>-2.181582588127865E-4</v>
      </c>
      <c r="AX79" s="10" t="s">
        <v>93</v>
      </c>
      <c r="AY79" s="2">
        <f t="shared" si="65"/>
        <v>1.8949148024092809E-3</v>
      </c>
      <c r="AZ79" s="2">
        <f t="shared" si="66"/>
        <v>1.894914802409281E-6</v>
      </c>
      <c r="BA79" s="2">
        <f t="shared" si="67"/>
        <v>1.531091160346699E-4</v>
      </c>
      <c r="BB79" s="2">
        <f t="shared" si="68"/>
        <v>1.8373093924160388E-3</v>
      </c>
      <c r="BC79" s="2">
        <f t="shared" si="69"/>
        <v>1.8373093924160389</v>
      </c>
      <c r="BD79" s="2">
        <f t="shared" si="70"/>
        <v>1.837309392416039E-18</v>
      </c>
      <c r="BE79" s="7">
        <f t="shared" si="71"/>
        <v>6.4624601914145552E-4</v>
      </c>
      <c r="BF79" s="8">
        <f t="shared" si="72"/>
        <v>0.23587979698663125</v>
      </c>
      <c r="BG79" s="8">
        <f t="shared" si="73"/>
        <v>1.3953784525804658</v>
      </c>
      <c r="BH79" s="8">
        <f t="shared" si="74"/>
        <v>2.7907569051609316</v>
      </c>
      <c r="BI79" s="8">
        <f t="shared" si="75"/>
        <v>8.3722707154827951</v>
      </c>
      <c r="BJ79" s="52">
        <f>AVERAGE(BG79:BI79)</f>
        <v>4.1861353577413976</v>
      </c>
      <c r="BK79" s="8">
        <f t="shared" si="76"/>
        <v>-0.48194251247516373</v>
      </c>
    </row>
    <row r="80" spans="1:67" x14ac:dyDescent="0.3">
      <c r="A80" s="29">
        <v>3.9689247000000002E-3</v>
      </c>
      <c r="B80" s="30">
        <v>3.9011307999999999E-3</v>
      </c>
      <c r="C80" s="29">
        <v>3.8662732E-3</v>
      </c>
      <c r="D80" s="29">
        <v>3.9451460000000001E-3</v>
      </c>
      <c r="E80" s="31">
        <v>3.9100107E-3</v>
      </c>
      <c r="F80" s="31">
        <v>3.6730915E-3</v>
      </c>
      <c r="G80" s="31">
        <v>3.6737812000000002E-3</v>
      </c>
      <c r="H80" s="31">
        <v>3.7274302E-3</v>
      </c>
      <c r="I80" s="31">
        <v>3.9826664000000003E-3</v>
      </c>
      <c r="J80" s="31">
        <v>4.0692660000000002E-3</v>
      </c>
      <c r="K80" s="31">
        <v>3.9377533999999997E-3</v>
      </c>
      <c r="L80" s="31">
        <v>3.8426197E-3</v>
      </c>
      <c r="M80" s="31">
        <v>3.7477402999999999E-3</v>
      </c>
      <c r="N80" s="31">
        <v>3.7200060000000001E-3</v>
      </c>
      <c r="O80" s="31">
        <v>3.7133537999999998E-3</v>
      </c>
      <c r="P80" s="31">
        <v>3.6202676000000001E-3</v>
      </c>
      <c r="Q80" s="32">
        <v>3.5061631000000001E-3</v>
      </c>
      <c r="R80" s="32">
        <v>3.4012542999999999E-3</v>
      </c>
      <c r="S80" s="33">
        <v>2.716712E-3</v>
      </c>
      <c r="T80" s="33" t="str">
        <v>NaN</v>
      </c>
      <c r="U80" s="33">
        <v>4.2912159999999996E-3</v>
      </c>
      <c r="V80" s="33">
        <v>4.2965985000000002E-3</v>
      </c>
      <c r="W80" s="33">
        <v>4.3117156999999996E-3</v>
      </c>
      <c r="X80" s="33">
        <v>4.2195716000000003E-3</v>
      </c>
      <c r="Y80" s="33">
        <v>4.1697547000000001E-3</v>
      </c>
      <c r="Z80" s="33">
        <v>4.1194567000000003E-3</v>
      </c>
      <c r="AA80" s="33">
        <v>3.9086844999999997E-3</v>
      </c>
      <c r="AB80" s="33">
        <v>3.9112879999999997E-3</v>
      </c>
      <c r="AC80" s="29">
        <v>3.9575486000000002E-3</v>
      </c>
      <c r="AD80" s="29">
        <v>4.0415622999999999E-3</v>
      </c>
      <c r="AE80" s="29">
        <v>4.3153879999999999E-3</v>
      </c>
      <c r="AF80" s="29">
        <v>4.2483440000000003E-3</v>
      </c>
      <c r="AG80" s="29">
        <v>3.9828857E-3</v>
      </c>
      <c r="AH80" s="29">
        <v>3.9674067000000004E-3</v>
      </c>
      <c r="AI80" s="29">
        <v>3.9404295000000002E-3</v>
      </c>
      <c r="AJ80" s="29">
        <v>3.9793329999999998E-3</v>
      </c>
      <c r="AK80" s="3">
        <f t="shared" si="63"/>
        <v>3.9024221257142849E-3</v>
      </c>
      <c r="AM80" s="10" t="s">
        <v>115</v>
      </c>
      <c r="AO80" s="2">
        <f>SUM(A78:AJ79)/72</f>
        <v>2.4295154304842278E-3</v>
      </c>
      <c r="AP80" s="8">
        <f>((AK80-AK$6)*100)/AK$6</f>
        <v>0.46194846394812589</v>
      </c>
      <c r="AR80" s="10" t="s">
        <v>115</v>
      </c>
      <c r="AS80" s="2"/>
      <c r="AT80" s="1">
        <f>((AO80-AO$6)*100)/AO$6</f>
        <v>15.753121647133469</v>
      </c>
      <c r="AW80" s="2">
        <f>AO80-AO$6</f>
        <v>3.3063861756296459E-4</v>
      </c>
      <c r="AX80" s="10" t="s">
        <v>115</v>
      </c>
      <c r="AY80" s="2">
        <f t="shared" si="65"/>
        <v>2.4295154304842278E-3</v>
      </c>
      <c r="AZ80" s="2">
        <f t="shared" si="66"/>
        <v>2.429515430484228E-6</v>
      </c>
      <c r="BA80" s="2">
        <f t="shared" si="67"/>
        <v>1.9630484678312562E-4</v>
      </c>
      <c r="BB80" s="2">
        <f t="shared" si="68"/>
        <v>2.3556581613975074E-3</v>
      </c>
      <c r="BC80" s="2">
        <f t="shared" si="69"/>
        <v>2.3556581613975074</v>
      </c>
      <c r="BD80" s="2">
        <f t="shared" si="70"/>
        <v>2.3556581613975075E-18</v>
      </c>
      <c r="BE80" s="7">
        <f t="shared" si="71"/>
        <v>8.2856742339915232E-4</v>
      </c>
      <c r="BF80" s="8">
        <f t="shared" si="72"/>
        <v>0.30242710954069058</v>
      </c>
      <c r="BG80" s="8">
        <f t="shared" si="73"/>
        <v>1.789047970705135</v>
      </c>
      <c r="BH80" s="8">
        <f t="shared" si="74"/>
        <v>3.57809594141027</v>
      </c>
      <c r="BI80" s="8">
        <f t="shared" si="75"/>
        <v>10.73428782423081</v>
      </c>
      <c r="BJ80" s="52">
        <f t="shared" si="64"/>
        <v>5.367143912115405</v>
      </c>
      <c r="BK80" s="8">
        <f t="shared" si="76"/>
        <v>0.73042756637673456</v>
      </c>
    </row>
    <row r="81" spans="1:63" x14ac:dyDescent="0.3">
      <c r="A81" s="29">
        <v>4.1279849999999998E-3</v>
      </c>
      <c r="B81" s="30">
        <v>4.0665357000000003E-3</v>
      </c>
      <c r="C81" s="29">
        <v>3.9215153000000001E-3</v>
      </c>
      <c r="D81" s="29">
        <v>3.7630659999999998E-3</v>
      </c>
      <c r="E81" s="31">
        <v>3.1154024999999999E-3</v>
      </c>
      <c r="F81" s="31">
        <v>2.0296747999999998E-3</v>
      </c>
      <c r="G81" s="31">
        <v>1.5024068E-3</v>
      </c>
      <c r="H81" s="31">
        <v>8.5657067E-4</v>
      </c>
      <c r="I81" s="31">
        <v>1.7924817999999999E-3</v>
      </c>
      <c r="J81" s="31">
        <v>1.9404450000000001E-3</v>
      </c>
      <c r="K81" s="31">
        <v>2.0691387000000001E-3</v>
      </c>
      <c r="L81" s="31">
        <v>2.1538939999999999E-3</v>
      </c>
      <c r="M81" s="31">
        <v>2.3044033000000001E-3</v>
      </c>
      <c r="N81" s="31">
        <v>2.4905029999999998E-3</v>
      </c>
      <c r="O81" s="31">
        <v>2.6415682E-3</v>
      </c>
      <c r="P81" s="31">
        <v>2.5702326000000002E-3</v>
      </c>
      <c r="Q81" s="32">
        <v>2.5079616000000002E-3</v>
      </c>
      <c r="R81" s="32">
        <v>2.0240687000000002E-3</v>
      </c>
      <c r="S81" s="33">
        <v>1.1281052E-3</v>
      </c>
      <c r="T81" s="33" t="str">
        <v>NaN</v>
      </c>
      <c r="U81" s="33">
        <v>4.4997459999999998E-3</v>
      </c>
      <c r="V81" s="33">
        <v>4.5175600000000003E-3</v>
      </c>
      <c r="W81" s="33">
        <v>4.5571383000000002E-3</v>
      </c>
      <c r="X81" s="33">
        <v>4.410967E-3</v>
      </c>
      <c r="Y81" s="33">
        <v>4.3892619999999997E-3</v>
      </c>
      <c r="Z81" s="33">
        <v>4.1938373000000003E-3</v>
      </c>
      <c r="AA81" s="33">
        <v>4.1272608000000001E-3</v>
      </c>
      <c r="AB81" s="33">
        <v>4.1966440000000002E-3</v>
      </c>
      <c r="AC81" s="29">
        <v>4.2294263999999998E-3</v>
      </c>
      <c r="AD81" s="29">
        <v>4.1199215000000001E-3</v>
      </c>
      <c r="AE81" s="29">
        <v>4.1756993000000003E-3</v>
      </c>
      <c r="AF81" s="29">
        <v>4.2804269999999998E-3</v>
      </c>
      <c r="AG81" s="29">
        <v>3.9686933000000002E-3</v>
      </c>
      <c r="AH81" s="29">
        <v>4.0009776000000004E-3</v>
      </c>
      <c r="AI81" s="29">
        <v>4.0099285999999996E-3</v>
      </c>
      <c r="AJ81" s="29">
        <v>4.0800436000000004E-3</v>
      </c>
      <c r="AK81" s="3">
        <f t="shared" si="63"/>
        <v>3.2789569020000003E-3</v>
      </c>
      <c r="AM81" s="11" t="s">
        <v>98</v>
      </c>
      <c r="AO81" s="2">
        <f>SUM(A103:R107)/56</f>
        <v>1.2248020478088256E-3</v>
      </c>
      <c r="AP81" s="8">
        <f>((AK81-AK$7)*100)/AK$7</f>
        <v>-11.419049677412572</v>
      </c>
      <c r="AR81" s="11" t="s">
        <v>98</v>
      </c>
      <c r="AS81" s="2"/>
      <c r="AT81" s="1">
        <f>((AO81-AO$7)*100)/AO$7</f>
        <v>-21.914483630267462</v>
      </c>
      <c r="AW81" s="2">
        <f>AO81-AO$7</f>
        <v>-3.4373729821973275E-4</v>
      </c>
      <c r="AX81" s="11" t="s">
        <v>98</v>
      </c>
      <c r="AY81" s="2">
        <f t="shared" si="65"/>
        <v>1.2248020478088256E-3</v>
      </c>
      <c r="AZ81" s="2">
        <f t="shared" si="66"/>
        <v>1.2248020478088256E-6</v>
      </c>
      <c r="BA81" s="2">
        <f t="shared" si="67"/>
        <v>9.8964005462953111E-5</v>
      </c>
      <c r="BB81" s="2">
        <f t="shared" si="68"/>
        <v>1.1875680655554373E-3</v>
      </c>
      <c r="BC81" s="2">
        <f t="shared" si="69"/>
        <v>1.1875680655554373</v>
      </c>
      <c r="BD81" s="2">
        <f t="shared" si="70"/>
        <v>1.1875680655554374E-18</v>
      </c>
      <c r="BE81" s="7">
        <f t="shared" si="71"/>
        <v>4.1770925353814181E-4</v>
      </c>
      <c r="BF81" s="8">
        <f t="shared" si="72"/>
        <v>0.15246387754142177</v>
      </c>
      <c r="BG81" s="8">
        <f t="shared" si="73"/>
        <v>0.90192043674780797</v>
      </c>
      <c r="BH81" s="8">
        <f t="shared" si="74"/>
        <v>1.8038408734956159</v>
      </c>
      <c r="BI81" s="8">
        <f t="shared" si="75"/>
        <v>5.4115226204868483</v>
      </c>
      <c r="BJ81" s="52">
        <f t="shared" si="64"/>
        <v>2.7057613102434241</v>
      </c>
      <c r="BK81" s="8">
        <f t="shared" si="76"/>
        <v>-0.75936440837477237</v>
      </c>
    </row>
    <row r="82" spans="1:63" x14ac:dyDescent="0.3">
      <c r="A82" s="29">
        <v>3.723362E-3</v>
      </c>
      <c r="B82" s="30">
        <v>3.0054666999999998E-3</v>
      </c>
      <c r="C82" s="29">
        <v>1.8143796000000001E-3</v>
      </c>
      <c r="D82" s="29">
        <v>6.9353223000000002E-4</v>
      </c>
      <c r="E82" s="31">
        <v>1.4240235999999999E-4</v>
      </c>
      <c r="F82" s="31">
        <v>3.9379956E-4</v>
      </c>
      <c r="G82" s="31">
        <v>1.2615798E-8</v>
      </c>
      <c r="H82" s="31">
        <v>5.2061280000000001E-5</v>
      </c>
      <c r="I82" s="31">
        <v>2.3939630999999999E-4</v>
      </c>
      <c r="J82" s="31">
        <v>1.5984983000000001E-4</v>
      </c>
      <c r="K82" s="31">
        <v>2.1286465999999999E-4</v>
      </c>
      <c r="L82" s="31">
        <v>1.9549294999999999E-4</v>
      </c>
      <c r="M82" s="31">
        <v>2.4076406E-4</v>
      </c>
      <c r="N82" s="31">
        <v>3.7168493000000003E-4</v>
      </c>
      <c r="O82" s="31">
        <v>4.9330613999999998E-4</v>
      </c>
      <c r="P82" s="31">
        <v>4.8996689999999997E-4</v>
      </c>
      <c r="Q82" s="32">
        <v>5.058431E-4</v>
      </c>
      <c r="R82" s="32">
        <v>1.9901196000000001E-4</v>
      </c>
      <c r="S82" s="33">
        <v>2.4205487999999999E-11</v>
      </c>
      <c r="T82" s="33" t="str">
        <v>NaN</v>
      </c>
      <c r="U82" s="33">
        <v>2.1115025000000001E-3</v>
      </c>
      <c r="V82" s="33">
        <v>2.3429092999999999E-3</v>
      </c>
      <c r="W82" s="33">
        <v>2.8356117999999999E-3</v>
      </c>
      <c r="X82" s="33">
        <v>2.9585663999999998E-3</v>
      </c>
      <c r="Y82" s="33">
        <v>2.7509765000000002E-3</v>
      </c>
      <c r="Z82" s="33">
        <v>2.7760137000000002E-3</v>
      </c>
      <c r="AA82" s="33">
        <v>2.8212208E-3</v>
      </c>
      <c r="AB82" s="33">
        <v>2.9687941999999999E-3</v>
      </c>
      <c r="AC82" s="29">
        <v>3.6642770000000001E-3</v>
      </c>
      <c r="AD82" s="29">
        <v>3.550947E-3</v>
      </c>
      <c r="AE82" s="29">
        <v>3.467772E-3</v>
      </c>
      <c r="AF82" s="29">
        <v>3.7130800000000001E-3</v>
      </c>
      <c r="AG82" s="29">
        <v>3.6325937000000002E-3</v>
      </c>
      <c r="AH82" s="29">
        <v>3.7338710000000002E-3</v>
      </c>
      <c r="AI82" s="29">
        <v>3.8754302000000001E-3</v>
      </c>
      <c r="AJ82" s="29">
        <v>3.9761099999999997E-3</v>
      </c>
      <c r="AK82" s="3">
        <f t="shared" si="63"/>
        <v>1.8317963802858142E-3</v>
      </c>
      <c r="AM82" s="11" t="s">
        <v>101</v>
      </c>
      <c r="AO82" s="2">
        <f>SUM(E80:R84)/68</f>
        <v>1.2962902234031608E-3</v>
      </c>
      <c r="AP82" s="8">
        <f>((AK82-AK$8)*100)/AK$8</f>
        <v>-26.590709576183329</v>
      </c>
      <c r="AR82" s="11" t="s">
        <v>101</v>
      </c>
      <c r="AS82" s="2"/>
      <c r="AT82" s="1">
        <f>((AO82-AO$8)*100)/AO$8</f>
        <v>-22.279280504156091</v>
      </c>
      <c r="AW82" s="2">
        <f>AO82-AO$8</f>
        <v>-3.7159220461846802E-4</v>
      </c>
      <c r="AX82" s="11" t="s">
        <v>101</v>
      </c>
      <c r="AY82" s="2">
        <f t="shared" si="65"/>
        <v>1.2962902234031608E-3</v>
      </c>
      <c r="AZ82" s="2">
        <f t="shared" si="66"/>
        <v>1.2962902234031608E-6</v>
      </c>
      <c r="BA82" s="2">
        <f t="shared" si="67"/>
        <v>1.0474025005097539E-4</v>
      </c>
      <c r="BB82" s="2">
        <f t="shared" si="68"/>
        <v>1.2568830006117046E-3</v>
      </c>
      <c r="BC82" s="2">
        <f t="shared" si="69"/>
        <v>1.2568830006117047</v>
      </c>
      <c r="BD82" s="2">
        <f t="shared" si="70"/>
        <v>1.2568830006117047E-18</v>
      </c>
      <c r="BE82" s="7">
        <f t="shared" si="71"/>
        <v>4.4208974222015795E-4</v>
      </c>
      <c r="BF82" s="8">
        <f t="shared" si="72"/>
        <v>0.16136275591035765</v>
      </c>
      <c r="BG82" s="8">
        <f t="shared" si="73"/>
        <v>0.95456294062808433</v>
      </c>
      <c r="BH82" s="8">
        <f t="shared" si="74"/>
        <v>1.9091258812561687</v>
      </c>
      <c r="BI82" s="8">
        <f t="shared" si="75"/>
        <v>5.7273776437685058</v>
      </c>
      <c r="BJ82" s="52">
        <f t="shared" si="64"/>
        <v>2.8636888218842529</v>
      </c>
      <c r="BK82" s="8">
        <f t="shared" si="76"/>
        <v>-0.82089984438174568</v>
      </c>
    </row>
    <row r="83" spans="1:63" x14ac:dyDescent="0.3">
      <c r="A83" s="29">
        <v>1.2472315000000001E-3</v>
      </c>
      <c r="B83" s="30">
        <v>2.5357812000000003E-4</v>
      </c>
      <c r="C83" s="29">
        <v>1.4780160999999999E-11</v>
      </c>
      <c r="D83" s="29">
        <v>9.1771950000000005E-12</v>
      </c>
      <c r="E83" s="31" t="str">
        <v>NaN</v>
      </c>
      <c r="F83" s="31">
        <v>1.4872466E-3</v>
      </c>
      <c r="G83" s="31">
        <v>3.7215569999999997E-11</v>
      </c>
      <c r="H83" s="31">
        <v>1.4344448E-11</v>
      </c>
      <c r="I83" s="31">
        <v>1.6212412999999998E-11</v>
      </c>
      <c r="J83" s="31">
        <v>1.8528887E-11</v>
      </c>
      <c r="K83" s="31">
        <v>1.4633856999999999E-11</v>
      </c>
      <c r="L83" s="31">
        <v>1.2416420000000001E-11</v>
      </c>
      <c r="M83" s="31">
        <v>9.7731010000000006E-12</v>
      </c>
      <c r="N83" s="31">
        <v>9.5322205000000006E-12</v>
      </c>
      <c r="O83" s="31">
        <v>1.0039172999999999E-11</v>
      </c>
      <c r="P83" s="31">
        <v>1.16684665E-11</v>
      </c>
      <c r="Q83" s="32">
        <v>1.0618038E-11</v>
      </c>
      <c r="R83" s="32">
        <v>6.5649109999999999E-12</v>
      </c>
      <c r="S83" s="33">
        <v>4.264121E-12</v>
      </c>
      <c r="T83" s="33" t="str">
        <v>NaN</v>
      </c>
      <c r="U83" s="33">
        <v>2.1396458999999998E-3</v>
      </c>
      <c r="V83" s="33">
        <v>1.0055283E-3</v>
      </c>
      <c r="W83" s="33">
        <v>9.7997249999999991E-4</v>
      </c>
      <c r="X83" s="33">
        <v>1.0305211E-3</v>
      </c>
      <c r="Y83" s="33">
        <v>1.0057149999999999E-3</v>
      </c>
      <c r="Z83" s="33">
        <v>8.2909514000000005E-4</v>
      </c>
      <c r="AA83" s="33">
        <v>6.899044E-4</v>
      </c>
      <c r="AB83" s="33">
        <v>1.0665417999999999E-3</v>
      </c>
      <c r="AC83" s="29">
        <v>3.9404215999999997E-3</v>
      </c>
      <c r="AD83" s="29">
        <v>9.2497415999999997E-4</v>
      </c>
      <c r="AE83" s="29">
        <v>4.2111960000000003E-5</v>
      </c>
      <c r="AF83" s="29">
        <v>6.7080939999999999E-4</v>
      </c>
      <c r="AG83" s="29">
        <v>1.6019983E-3</v>
      </c>
      <c r="AH83" s="29">
        <v>2.0690604999999999E-3</v>
      </c>
      <c r="AI83" s="29">
        <v>2.3403207000000001E-3</v>
      </c>
      <c r="AJ83" s="29">
        <v>2.1189033999999998E-3</v>
      </c>
      <c r="AK83" s="3">
        <f t="shared" si="63"/>
        <v>7.4834060528732298E-4</v>
      </c>
      <c r="AM83" s="12" t="s">
        <v>104</v>
      </c>
      <c r="AO83" s="2">
        <f>SUM(S103:Z107)/35</f>
        <v>1.9564997485190254E-3</v>
      </c>
      <c r="AP83" s="8">
        <f>((AK83-AK$9)*100)/AK$9</f>
        <v>-32.405525492888529</v>
      </c>
      <c r="AR83" s="12" t="s">
        <v>104</v>
      </c>
      <c r="AS83" s="2"/>
      <c r="AT83" s="1">
        <f>((AO83-AO$9)*100)/AO$9</f>
        <v>-30.987895397119015</v>
      </c>
      <c r="AW83" s="2">
        <f>AO83-AO$9</f>
        <v>-8.7850979042691357E-4</v>
      </c>
      <c r="AX83" s="12" t="s">
        <v>104</v>
      </c>
      <c r="AY83" s="2">
        <f t="shared" si="65"/>
        <v>1.9564997485190254E-3</v>
      </c>
      <c r="AZ83" s="2">
        <f t="shared" si="66"/>
        <v>1.9564997485190255E-6</v>
      </c>
      <c r="BA83" s="2">
        <f t="shared" si="67"/>
        <v>1.5808517968033726E-4</v>
      </c>
      <c r="BB83" s="2">
        <f t="shared" si="68"/>
        <v>1.8970221561640471E-3</v>
      </c>
      <c r="BC83" s="2">
        <f t="shared" si="69"/>
        <v>1.8970221561640472</v>
      </c>
      <c r="BD83" s="2">
        <f t="shared" si="70"/>
        <v>1.8970221561640473E-18</v>
      </c>
      <c r="BE83" s="7">
        <f t="shared" si="71"/>
        <v>6.6724908809836115E-4</v>
      </c>
      <c r="BF83" s="8">
        <f t="shared" si="72"/>
        <v>0.24354591715590182</v>
      </c>
      <c r="BG83" s="8">
        <f t="shared" si="73"/>
        <v>1.4407284106343086</v>
      </c>
      <c r="BH83" s="8">
        <f t="shared" si="74"/>
        <v>2.8814568212686171</v>
      </c>
      <c r="BI83" s="8">
        <f t="shared" si="75"/>
        <v>8.6443704638058509</v>
      </c>
      <c r="BJ83" s="52">
        <f t="shared" si="64"/>
        <v>4.3221852319029255</v>
      </c>
      <c r="BK83" s="8">
        <f t="shared" si="76"/>
        <v>-1.9407526349745474</v>
      </c>
    </row>
    <row r="84" spans="1:63" x14ac:dyDescent="0.3">
      <c r="A84" s="29">
        <v>8.2672515000000008E-12</v>
      </c>
      <c r="B84" s="30">
        <v>4.6776394000000003E-12</v>
      </c>
      <c r="C84" s="29">
        <v>1.8476075999999999E-12</v>
      </c>
      <c r="D84" s="29" t="str">
        <v>NaN</v>
      </c>
      <c r="E84" s="31" t="str">
        <v>NaN</v>
      </c>
      <c r="F84" s="31">
        <v>4.3987588000000001E-4</v>
      </c>
      <c r="G84" s="31">
        <v>3.585062E-12</v>
      </c>
      <c r="H84" s="31">
        <v>2.2098616000000002E-12</v>
      </c>
      <c r="I84" s="31">
        <v>1.5785393999999999E-12</v>
      </c>
      <c r="J84" s="31">
        <v>8.451278E-13</v>
      </c>
      <c r="K84" s="31">
        <v>3.75216E-13</v>
      </c>
      <c r="L84" s="31">
        <v>2.5010649999999998E-13</v>
      </c>
      <c r="M84" s="31">
        <v>5.6904130000000001E-13</v>
      </c>
      <c r="N84" s="31">
        <v>8.3708435999999998E-13</v>
      </c>
      <c r="O84" s="31">
        <v>9.6935730000000008E-13</v>
      </c>
      <c r="P84" s="31">
        <v>1.0443996999999999E-12</v>
      </c>
      <c r="Q84" s="32">
        <v>8.0347793999999997E-13</v>
      </c>
      <c r="R84" s="32">
        <v>1.0021277E-12</v>
      </c>
      <c r="S84" s="33">
        <v>1.9541965999999999E-12</v>
      </c>
      <c r="T84" s="33" t="str">
        <v>NaN</v>
      </c>
      <c r="U84" s="33" t="str">
        <v>NaN</v>
      </c>
      <c r="V84" s="33">
        <v>1.2276550000000001E-11</v>
      </c>
      <c r="W84" s="33">
        <v>1.114237E-11</v>
      </c>
      <c r="X84" s="33">
        <v>1.4345762E-11</v>
      </c>
      <c r="Y84" s="33">
        <v>1.7395313000000001E-11</v>
      </c>
      <c r="Z84" s="33">
        <v>8.1406919999999993E-12</v>
      </c>
      <c r="AA84" s="33">
        <v>3.2078805999999998E-12</v>
      </c>
      <c r="AB84" s="33">
        <v>1.5614847999999999E-11</v>
      </c>
      <c r="AC84" s="29" t="str">
        <v>NaN</v>
      </c>
      <c r="AD84" s="29">
        <v>3.34703E-11</v>
      </c>
      <c r="AE84" s="29">
        <v>5.5860494000000001E-12</v>
      </c>
      <c r="AF84" s="29">
        <v>2.0644913999999998E-12</v>
      </c>
      <c r="AG84" s="29">
        <v>9.8169479999999997E-13</v>
      </c>
      <c r="AH84" s="29">
        <v>4.1707912999999998E-12</v>
      </c>
      <c r="AI84" s="29">
        <v>9.023255E-12</v>
      </c>
      <c r="AJ84" s="29">
        <v>6.476201E-12</v>
      </c>
      <c r="AK84" s="3">
        <f t="shared" si="63"/>
        <v>1.4189550152009522E-5</v>
      </c>
      <c r="AM84" s="12" t="s">
        <v>107</v>
      </c>
      <c r="AO84" s="2">
        <f>SUM(S80:AB84)/44</f>
        <v>2.3245008580124365E-3</v>
      </c>
      <c r="AP84" s="8">
        <f>((AK84-AK$10)*100)/AK$10</f>
        <v>-55.717794330908255</v>
      </c>
      <c r="AR84" s="12" t="s">
        <v>107</v>
      </c>
      <c r="AS84" s="2"/>
      <c r="AT84" s="1">
        <f>((AO84-AO$10)*100)/AO$10</f>
        <v>-11.46926291357547</v>
      </c>
      <c r="AW84" s="2">
        <f>AO84-AO$10</f>
        <v>-3.011418673420775E-4</v>
      </c>
      <c r="AX84" s="12" t="s">
        <v>107</v>
      </c>
      <c r="AY84" s="2">
        <f t="shared" si="65"/>
        <v>2.3245008580124365E-3</v>
      </c>
      <c r="AZ84" s="2">
        <f t="shared" si="66"/>
        <v>2.3245008580124364E-6</v>
      </c>
      <c r="BA84" s="2">
        <f t="shared" si="67"/>
        <v>1.8781966932740485E-4</v>
      </c>
      <c r="BB84" s="2">
        <f t="shared" si="68"/>
        <v>2.2538360319288584E-3</v>
      </c>
      <c r="BC84" s="2">
        <f t="shared" si="69"/>
        <v>2.2538360319288584</v>
      </c>
      <c r="BD84" s="2">
        <f t="shared" si="70"/>
        <v>2.2538360319288586E-18</v>
      </c>
      <c r="BE84" s="7">
        <f t="shared" si="71"/>
        <v>7.9275301669049707E-4</v>
      </c>
      <c r="BF84" s="8">
        <f t="shared" si="72"/>
        <v>0.28935485109203141</v>
      </c>
      <c r="BG84" s="8">
        <f t="shared" si="73"/>
        <v>1.7117172794002931</v>
      </c>
      <c r="BH84" s="8">
        <f t="shared" si="74"/>
        <v>3.4234345588005861</v>
      </c>
      <c r="BI84" s="8">
        <f t="shared" si="75"/>
        <v>10.270303676401758</v>
      </c>
      <c r="BJ84" s="52">
        <f t="shared" si="64"/>
        <v>5.1351518382008789</v>
      </c>
      <c r="BK84" s="8">
        <f t="shared" si="76"/>
        <v>-0.66526506467421598</v>
      </c>
    </row>
    <row r="85" spans="1:63" x14ac:dyDescent="0.3">
      <c r="A85" s="29">
        <v>2.9302110000000001E-12</v>
      </c>
      <c r="B85" s="30">
        <v>2.8517490000000001E-12</v>
      </c>
      <c r="C85" s="29" t="str">
        <v>NaN</v>
      </c>
      <c r="D85" s="29" t="str">
        <v>NaN</v>
      </c>
      <c r="E85" s="34" t="str">
        <v>NaN</v>
      </c>
      <c r="F85" s="34">
        <v>2.5304632000000001E-11</v>
      </c>
      <c r="G85" s="34">
        <v>3.0397835000000002E-12</v>
      </c>
      <c r="H85" s="34">
        <v>2.3201882999999999E-12</v>
      </c>
      <c r="I85" s="34">
        <v>1.8518174999999998E-12</v>
      </c>
      <c r="J85" s="34">
        <v>1.0005716E-12</v>
      </c>
      <c r="K85" s="34">
        <v>6.9480269999999997E-13</v>
      </c>
      <c r="L85" s="34">
        <v>4.4927974999999999E-13</v>
      </c>
      <c r="M85" s="34">
        <v>3.6259299999999999E-13</v>
      </c>
      <c r="N85" s="34">
        <v>3.3538978000000001E-13</v>
      </c>
      <c r="O85" s="34">
        <v>3.1565033999999999E-13</v>
      </c>
      <c r="P85" s="34">
        <v>3.1812885000000002E-13</v>
      </c>
      <c r="Q85" s="34">
        <v>3.8197556999999998E-13</v>
      </c>
      <c r="R85" s="34">
        <v>7.2401926000000004E-13</v>
      </c>
      <c r="S85" s="35">
        <v>1.0604154E-12</v>
      </c>
      <c r="T85" s="35" t="str">
        <v>NaN</v>
      </c>
      <c r="U85" s="35" t="str">
        <v>NaN</v>
      </c>
      <c r="V85" s="35">
        <v>5.9269880000000002E-8</v>
      </c>
      <c r="W85" s="35">
        <v>7.4568950000000002E-12</v>
      </c>
      <c r="X85" s="35">
        <v>9.3980499999999995E-13</v>
      </c>
      <c r="Y85" s="35">
        <v>6.1127019999999999E-13</v>
      </c>
      <c r="Z85" s="35">
        <v>6.1534355000000001E-13</v>
      </c>
      <c r="AA85" s="35">
        <v>3.8340503E-12</v>
      </c>
      <c r="AB85" s="35">
        <v>1.4797772E-11</v>
      </c>
      <c r="AC85" s="36" t="str">
        <v>NaN</v>
      </c>
      <c r="AD85" s="29">
        <v>2.2669978999999999E-11</v>
      </c>
      <c r="AE85" s="29">
        <v>9.5776850000000005E-12</v>
      </c>
      <c r="AF85" s="29">
        <v>4.5435739999999997E-12</v>
      </c>
      <c r="AG85" s="29">
        <v>2.8366301999999999E-12</v>
      </c>
      <c r="AH85" s="29">
        <v>2.4976655E-12</v>
      </c>
      <c r="AI85" s="29">
        <v>2.6301677999999998E-12</v>
      </c>
      <c r="AJ85" s="29">
        <v>2.2425825999999998E-12</v>
      </c>
      <c r="AK85" s="3">
        <f t="shared" si="63"/>
        <v>1.9796358209233333E-9</v>
      </c>
      <c r="AM85" s="14" t="s">
        <v>98</v>
      </c>
      <c r="AO85" s="2">
        <f>(SUM(B94:O102)/126)+(SUM(P94:R98)/14)</f>
        <v>2.653995513155037E-4</v>
      </c>
      <c r="AP85" s="8">
        <f>((AK85-AK$11)*100)/AK$11</f>
        <v>-99.958863796363488</v>
      </c>
      <c r="AR85" s="14" t="s">
        <v>98</v>
      </c>
      <c r="AS85" s="2"/>
      <c r="AT85" s="1">
        <f>((AO85-AO$11)*100)/AO$11</f>
        <v>-45.990993141893959</v>
      </c>
      <c r="AU85">
        <f>SUM(AT85:AT88)/4</f>
        <v>-60.014977071548742</v>
      </c>
      <c r="AW85" s="2">
        <f>AO85-AO$11</f>
        <v>-2.2599913707876495E-4</v>
      </c>
      <c r="AX85" s="14" t="s">
        <v>98</v>
      </c>
      <c r="AY85" s="2">
        <f t="shared" si="65"/>
        <v>2.653995513155037E-4</v>
      </c>
      <c r="AZ85" s="2">
        <f t="shared" si="66"/>
        <v>2.6539955131550373E-7</v>
      </c>
      <c r="BA85" s="2">
        <f t="shared" si="67"/>
        <v>2.1444283746292701E-5</v>
      </c>
      <c r="BB85" s="2">
        <f t="shared" si="68"/>
        <v>2.5733140495551239E-4</v>
      </c>
      <c r="BC85" s="2">
        <f t="shared" si="69"/>
        <v>0.25733140495551238</v>
      </c>
      <c r="BD85" s="2">
        <f t="shared" si="70"/>
        <v>2.5733140495551238E-19</v>
      </c>
      <c r="BE85" s="7">
        <f t="shared" si="71"/>
        <v>9.0512461722027152E-5</v>
      </c>
      <c r="BF85" s="8">
        <f t="shared" si="72"/>
        <v>3.3037048528539913E-2</v>
      </c>
      <c r="BG85" s="8">
        <f t="shared" si="73"/>
        <v>0.19543507431538318</v>
      </c>
      <c r="BH85" s="8">
        <f t="shared" si="74"/>
        <v>0.39087014863076636</v>
      </c>
      <c r="BI85" s="8">
        <f t="shared" si="75"/>
        <v>1.1726104458922992</v>
      </c>
      <c r="BJ85" s="52">
        <f t="shared" si="64"/>
        <v>0.58630522294614951</v>
      </c>
      <c r="BK85" s="8">
        <f t="shared" si="76"/>
        <v>-0.49926412382318996</v>
      </c>
    </row>
    <row r="86" spans="1:63" x14ac:dyDescent="0.3">
      <c r="A86" s="29">
        <v>1.6294135E-12</v>
      </c>
      <c r="B86" s="30">
        <v>1.3335856000000001E-12</v>
      </c>
      <c r="C86" s="29" t="str">
        <v>NaN</v>
      </c>
      <c r="D86" s="29" t="str">
        <v>NaN</v>
      </c>
      <c r="E86" s="34" t="str">
        <v>NaN</v>
      </c>
      <c r="F86" s="34">
        <v>2.9639652E-11</v>
      </c>
      <c r="G86" s="34">
        <v>1.8835783999999998E-12</v>
      </c>
      <c r="H86" s="34">
        <v>9.7177530000000004E-13</v>
      </c>
      <c r="I86" s="34">
        <v>8.3454440000000001E-13</v>
      </c>
      <c r="J86" s="34">
        <v>6.6862553000000003E-13</v>
      </c>
      <c r="K86" s="34">
        <v>5.8957979999999998E-13</v>
      </c>
      <c r="L86" s="34">
        <v>4.3414151999999998E-13</v>
      </c>
      <c r="M86" s="34">
        <v>3.5785444999999998E-13</v>
      </c>
      <c r="N86" s="34">
        <v>3.3368366000000002E-13</v>
      </c>
      <c r="O86" s="34">
        <v>3.7229928000000002E-13</v>
      </c>
      <c r="P86" s="34">
        <v>4.3047265999999998E-13</v>
      </c>
      <c r="Q86" s="34">
        <v>5.4662633000000001E-13</v>
      </c>
      <c r="R86" s="34">
        <v>6.7393052999999998E-13</v>
      </c>
      <c r="S86" s="35">
        <v>6.6377665000000001E-13</v>
      </c>
      <c r="T86" s="35" t="str">
        <v>NaN</v>
      </c>
      <c r="U86" s="35" t="str">
        <v>NaN</v>
      </c>
      <c r="V86" s="35">
        <v>7.0678785999999999E-4</v>
      </c>
      <c r="W86" s="35">
        <v>7.5561260000000006E-12</v>
      </c>
      <c r="X86" s="35">
        <v>8.8911899999999998E-13</v>
      </c>
      <c r="Y86" s="35">
        <v>8.9772156999999999E-13</v>
      </c>
      <c r="Z86" s="35">
        <v>1.7042876E-12</v>
      </c>
      <c r="AA86" s="35">
        <v>5.9396740000000002E-12</v>
      </c>
      <c r="AB86" s="35">
        <v>1.8532259000000001E-11</v>
      </c>
      <c r="AC86" s="36" t="str">
        <v>NaN</v>
      </c>
      <c r="AD86" s="29">
        <v>4.4793813999999999E-11</v>
      </c>
      <c r="AE86" s="29">
        <v>1.0619427E-11</v>
      </c>
      <c r="AF86" s="29">
        <v>3.0150402999999998E-12</v>
      </c>
      <c r="AG86" s="29">
        <v>2.5085961999999999E-12</v>
      </c>
      <c r="AH86" s="29">
        <v>2.3153022000000001E-12</v>
      </c>
      <c r="AI86" s="29">
        <v>2.4807714000000001E-12</v>
      </c>
      <c r="AJ86" s="29">
        <v>2.2206553000000001E-12</v>
      </c>
      <c r="AK86" s="3">
        <f t="shared" si="63"/>
        <v>2.3559600161211106E-5</v>
      </c>
      <c r="AM86" s="14" t="s">
        <v>101</v>
      </c>
      <c r="AO86" s="2">
        <f>SUM(E85:R93)/126</f>
        <v>6.2965607783519776E-6</v>
      </c>
      <c r="AP86" s="8">
        <f>((AK86-AK$12)*100)/AK$12</f>
        <v>-47.99981526161551</v>
      </c>
      <c r="AR86" s="14" t="s">
        <v>101</v>
      </c>
      <c r="AS86" s="2"/>
      <c r="AT86" s="1">
        <f>((AO86-AO$12)*100)/AO$12</f>
        <v>-82.502890786888344</v>
      </c>
      <c r="AW86" s="2">
        <f>AO86-AO$12</f>
        <v>-2.9689731023687994E-5</v>
      </c>
      <c r="AX86" s="14" t="s">
        <v>101</v>
      </c>
      <c r="AY86" s="2">
        <f t="shared" si="65"/>
        <v>6.2965607783519776E-6</v>
      </c>
      <c r="AZ86" s="2">
        <f t="shared" si="66"/>
        <v>6.2965607783519776E-9</v>
      </c>
      <c r="BA86" s="2">
        <f t="shared" si="67"/>
        <v>5.0876211089083979E-7</v>
      </c>
      <c r="BB86" s="2">
        <f t="shared" si="68"/>
        <v>6.105145330690077E-6</v>
      </c>
      <c r="BC86" s="2">
        <f t="shared" si="69"/>
        <v>6.1051453306900771E-3</v>
      </c>
      <c r="BD86" s="2">
        <f t="shared" si="70"/>
        <v>6.1051453306900774E-21</v>
      </c>
      <c r="BE86" s="7">
        <f t="shared" si="71"/>
        <v>2.1473932928902742E-6</v>
      </c>
      <c r="BF86" s="8">
        <f t="shared" si="72"/>
        <v>7.8379855190495006E-4</v>
      </c>
      <c r="BG86" s="8">
        <f t="shared" si="73"/>
        <v>4.6366650491645352E-3</v>
      </c>
      <c r="BH86" s="8">
        <f t="shared" si="74"/>
        <v>9.2733300983290703E-3</v>
      </c>
      <c r="BI86" s="8">
        <f t="shared" si="75"/>
        <v>2.7819990294987211E-2</v>
      </c>
      <c r="BJ86" s="52">
        <f t="shared" si="64"/>
        <v>1.3909995147493604E-2</v>
      </c>
      <c r="BK86" s="8">
        <f t="shared" si="76"/>
        <v>-6.5588823646356084E-2</v>
      </c>
    </row>
    <row r="87" spans="1:63" x14ac:dyDescent="0.3">
      <c r="A87" s="29">
        <v>1.6940908E-12</v>
      </c>
      <c r="B87" s="30">
        <v>9.5055929999999994E-13</v>
      </c>
      <c r="C87" s="29" t="str">
        <v>NaN</v>
      </c>
      <c r="D87" s="29" t="str">
        <v>NaN</v>
      </c>
      <c r="E87" s="34" t="str">
        <v>NaN</v>
      </c>
      <c r="F87" s="34">
        <v>1.0363118E-11</v>
      </c>
      <c r="G87" s="34">
        <v>1.1531504E-12</v>
      </c>
      <c r="H87" s="34">
        <v>6.0961766000000002E-13</v>
      </c>
      <c r="I87" s="34">
        <v>3.4510022E-13</v>
      </c>
      <c r="J87" s="34">
        <v>3.1390582999999998E-13</v>
      </c>
      <c r="K87" s="34">
        <v>3.8212765000000002E-13</v>
      </c>
      <c r="L87" s="34">
        <v>3.4976316E-13</v>
      </c>
      <c r="M87" s="34">
        <v>3.2100564999999998E-13</v>
      </c>
      <c r="N87" s="34">
        <v>3.5151884000000001E-13</v>
      </c>
      <c r="O87" s="34">
        <v>4.6677732999999997E-13</v>
      </c>
      <c r="P87" s="34">
        <v>5.6154445999999998E-13</v>
      </c>
      <c r="Q87" s="34">
        <v>6.6936874999999999E-13</v>
      </c>
      <c r="R87" s="34">
        <v>7.0742050000000001E-13</v>
      </c>
      <c r="S87" s="35">
        <v>4.3447414999999999E-13</v>
      </c>
      <c r="T87" s="35" t="str">
        <v>NaN</v>
      </c>
      <c r="U87" s="35" t="str">
        <v>NaN</v>
      </c>
      <c r="V87" s="35" t="str">
        <v>NaN</v>
      </c>
      <c r="W87" s="35">
        <v>3.00454E-12</v>
      </c>
      <c r="X87" s="35">
        <v>1.304987E-12</v>
      </c>
      <c r="Y87" s="35">
        <v>1.1702391E-12</v>
      </c>
      <c r="Z87" s="35">
        <v>1.9638370000000001E-12</v>
      </c>
      <c r="AA87" s="35">
        <v>3.5017916999999999E-12</v>
      </c>
      <c r="AB87" s="35" t="str">
        <v>NaN</v>
      </c>
      <c r="AC87" s="36" t="str">
        <v>NaN</v>
      </c>
      <c r="AD87" s="29">
        <v>7.1401224999999996E-4</v>
      </c>
      <c r="AE87" s="29">
        <v>1.4715323E-11</v>
      </c>
      <c r="AF87" s="29">
        <v>3.1746361000000001E-12</v>
      </c>
      <c r="AG87" s="29">
        <v>2.5065382000000001E-12</v>
      </c>
      <c r="AH87" s="29">
        <v>2.6917297000000001E-12</v>
      </c>
      <c r="AI87" s="29">
        <v>2.8718272999999999E-12</v>
      </c>
      <c r="AJ87" s="29">
        <v>2.5543448000000001E-12</v>
      </c>
      <c r="AK87" s="3">
        <f t="shared" si="63"/>
        <v>2.5500439611904876E-5</v>
      </c>
      <c r="AM87" s="15" t="s">
        <v>104</v>
      </c>
      <c r="AO87" s="2">
        <f>(SUM(S94:AB102)/59)+(SUM(P99:R102)/8)</f>
        <v>1.7089045265366042E-5</v>
      </c>
      <c r="AP87" s="8">
        <f>((AK87-AK$13)*100)/AK$13</f>
        <v>-38.246675046000668</v>
      </c>
      <c r="AR87" s="15" t="s">
        <v>104</v>
      </c>
      <c r="AS87" s="2"/>
      <c r="AT87" s="1">
        <f>((AO87-AO$13)*100)/AO$13</f>
        <v>-51.188141604161871</v>
      </c>
      <c r="AW87" s="2">
        <f>AO87-AO$13</f>
        <v>-1.7920982680677324E-5</v>
      </c>
      <c r="AX87" s="15" t="s">
        <v>104</v>
      </c>
      <c r="AY87" s="2">
        <f t="shared" si="65"/>
        <v>1.7089045265366042E-5</v>
      </c>
      <c r="AZ87" s="2">
        <f t="shared" si="66"/>
        <v>1.7089045265366042E-8</v>
      </c>
      <c r="BA87" s="2">
        <f t="shared" si="67"/>
        <v>1.3807948574415761E-6</v>
      </c>
      <c r="BB87" s="2">
        <f t="shared" si="68"/>
        <v>1.6569538289298914E-5</v>
      </c>
      <c r="BC87" s="2">
        <f t="shared" si="69"/>
        <v>1.6569538289298913E-2</v>
      </c>
      <c r="BD87" s="2">
        <f t="shared" si="70"/>
        <v>1.6569538289298915E-20</v>
      </c>
      <c r="BE87" s="7">
        <f t="shared" si="71"/>
        <v>5.8280865501865538E-6</v>
      </c>
      <c r="BF87" s="8">
        <f t="shared" si="72"/>
        <v>2.1272515908180921E-3</v>
      </c>
      <c r="BG87" s="8">
        <f t="shared" si="73"/>
        <v>1.2584040985982859E-2</v>
      </c>
      <c r="BH87" s="8">
        <f t="shared" si="74"/>
        <v>2.5168081971965718E-2</v>
      </c>
      <c r="BI87" s="8">
        <f t="shared" si="75"/>
        <v>7.5504245915897147E-2</v>
      </c>
      <c r="BJ87" s="52">
        <f t="shared" si="64"/>
        <v>3.7752122957948574E-2</v>
      </c>
      <c r="BK87" s="8">
        <f t="shared" si="76"/>
        <v>-3.9589990615763397E-2</v>
      </c>
    </row>
    <row r="88" spans="1:63" x14ac:dyDescent="0.3">
      <c r="A88" s="29">
        <v>3.5808642999999998E-12</v>
      </c>
      <c r="B88" s="30">
        <v>1.0066696E-12</v>
      </c>
      <c r="C88" s="29" t="str">
        <v>NaN</v>
      </c>
      <c r="D88" s="29" t="str">
        <v>NaN</v>
      </c>
      <c r="E88" s="34">
        <v>2.0803435000000001E-11</v>
      </c>
      <c r="F88" s="34">
        <v>1.5338561999999999E-11</v>
      </c>
      <c r="G88" s="34">
        <v>1.1932320000000001E-12</v>
      </c>
      <c r="H88" s="34">
        <v>4.5974370000000003E-13</v>
      </c>
      <c r="I88" s="34">
        <v>1.8466468999999999E-13</v>
      </c>
      <c r="J88" s="34">
        <v>2.2408017E-13</v>
      </c>
      <c r="K88" s="34">
        <v>1.6121103999999999E-13</v>
      </c>
      <c r="L88" s="34">
        <v>1.7895886999999999E-13</v>
      </c>
      <c r="M88" s="34">
        <v>3.1377881999999999E-13</v>
      </c>
      <c r="N88" s="34">
        <v>4.2395145999999999E-13</v>
      </c>
      <c r="O88" s="34">
        <v>5.8868866E-13</v>
      </c>
      <c r="P88" s="34">
        <v>7.3777307000000001E-13</v>
      </c>
      <c r="Q88" s="34">
        <v>8.4688793999999998E-13</v>
      </c>
      <c r="R88" s="34">
        <v>1.4919093999999999E-12</v>
      </c>
      <c r="S88" s="35">
        <v>5.4544276E-13</v>
      </c>
      <c r="T88" s="35" t="str">
        <v>NaN</v>
      </c>
      <c r="U88" s="35" t="str">
        <v>NaN</v>
      </c>
      <c r="V88" s="35" t="str">
        <v>NaN</v>
      </c>
      <c r="W88" s="35">
        <v>3.5410894999999999E-12</v>
      </c>
      <c r="X88" s="35">
        <v>2.1449539999999999E-12</v>
      </c>
      <c r="Y88" s="35">
        <v>2.0227671999999999E-12</v>
      </c>
      <c r="Z88" s="35">
        <v>2.654006E-12</v>
      </c>
      <c r="AA88" s="35">
        <v>6.7694552000000002E-12</v>
      </c>
      <c r="AB88" s="35" t="str">
        <v>NaN</v>
      </c>
      <c r="AC88" s="36" t="str">
        <v>NaN</v>
      </c>
      <c r="AD88" s="29" t="str">
        <v>NaN</v>
      </c>
      <c r="AE88" s="29">
        <v>3.0222235E-12</v>
      </c>
      <c r="AF88" s="29">
        <v>3.6229528E-12</v>
      </c>
      <c r="AG88" s="29">
        <v>3.0724933999999999E-12</v>
      </c>
      <c r="AH88" s="29">
        <v>3.7924699999999999E-12</v>
      </c>
      <c r="AI88" s="29">
        <v>4.7410240000000002E-12</v>
      </c>
      <c r="AJ88" s="29">
        <v>4.8558460000000003E-12</v>
      </c>
      <c r="AK88" s="3">
        <f t="shared" si="63"/>
        <v>3.154254824285714E-12</v>
      </c>
      <c r="AM88" s="15" t="s">
        <v>107</v>
      </c>
      <c r="AO88" s="2">
        <f>SUM(S85:AB93)/54</f>
        <v>9.4582254925145687E-5</v>
      </c>
      <c r="AP88" s="8">
        <f>((AK88-AK$14)*100)/AK$14</f>
        <v>-48.464155958290235</v>
      </c>
      <c r="AR88" s="15" t="s">
        <v>107</v>
      </c>
      <c r="AS88" s="2"/>
      <c r="AT88" s="1">
        <f>((AO88-AO$14)*100)/AO$14</f>
        <v>-60.377882753250773</v>
      </c>
      <c r="AW88" s="2">
        <f>AO88-AO$14</f>
        <v>-1.4412849931377786E-4</v>
      </c>
      <c r="AX88" s="15" t="s">
        <v>107</v>
      </c>
      <c r="AY88" s="2">
        <f t="shared" si="65"/>
        <v>9.4582254925145687E-5</v>
      </c>
      <c r="AZ88" s="2">
        <f t="shared" si="66"/>
        <v>9.4582254925145691E-8</v>
      </c>
      <c r="BA88" s="2">
        <f t="shared" si="67"/>
        <v>7.6422461979517712E-6</v>
      </c>
      <c r="BB88" s="2">
        <f t="shared" si="68"/>
        <v>9.1706954375421254E-5</v>
      </c>
      <c r="BC88" s="2">
        <f t="shared" si="69"/>
        <v>9.1706954375421257E-2</v>
      </c>
      <c r="BD88" s="2">
        <f t="shared" si="70"/>
        <v>9.1706954375421258E-20</v>
      </c>
      <c r="BE88" s="7">
        <f t="shared" si="71"/>
        <v>3.2256545597238799E-5</v>
      </c>
      <c r="BF88" s="8">
        <f t="shared" si="72"/>
        <v>1.1773639142992162E-2</v>
      </c>
      <c r="BG88" s="8">
        <f t="shared" si="73"/>
        <v>6.9648535306821205E-2</v>
      </c>
      <c r="BH88" s="8">
        <f t="shared" si="74"/>
        <v>0.13929707061364241</v>
      </c>
      <c r="BI88" s="8">
        <f t="shared" si="75"/>
        <v>0.41789121184092726</v>
      </c>
      <c r="BJ88" s="52">
        <f t="shared" si="64"/>
        <v>0.20894560592046363</v>
      </c>
      <c r="BK88" s="8">
        <f t="shared" si="76"/>
        <v>-0.31840028177968549</v>
      </c>
    </row>
    <row r="89" spans="1:63" x14ac:dyDescent="0.3">
      <c r="A89" s="29">
        <v>6.9691955999999997E-12</v>
      </c>
      <c r="B89" s="30">
        <v>2.2535627999999999E-12</v>
      </c>
      <c r="C89" s="29" t="str">
        <v>NaN</v>
      </c>
      <c r="D89" s="29" t="str">
        <v>NaN</v>
      </c>
      <c r="E89" s="34">
        <v>8.9589539999999994E-12</v>
      </c>
      <c r="F89" s="34">
        <v>3.4265247000000001E-12</v>
      </c>
      <c r="G89" s="34">
        <v>9.4677880000000005E-13</v>
      </c>
      <c r="H89" s="34">
        <v>2.5057361999999999E-13</v>
      </c>
      <c r="I89" s="34">
        <v>1.7153466E-13</v>
      </c>
      <c r="J89" s="34">
        <v>1.0136679E-13</v>
      </c>
      <c r="K89" s="34">
        <v>1.2797240999999999E-13</v>
      </c>
      <c r="L89" s="34">
        <v>2.2223728000000001E-13</v>
      </c>
      <c r="M89" s="34">
        <v>3.7948270000000001E-13</v>
      </c>
      <c r="N89" s="34">
        <v>5.6166069999999995E-13</v>
      </c>
      <c r="O89" s="34">
        <v>7.9017850000000001E-13</v>
      </c>
      <c r="P89" s="34">
        <v>1.0383186E-12</v>
      </c>
      <c r="Q89" s="34">
        <v>1.3335198E-12</v>
      </c>
      <c r="R89" s="34">
        <v>3.3333113E-12</v>
      </c>
      <c r="S89" s="35" t="str">
        <v>NaN</v>
      </c>
      <c r="T89" s="35" t="str">
        <v>NaN</v>
      </c>
      <c r="U89" s="35" t="str">
        <v>NaN</v>
      </c>
      <c r="V89" s="35" t="str">
        <v>NaN</v>
      </c>
      <c r="W89" s="35">
        <v>5.9871387000000003E-12</v>
      </c>
      <c r="X89" s="35">
        <v>2.7031873E-12</v>
      </c>
      <c r="Y89" s="35">
        <v>3.333638E-12</v>
      </c>
      <c r="Z89" s="35">
        <v>4.2767057000000002E-12</v>
      </c>
      <c r="AA89" s="35">
        <v>2.2686170000000001E-5</v>
      </c>
      <c r="AB89" s="35" t="str">
        <v>NaN</v>
      </c>
      <c r="AC89" s="36" t="str">
        <v>NaN</v>
      </c>
      <c r="AD89" s="29" t="str">
        <v>NaN</v>
      </c>
      <c r="AE89" s="29">
        <v>7.0765820000000001E-12</v>
      </c>
      <c r="AF89" s="29">
        <v>3.5581290000000001E-12</v>
      </c>
      <c r="AG89" s="29">
        <v>2.9054408999999999E-12</v>
      </c>
      <c r="AH89" s="29">
        <v>4.8203966999999996E-12</v>
      </c>
      <c r="AI89" s="29">
        <v>9.3396340000000006E-12</v>
      </c>
      <c r="AJ89" s="29">
        <v>1.3044513999999999E-11</v>
      </c>
      <c r="AK89" s="3">
        <f t="shared" si="63"/>
        <v>8.4023177446439108E-7</v>
      </c>
      <c r="AM89" s="16" t="s">
        <v>116</v>
      </c>
      <c r="AO89" s="2">
        <f>(SUM(AC80:AJ102)/132)+(SUM(A80:D93)/41)</f>
        <v>2.1315298701865054E-3</v>
      </c>
      <c r="AP89" s="8">
        <f>((AK89-AK$15)*100)/AK$15</f>
        <v>-97.385958151725191</v>
      </c>
      <c r="AR89" s="16" t="s">
        <v>116</v>
      </c>
      <c r="AS89" s="2"/>
      <c r="AT89" s="1">
        <f>((AO89-AO$15)*100)/AO$15</f>
        <v>-13.259069655138168</v>
      </c>
      <c r="AV89" t="s">
        <v>194</v>
      </c>
      <c r="AW89" s="2">
        <f>AO89-AO$15</f>
        <v>-3.2582199554981621E-4</v>
      </c>
      <c r="AX89" s="16" t="s">
        <v>116</v>
      </c>
      <c r="AY89" s="2">
        <f t="shared" si="65"/>
        <v>2.1315298701865054E-3</v>
      </c>
      <c r="AZ89" s="2">
        <f t="shared" si="66"/>
        <v>2.1315298701865056E-6</v>
      </c>
      <c r="BA89" s="2">
        <f t="shared" si="67"/>
        <v>1.7222761351106964E-4</v>
      </c>
      <c r="BB89" s="2">
        <f t="shared" si="68"/>
        <v>2.0667313621328355E-3</v>
      </c>
      <c r="BC89" s="2">
        <f t="shared" si="69"/>
        <v>2.0667313621328356</v>
      </c>
      <c r="BD89" s="2">
        <f t="shared" si="70"/>
        <v>2.0667313621328357E-18</v>
      </c>
      <c r="BE89" s="7">
        <f t="shared" si="71"/>
        <v>7.2694175565979292E-4</v>
      </c>
      <c r="BF89" s="8">
        <f t="shared" si="72"/>
        <v>0.26533374081582439</v>
      </c>
      <c r="BG89" s="8">
        <f t="shared" si="73"/>
        <v>1.5696171923446045</v>
      </c>
      <c r="BH89" s="8">
        <f t="shared" si="74"/>
        <v>3.139234384689209</v>
      </c>
      <c r="BI89" s="8">
        <f t="shared" si="75"/>
        <v>9.4177031540676257</v>
      </c>
      <c r="BJ89" s="52">
        <f t="shared" si="64"/>
        <v>4.7088515770338129</v>
      </c>
      <c r="BK89" s="8">
        <f t="shared" si="76"/>
        <v>-0.71978696570778844</v>
      </c>
    </row>
    <row r="90" spans="1:63" x14ac:dyDescent="0.3">
      <c r="A90" s="29">
        <v>6.3616360000000002E-4</v>
      </c>
      <c r="B90" s="30">
        <v>5.5572937999999998E-12</v>
      </c>
      <c r="C90" s="29" t="str">
        <v>NaN</v>
      </c>
      <c r="D90" s="29" t="str">
        <v>NaN</v>
      </c>
      <c r="E90" s="34">
        <v>1.7090318999999999E-12</v>
      </c>
      <c r="F90" s="34">
        <v>2.4356222000000001E-12</v>
      </c>
      <c r="G90" s="34">
        <v>8.3492495999999996E-13</v>
      </c>
      <c r="H90" s="34">
        <v>4.5696830000000005E-13</v>
      </c>
      <c r="I90" s="34">
        <v>1.6412706999999999E-13</v>
      </c>
      <c r="J90" s="34">
        <v>1.0680295E-13</v>
      </c>
      <c r="K90" s="34">
        <v>9.3165709999999998E-14</v>
      </c>
      <c r="L90" s="34">
        <v>1.172851E-13</v>
      </c>
      <c r="M90" s="34">
        <v>2.4225459999999998E-13</v>
      </c>
      <c r="N90" s="34">
        <v>6.6044610000000005E-13</v>
      </c>
      <c r="O90" s="34">
        <v>1.0356142000000001E-12</v>
      </c>
      <c r="P90" s="34">
        <v>1.5157929E-12</v>
      </c>
      <c r="Q90" s="34">
        <v>2.3457120000000001E-12</v>
      </c>
      <c r="R90" s="34">
        <v>1.7531613E-11</v>
      </c>
      <c r="S90" s="35" t="str">
        <v>NaN</v>
      </c>
      <c r="T90" s="35" t="str">
        <v>NaN</v>
      </c>
      <c r="U90" s="35" t="str">
        <v>NaN</v>
      </c>
      <c r="V90" s="35" t="str">
        <v>NaN</v>
      </c>
      <c r="W90" s="35">
        <v>3.8160025999999998E-12</v>
      </c>
      <c r="X90" s="35">
        <v>3.0275309999999999E-12</v>
      </c>
      <c r="Y90" s="35">
        <v>4.8242129999999998E-12</v>
      </c>
      <c r="Z90" s="35">
        <v>4.1894435E-12</v>
      </c>
      <c r="AA90" s="35">
        <v>3.8641454E-5</v>
      </c>
      <c r="AB90" s="35" t="str">
        <v>NaN</v>
      </c>
      <c r="AC90" s="36" t="str">
        <v>NaN</v>
      </c>
      <c r="AD90" s="29" t="str">
        <v>NaN</v>
      </c>
      <c r="AE90" s="29">
        <v>2.1053372E-12</v>
      </c>
      <c r="AF90" s="29">
        <v>1.6877619E-12</v>
      </c>
      <c r="AG90" s="29">
        <v>2.3234844999999999E-12</v>
      </c>
      <c r="AH90" s="29">
        <v>7.0425180000000002E-12</v>
      </c>
      <c r="AI90" s="29">
        <v>2.3073197E-7</v>
      </c>
      <c r="AJ90" s="29">
        <v>3.2550207000000002E-4</v>
      </c>
      <c r="AK90" s="3">
        <f t="shared" si="63"/>
        <v>3.7056959992331348E-5</v>
      </c>
      <c r="AM90" t="s">
        <v>117</v>
      </c>
      <c r="AO90" s="2">
        <f>((SUM(A76:Z109)+SUM(AA76:AJ102))/895)</f>
        <v>8.2687655846121688E-4</v>
      </c>
      <c r="AP90" s="8">
        <f>((AK90-AK$16)*100)/AK$16</f>
        <v>-69.177529665977829</v>
      </c>
      <c r="AR90" t="s">
        <v>117</v>
      </c>
      <c r="AT90" s="1">
        <f>((AO90-AO$16)*100)/AO$16</f>
        <v>-13.184145005689759</v>
      </c>
      <c r="AV90" s="2">
        <f>(AO90*100)/total_biomass!AO90</f>
        <v>3.477775438921623E-2</v>
      </c>
      <c r="AW90" s="2">
        <f>AO90-AO$16</f>
        <v>-1.2557222928084812E-4</v>
      </c>
      <c r="AX90" t="s">
        <v>117</v>
      </c>
      <c r="AY90" s="2">
        <f t="shared" si="65"/>
        <v>8.2687655846121688E-4</v>
      </c>
      <c r="AZ90" s="2">
        <f t="shared" si="66"/>
        <v>8.2687655846121692E-7</v>
      </c>
      <c r="BA90" s="2">
        <f t="shared" si="67"/>
        <v>6.6811625923666326E-5</v>
      </c>
      <c r="BB90" s="2">
        <f t="shared" si="68"/>
        <v>8.0173951108399597E-4</v>
      </c>
      <c r="BC90" s="2">
        <f t="shared" si="69"/>
        <v>0.80173951108399599</v>
      </c>
      <c r="BD90" s="2">
        <f t="shared" si="70"/>
        <v>8.0173951108399609E-19</v>
      </c>
      <c r="BE90" s="7">
        <f t="shared" si="71"/>
        <v>2.8199984693112935E-4</v>
      </c>
      <c r="BF90" s="8">
        <f t="shared" si="72"/>
        <v>0.10292994412986221</v>
      </c>
      <c r="BG90" s="47">
        <f>BF90*BL$8</f>
        <v>0.60889583592553753</v>
      </c>
      <c r="BH90" s="47">
        <f t="shared" si="74"/>
        <v>1.2177916718510751</v>
      </c>
      <c r="BI90" s="47">
        <f t="shared" si="75"/>
        <v>3.6533750155532254</v>
      </c>
      <c r="BJ90" s="52">
        <f>AVERAGE(BG90:BI90)</f>
        <v>1.8266875077766127</v>
      </c>
      <c r="BK90" s="8">
        <f t="shared" si="76"/>
        <v>-0.27740685136588561</v>
      </c>
    </row>
    <row r="91" spans="1:63" x14ac:dyDescent="0.3">
      <c r="A91" s="29">
        <v>2.2502030000000001E-3</v>
      </c>
      <c r="B91" s="30">
        <v>5.3825810000000004E-4</v>
      </c>
      <c r="C91" s="29">
        <v>6.9870026999999996E-13</v>
      </c>
      <c r="D91" s="29">
        <v>1.0843391000000001E-12</v>
      </c>
      <c r="E91" s="34">
        <v>1.6498562E-12</v>
      </c>
      <c r="F91" s="34">
        <v>1.9122828E-12</v>
      </c>
      <c r="G91" s="34">
        <v>1.053539E-12</v>
      </c>
      <c r="H91" s="34">
        <v>7.7053479999999999E-13</v>
      </c>
      <c r="I91" s="34">
        <v>2.2732177999999999E-13</v>
      </c>
      <c r="J91" s="34">
        <v>2.1020884E-13</v>
      </c>
      <c r="K91" s="34">
        <v>1.5516981000000001E-13</v>
      </c>
      <c r="L91" s="34">
        <v>1.9004886000000001E-13</v>
      </c>
      <c r="M91" s="34">
        <v>3.8162437E-13</v>
      </c>
      <c r="N91" s="34">
        <v>9.1268909999999991E-13</v>
      </c>
      <c r="O91" s="34">
        <v>2.0596104999999998E-12</v>
      </c>
      <c r="P91" s="34">
        <v>4.3778040000000001E-12</v>
      </c>
      <c r="Q91" s="34">
        <v>5.1589384000000001E-12</v>
      </c>
      <c r="R91" s="34">
        <v>1.20356264E-4</v>
      </c>
      <c r="S91" s="35" t="str">
        <v>NaN</v>
      </c>
      <c r="T91" s="35" t="str">
        <v>NaN</v>
      </c>
      <c r="U91" s="35" t="str">
        <v>NaN</v>
      </c>
      <c r="V91" s="35" t="str">
        <v>NaN</v>
      </c>
      <c r="W91" s="35">
        <v>1.1215025E-12</v>
      </c>
      <c r="X91" s="35">
        <v>1.9378713E-12</v>
      </c>
      <c r="Y91" s="35">
        <v>8.1017119999999995E-5</v>
      </c>
      <c r="Z91" s="35">
        <v>6.1775103999999999E-4</v>
      </c>
      <c r="AA91" s="35">
        <v>2.4388757999999999E-4</v>
      </c>
      <c r="AB91" s="35" t="str">
        <v>NaN</v>
      </c>
      <c r="AC91" s="36" t="str">
        <v>NaN</v>
      </c>
      <c r="AD91" s="29" t="str">
        <v>NaN</v>
      </c>
      <c r="AE91" s="29">
        <v>1.3788824E-12</v>
      </c>
      <c r="AF91" s="29">
        <v>3.1600307999999999E-12</v>
      </c>
      <c r="AG91" s="29">
        <v>3.6932769999999997E-12</v>
      </c>
      <c r="AH91" s="29">
        <v>9.1085449999999999E-12</v>
      </c>
      <c r="AI91" s="29">
        <v>1.2910215E-4</v>
      </c>
      <c r="AJ91" s="29">
        <v>9.6136270000000002E-4</v>
      </c>
      <c r="AK91" s="3">
        <f t="shared" si="63"/>
        <v>1.7041165500837163E-4</v>
      </c>
      <c r="AM91" t="s">
        <v>118</v>
      </c>
      <c r="AP91" s="8">
        <f>((AK91-AK$17)*100)/AK$17</f>
        <v>-51.299176685611101</v>
      </c>
      <c r="AR91" t="s">
        <v>118</v>
      </c>
      <c r="AT91" s="1" t="e">
        <f>((AO91-AO$17)*100)/AO$17</f>
        <v>#DIV/0!</v>
      </c>
      <c r="AW91" s="2"/>
      <c r="AX91" t="s">
        <v>118</v>
      </c>
      <c r="AY91" s="2"/>
      <c r="AZ91" s="2"/>
      <c r="BA91" s="2"/>
      <c r="BB91" s="2"/>
      <c r="BC91" s="2"/>
      <c r="BD91" s="2"/>
      <c r="BE91" s="7"/>
      <c r="BF91" s="8"/>
      <c r="BG91" s="8"/>
      <c r="BH91" s="8"/>
      <c r="BI91" s="8"/>
      <c r="BJ91" s="52"/>
      <c r="BK91" s="8"/>
    </row>
    <row r="92" spans="1:63" x14ac:dyDescent="0.3">
      <c r="A92" s="29">
        <v>1.1028232E-3</v>
      </c>
      <c r="B92" s="30">
        <v>5.1386785E-12</v>
      </c>
      <c r="C92" s="29">
        <v>6.9540695000000002E-13</v>
      </c>
      <c r="D92" s="29">
        <v>8.8532285000000004E-13</v>
      </c>
      <c r="E92" s="34">
        <v>8.0393390000000002E-13</v>
      </c>
      <c r="F92" s="34">
        <v>1.2192000000000001E-12</v>
      </c>
      <c r="G92" s="34">
        <v>1.2872033000000001E-12</v>
      </c>
      <c r="H92" s="34">
        <v>7.5482239999999998E-13</v>
      </c>
      <c r="I92" s="34">
        <v>5.63082E-13</v>
      </c>
      <c r="J92" s="34">
        <v>6.1386019999999999E-13</v>
      </c>
      <c r="K92" s="34">
        <v>6.9888614999999996E-13</v>
      </c>
      <c r="L92" s="34">
        <v>7.8785759999999996E-13</v>
      </c>
      <c r="M92" s="34">
        <v>1.2863328E-12</v>
      </c>
      <c r="N92" s="34">
        <v>2.4564617E-12</v>
      </c>
      <c r="O92" s="34">
        <v>4.8035056999999999E-12</v>
      </c>
      <c r="P92" s="34">
        <v>1.4958922999999999E-7</v>
      </c>
      <c r="Q92" s="34">
        <v>3.8311299999999998E-4</v>
      </c>
      <c r="R92" s="34">
        <v>1.1886468E-11</v>
      </c>
      <c r="S92" s="35" t="str">
        <v>NaN</v>
      </c>
      <c r="T92" s="35" t="str">
        <v>NaN</v>
      </c>
      <c r="U92" s="35" t="str">
        <v>NaN</v>
      </c>
      <c r="V92" s="35" t="str">
        <v>NaN</v>
      </c>
      <c r="W92" s="35">
        <v>1.5188583000000001E-12</v>
      </c>
      <c r="X92" s="35">
        <v>3.5932281000000001E-12</v>
      </c>
      <c r="Y92" s="35">
        <v>1.3757759999999999E-4</v>
      </c>
      <c r="Z92" s="35">
        <v>1.2696304E-3</v>
      </c>
      <c r="AA92" s="35">
        <v>1.2027075000000001E-3</v>
      </c>
      <c r="AB92" s="35" t="str">
        <v>NaN</v>
      </c>
      <c r="AC92" s="36" t="str">
        <v>NaN</v>
      </c>
      <c r="AD92" s="29" t="str">
        <v>NaN</v>
      </c>
      <c r="AE92" s="29">
        <v>1.2490550999999999E-12</v>
      </c>
      <c r="AF92" s="29">
        <v>3.1810086E-12</v>
      </c>
      <c r="AG92" s="29">
        <v>5.0499110000000004E-7</v>
      </c>
      <c r="AH92" s="29">
        <v>3.9166519999999999E-4</v>
      </c>
      <c r="AI92" s="29">
        <v>7.1392890000000005E-4</v>
      </c>
      <c r="AJ92" s="29">
        <v>1.2107985000000001E-3</v>
      </c>
      <c r="AK92" s="3">
        <f t="shared" si="63"/>
        <v>2.2113444564666109E-4</v>
      </c>
      <c r="AM92" t="s">
        <v>119</v>
      </c>
      <c r="AP92" s="8">
        <f>((AK92-AK$18)*100)/AK$18</f>
        <v>-47.238988698831172</v>
      </c>
      <c r="AR92" t="s">
        <v>119</v>
      </c>
      <c r="AT92" s="1" t="e">
        <f>((AO92-AO$18)*100)/AO$18</f>
        <v>#DIV/0!</v>
      </c>
      <c r="AW92" s="2"/>
      <c r="AX92" t="s">
        <v>119</v>
      </c>
      <c r="AY92" s="2"/>
      <c r="AZ92" s="2"/>
      <c r="BA92" s="2"/>
      <c r="BB92" s="2"/>
      <c r="BC92" s="2"/>
      <c r="BD92" s="2"/>
      <c r="BE92" s="7"/>
      <c r="BF92" s="8"/>
      <c r="BG92" s="8"/>
      <c r="BH92" s="8"/>
      <c r="BI92" s="8"/>
      <c r="BJ92" s="52"/>
      <c r="BK92" s="8"/>
    </row>
    <row r="93" spans="1:63" x14ac:dyDescent="0.3">
      <c r="A93" s="29" t="str">
        <v>NaN</v>
      </c>
      <c r="B93" s="30" t="str">
        <v>NaN</v>
      </c>
      <c r="C93" s="29">
        <v>5.6620366000000002E-13</v>
      </c>
      <c r="D93" s="29">
        <v>1.9222914999999999E-12</v>
      </c>
      <c r="E93" s="34">
        <v>3.1999950999999998E-7</v>
      </c>
      <c r="F93" s="34">
        <v>1.3670132999999999E-12</v>
      </c>
      <c r="G93" s="34">
        <v>8.8909364999999999E-13</v>
      </c>
      <c r="H93" s="34">
        <v>5.0627739999999995E-13</v>
      </c>
      <c r="I93" s="34">
        <v>4.2562057999999998E-13</v>
      </c>
      <c r="J93" s="34">
        <v>4.3719075999999999E-13</v>
      </c>
      <c r="K93" s="34">
        <v>4.7033600000000001E-13</v>
      </c>
      <c r="L93" s="34">
        <v>5.0270469999999996E-13</v>
      </c>
      <c r="M93" s="34">
        <v>6.6799259999999995E-13</v>
      </c>
      <c r="N93" s="34">
        <v>9.146919000000001E-13</v>
      </c>
      <c r="O93" s="34">
        <v>1.3849537E-12</v>
      </c>
      <c r="P93" s="34">
        <v>3.2765662999999999E-12</v>
      </c>
      <c r="Q93" s="34">
        <v>2.2645263E-5</v>
      </c>
      <c r="R93" s="34">
        <v>2.6678230000000002E-4</v>
      </c>
      <c r="S93" s="35" t="str">
        <v>NaN</v>
      </c>
      <c r="T93" s="35" t="str">
        <v>NaN</v>
      </c>
      <c r="U93" s="35" t="str">
        <v>NaN</v>
      </c>
      <c r="V93" s="35">
        <v>5.8370510000000004E-13</v>
      </c>
      <c r="W93" s="35">
        <v>6.3767290000000001E-13</v>
      </c>
      <c r="X93" s="35">
        <v>6.8825459999999995E-13</v>
      </c>
      <c r="Y93" s="35">
        <v>1.397772E-12</v>
      </c>
      <c r="Z93" s="35">
        <v>3.8850437999999999E-12</v>
      </c>
      <c r="AA93" s="35">
        <v>7.8669562999999999E-4</v>
      </c>
      <c r="AB93" s="35" t="str">
        <v>NaN</v>
      </c>
      <c r="AC93" s="36" t="str">
        <v>NaN</v>
      </c>
      <c r="AD93" s="29" t="str">
        <v>NaN</v>
      </c>
      <c r="AE93" s="29">
        <v>1.9446157000000002E-12</v>
      </c>
      <c r="AF93" s="29">
        <v>2.5386980000000001E-12</v>
      </c>
      <c r="AG93" s="29">
        <v>8.7852567000000004E-4</v>
      </c>
      <c r="AH93" s="29">
        <v>1.5419009999999999E-4</v>
      </c>
      <c r="AI93" s="29">
        <v>3.5104611999999999E-4</v>
      </c>
      <c r="AJ93" s="29">
        <v>1.1683704999999999E-3</v>
      </c>
      <c r="AK93" s="3">
        <f t="shared" si="63"/>
        <v>1.2959198598273919E-4</v>
      </c>
      <c r="AM93" t="s">
        <v>120</v>
      </c>
      <c r="AO93" s="2">
        <f>SUM(U108:W109)/6</f>
        <v>3.8758270000000001E-3</v>
      </c>
      <c r="AP93" s="8">
        <f>((AK93-AK$19)*100)/AK$19</f>
        <v>-43.41197300728119</v>
      </c>
      <c r="AR93" t="s">
        <v>123</v>
      </c>
      <c r="AT93" s="1">
        <f>((AO93-AO$19)*100)/AO$19</f>
        <v>17.555035175615174</v>
      </c>
      <c r="AW93" s="2">
        <f>AO93-AO$19</f>
        <v>5.7879510833333363E-4</v>
      </c>
      <c r="AX93" t="s">
        <v>120</v>
      </c>
      <c r="AY93" s="2">
        <f t="shared" ref="AY93" si="77">AO93</f>
        <v>3.8758270000000001E-3</v>
      </c>
      <c r="AZ93" s="2">
        <f t="shared" ref="AZ93" si="78">AY93*0.001</f>
        <v>3.8758269999999999E-6</v>
      </c>
      <c r="BA93" s="2">
        <f t="shared" ref="BA93" si="79">AZ93*80.8</f>
        <v>3.1316682159999998E-4</v>
      </c>
      <c r="BB93" s="2">
        <f t="shared" ref="BB93" si="80">BA93*12</f>
        <v>3.7580018591999997E-3</v>
      </c>
      <c r="BC93" s="2">
        <f t="shared" ref="BC93" si="81">BB93*1000</f>
        <v>3.7580018591999997</v>
      </c>
      <c r="BD93" s="2">
        <f t="shared" ref="BD93" si="82">BC93*0.000000000000000001</f>
        <v>3.7580018591999997E-18</v>
      </c>
      <c r="BE93" s="7">
        <f t="shared" ref="BE93" si="83">BD93*BI$8</f>
        <v>1.321820783945712E-3</v>
      </c>
      <c r="BF93" s="8">
        <f t="shared" ref="BF93" si="84">BE93*365</f>
        <v>0.48246458614018489</v>
      </c>
      <c r="BG93" s="8">
        <f>BF93*BL$8</f>
        <v>2.8540837165097339</v>
      </c>
      <c r="BH93" s="8">
        <f t="shared" ref="BH93" si="85">BF93*BL$9</f>
        <v>5.7081674330194678</v>
      </c>
      <c r="BI93" s="8">
        <f t="shared" ref="BI93" si="86">BF93*BL$10</f>
        <v>17.124502299058403</v>
      </c>
      <c r="BJ93" s="52">
        <f t="shared" ref="BJ93" si="87">AVERAGE(BG93:BI93)</f>
        <v>8.5622511495292013</v>
      </c>
      <c r="BK93" s="8">
        <f t="shared" si="76"/>
        <v>1.278640424783914</v>
      </c>
    </row>
    <row r="94" spans="1:63" x14ac:dyDescent="0.3">
      <c r="A94" t="str">
        <v>NaN</v>
      </c>
      <c r="B94" s="37" t="str">
        <v>NaN</v>
      </c>
      <c r="C94" s="34">
        <v>1.3387593E-12</v>
      </c>
      <c r="D94" s="34">
        <v>2.3609040000000001E-12</v>
      </c>
      <c r="E94" s="34">
        <v>1.9982036999999998E-12</v>
      </c>
      <c r="F94" s="34">
        <v>8.6788859999999995E-13</v>
      </c>
      <c r="G94" s="34">
        <v>6.4103579999999996E-13</v>
      </c>
      <c r="H94" s="34">
        <v>5.5755536000000003E-13</v>
      </c>
      <c r="I94" s="34">
        <v>6.5045630000000002E-13</v>
      </c>
      <c r="J94" s="34">
        <v>7.7280434999999999E-13</v>
      </c>
      <c r="K94" s="34">
        <v>7.1850610000000001E-13</v>
      </c>
      <c r="L94" s="34">
        <v>6.7128204000000003E-13</v>
      </c>
      <c r="M94" s="34">
        <v>7.5410022999999996E-13</v>
      </c>
      <c r="N94" s="34">
        <v>9.646341999999999E-13</v>
      </c>
      <c r="O94" s="34">
        <v>1.4210113E-12</v>
      </c>
      <c r="P94" s="34">
        <v>3.4999558E-12</v>
      </c>
      <c r="Q94" s="34">
        <v>8.2653640000000001E-12</v>
      </c>
      <c r="R94" s="34">
        <v>8.3878619999999997E-12</v>
      </c>
      <c r="S94" s="35" t="str">
        <v>NaN</v>
      </c>
      <c r="T94" s="35" t="str">
        <v>NaN</v>
      </c>
      <c r="U94" s="35" t="str">
        <v>NaN</v>
      </c>
      <c r="V94" s="35">
        <v>2.4646020000000002E-12</v>
      </c>
      <c r="W94" s="35">
        <v>8.0120850000000002E-13</v>
      </c>
      <c r="X94" s="35">
        <v>8.8380179999999996E-13</v>
      </c>
      <c r="Y94" s="35">
        <v>1.3229858E-12</v>
      </c>
      <c r="Z94" s="35">
        <v>3.6662093000000004E-12</v>
      </c>
      <c r="AA94" s="35">
        <v>1.0082527999999999E-3</v>
      </c>
      <c r="AB94" s="35" t="str">
        <v>NaN</v>
      </c>
      <c r="AC94" s="36" t="str">
        <v>NaN</v>
      </c>
      <c r="AD94" s="29" t="str">
        <v>NaN</v>
      </c>
      <c r="AE94" s="29">
        <v>9.4089460000000005E-4</v>
      </c>
      <c r="AF94" s="29">
        <v>1.1895073E-6</v>
      </c>
      <c r="AG94" s="29">
        <v>4.0704068E-12</v>
      </c>
      <c r="AH94" s="29">
        <v>1.6950873000000001E-12</v>
      </c>
      <c r="AI94" s="29">
        <v>1.5572397E-12</v>
      </c>
      <c r="AJ94" s="29">
        <v>2.2583621000000001E-4</v>
      </c>
      <c r="AK94" s="3">
        <f t="shared" si="63"/>
        <v>7.772047027256657E-5</v>
      </c>
      <c r="AP94" s="8">
        <f>((AK94-AK$20)*100)/AK$20</f>
        <v>-39.449536961174203</v>
      </c>
      <c r="AY94" s="2"/>
      <c r="AZ94" s="2"/>
      <c r="BA94" s="2"/>
      <c r="BB94" s="2"/>
      <c r="BC94" s="2"/>
      <c r="BD94" s="2"/>
      <c r="BE94" s="7"/>
      <c r="BF94" s="8"/>
      <c r="BG94" s="8"/>
      <c r="BH94" s="8"/>
      <c r="BI94" s="8"/>
    </row>
    <row r="95" spans="1:63" x14ac:dyDescent="0.3">
      <c r="A95" t="str">
        <v>NaN</v>
      </c>
      <c r="B95" s="37">
        <v>1.5205316000000001E-12</v>
      </c>
      <c r="C95" s="34">
        <v>6.4965453999999998E-13</v>
      </c>
      <c r="D95" s="34">
        <v>1.0746012E-12</v>
      </c>
      <c r="E95" s="34">
        <v>5.4668999999999997E-13</v>
      </c>
      <c r="F95" s="34">
        <v>5.3951375000000003E-13</v>
      </c>
      <c r="G95" s="34">
        <v>7.5135790000000004E-13</v>
      </c>
      <c r="H95" s="34">
        <v>1.0678390999999999E-12</v>
      </c>
      <c r="I95" s="34">
        <v>2.1410824999999998E-12</v>
      </c>
      <c r="J95" s="34">
        <v>4.276417E-12</v>
      </c>
      <c r="K95" s="34">
        <v>5.7044769999999998E-12</v>
      </c>
      <c r="L95" s="34">
        <v>7.8252335000000002E-12</v>
      </c>
      <c r="M95" s="34">
        <v>6.8371125000000004E-12</v>
      </c>
      <c r="N95" s="34">
        <v>5.2550290000000003E-12</v>
      </c>
      <c r="O95" s="34">
        <v>4.0624630000000002E-12</v>
      </c>
      <c r="P95" s="34">
        <v>5.3324692999999998E-12</v>
      </c>
      <c r="Q95" s="34">
        <v>6.2893262999999997E-12</v>
      </c>
      <c r="R95" s="34">
        <v>8.0068270000000004E-12</v>
      </c>
      <c r="S95" s="35" t="str">
        <v>NaN</v>
      </c>
      <c r="T95" s="35" t="str">
        <v>NaN</v>
      </c>
      <c r="U95" s="35">
        <v>8.8590600000000002E-13</v>
      </c>
      <c r="V95" s="35">
        <v>1.732781E-12</v>
      </c>
      <c r="W95" s="35">
        <v>3.5438204E-12</v>
      </c>
      <c r="X95" s="35">
        <v>3.4981844000000001E-12</v>
      </c>
      <c r="Y95" s="35">
        <v>2.7379947E-12</v>
      </c>
      <c r="Z95" s="35">
        <v>1.8568629999999999E-12</v>
      </c>
      <c r="AA95" s="35">
        <v>6.3858064000000002E-12</v>
      </c>
      <c r="AB95" s="35" t="str">
        <v>NaN</v>
      </c>
      <c r="AC95" s="36" t="str">
        <v>NaN</v>
      </c>
      <c r="AD95" s="29" t="str">
        <v>NaN</v>
      </c>
      <c r="AE95" s="29">
        <v>3.6701236000000003E-11</v>
      </c>
      <c r="AF95" s="29">
        <v>4.3794182999999998E-12</v>
      </c>
      <c r="AG95" s="29">
        <v>1.3804359E-12</v>
      </c>
      <c r="AH95" s="29">
        <v>1.5991152E-12</v>
      </c>
      <c r="AI95" s="29">
        <v>1.7667121999999999E-12</v>
      </c>
      <c r="AJ95" s="29">
        <v>9.388237E-4</v>
      </c>
      <c r="AK95" s="3">
        <f t="shared" si="63"/>
        <v>3.1294127611629958E-5</v>
      </c>
      <c r="AP95" s="8">
        <f>((AK95-AK$21)*100)/AK$21</f>
        <v>-31.416442049219281</v>
      </c>
      <c r="BG95" s="8"/>
      <c r="BH95" s="8"/>
      <c r="BI95" s="8"/>
    </row>
    <row r="96" spans="1:63" x14ac:dyDescent="0.3">
      <c r="A96" t="str">
        <v>NaN</v>
      </c>
      <c r="B96" s="37">
        <v>7.4479723999999996E-13</v>
      </c>
      <c r="C96" s="34">
        <v>2.434021E-13</v>
      </c>
      <c r="D96" s="34">
        <v>2.0664122E-13</v>
      </c>
      <c r="E96" s="34">
        <v>1.42311E-13</v>
      </c>
      <c r="F96" s="34">
        <v>2.4534370000000001E-13</v>
      </c>
      <c r="G96" s="34">
        <v>4.1055897999999998E-13</v>
      </c>
      <c r="H96" s="34">
        <v>6.4548702999999995E-13</v>
      </c>
      <c r="I96" s="34">
        <v>1.1643115E-12</v>
      </c>
      <c r="J96" s="34">
        <v>1.839195E-12</v>
      </c>
      <c r="K96" s="34">
        <v>3.2944767E-12</v>
      </c>
      <c r="L96" s="34">
        <v>4.5656056999999999E-12</v>
      </c>
      <c r="M96" s="34">
        <v>6.1801829999999997E-12</v>
      </c>
      <c r="N96" s="34">
        <v>5.7700830000000001E-12</v>
      </c>
      <c r="O96" s="34">
        <v>6.4144150000000004E-12</v>
      </c>
      <c r="P96" s="34">
        <v>8.4657915999999997E-7</v>
      </c>
      <c r="Q96" s="34">
        <v>1.4705962999999999E-3</v>
      </c>
      <c r="R96" s="34">
        <v>1.4747764E-3</v>
      </c>
      <c r="S96" s="35" t="str">
        <v>NaN</v>
      </c>
      <c r="T96" s="35" t="str">
        <v>NaN</v>
      </c>
      <c r="U96" s="35">
        <v>1.1791668000000001E-12</v>
      </c>
      <c r="V96" s="35">
        <v>1.7932234000000001E-12</v>
      </c>
      <c r="W96" s="35">
        <v>1.4213423E-12</v>
      </c>
      <c r="X96" s="35">
        <v>1.8201286999999999E-12</v>
      </c>
      <c r="Y96" s="35">
        <v>6.3874976999999999E-12</v>
      </c>
      <c r="Z96" s="35" t="str">
        <v>NaN</v>
      </c>
      <c r="AA96" s="35" t="str">
        <v>NaN</v>
      </c>
      <c r="AB96" s="35" t="str">
        <v>NaN</v>
      </c>
      <c r="AC96" s="36" t="str">
        <v>NaN</v>
      </c>
      <c r="AD96" s="29" t="str">
        <v>NaN</v>
      </c>
      <c r="AE96" s="29" t="str">
        <v>NaN</v>
      </c>
      <c r="AF96" s="29">
        <v>2.273741E-4</v>
      </c>
      <c r="AG96" s="29">
        <v>1.3321873999999999E-12</v>
      </c>
      <c r="AH96" s="29">
        <v>1.6847935000000001E-5</v>
      </c>
      <c r="AI96" s="29">
        <v>1.2522634999999999E-4</v>
      </c>
      <c r="AJ96" s="29">
        <v>4.3869227000000004E-12</v>
      </c>
      <c r="AK96" s="3">
        <f t="shared" si="63"/>
        <v>1.2280250793878815E-4</v>
      </c>
      <c r="AP96" s="8">
        <f>((AK96-AK$22)*100)/AK$22</f>
        <v>-49.81936329527479</v>
      </c>
      <c r="BG96" s="8"/>
      <c r="BH96" s="8"/>
      <c r="BI96" s="8"/>
    </row>
    <row r="97" spans="1:62" x14ac:dyDescent="0.3">
      <c r="A97" t="str">
        <v>NaN</v>
      </c>
      <c r="B97" s="37">
        <v>5.4040090000000001E-13</v>
      </c>
      <c r="C97" s="34">
        <v>1.3027223E-13</v>
      </c>
      <c r="D97" s="34">
        <v>1.7620999E-13</v>
      </c>
      <c r="E97" s="34">
        <v>9.2571449999999995E-14</v>
      </c>
      <c r="F97" s="34">
        <v>1.31348E-13</v>
      </c>
      <c r="G97" s="34">
        <v>2.2821485000000002E-13</v>
      </c>
      <c r="H97" s="34">
        <v>2.4310227999999999E-13</v>
      </c>
      <c r="I97" s="34">
        <v>3.2321521999999999E-13</v>
      </c>
      <c r="J97" s="34">
        <v>4.3245992000000002E-13</v>
      </c>
      <c r="K97" s="34">
        <v>6.8924970000000005E-13</v>
      </c>
      <c r="L97" s="34">
        <v>7.5091935000000002E-13</v>
      </c>
      <c r="M97" s="34">
        <v>1.0722059E-12</v>
      </c>
      <c r="N97" s="34">
        <v>1.6582272000000001E-12</v>
      </c>
      <c r="O97" s="34">
        <v>1.3836439E-12</v>
      </c>
      <c r="P97" s="34">
        <v>1.9814547000000001E-12</v>
      </c>
      <c r="Q97" s="34">
        <v>1.3020626E-5</v>
      </c>
      <c r="R97" s="34">
        <v>1.9764196000000001E-4</v>
      </c>
      <c r="S97" s="35" t="str">
        <v>NaN</v>
      </c>
      <c r="T97" s="35">
        <v>3.6529507999999998E-12</v>
      </c>
      <c r="U97" s="35">
        <v>1.1751351E-12</v>
      </c>
      <c r="V97" s="35">
        <v>7.4933740000000003E-13</v>
      </c>
      <c r="W97" s="35">
        <v>8.5709407000000002E-13</v>
      </c>
      <c r="X97" s="35">
        <v>7.2630324000000002E-13</v>
      </c>
      <c r="Y97" s="35">
        <v>3.6946043000000001E-13</v>
      </c>
      <c r="Z97" s="35" t="str">
        <v>NaN</v>
      </c>
      <c r="AA97" s="35" t="str">
        <v>NaN</v>
      </c>
      <c r="AB97" s="35" t="str">
        <v>NaN</v>
      </c>
      <c r="AC97" s="36" t="str">
        <v>NaN</v>
      </c>
      <c r="AD97" s="29" t="str">
        <v>NaN</v>
      </c>
      <c r="AE97" s="29" t="str">
        <v>NaN</v>
      </c>
      <c r="AF97" s="29">
        <v>9.9235579999999994E-4</v>
      </c>
      <c r="AG97" s="29">
        <v>4.1929909999999997E-11</v>
      </c>
      <c r="AH97" s="29">
        <v>1.5072258000000001E-11</v>
      </c>
      <c r="AI97" s="29">
        <v>2.4391935E-4</v>
      </c>
      <c r="AJ97" s="29">
        <v>1.5672783E-11</v>
      </c>
      <c r="AK97" s="3">
        <f t="shared" si="63"/>
        <v>5.1676350929954554E-5</v>
      </c>
      <c r="AP97" s="8">
        <f>((AK97-AK$23)*100)/AK$23</f>
        <v>-53.529155346939525</v>
      </c>
      <c r="AS97" t="s">
        <v>126</v>
      </c>
      <c r="BG97" s="8"/>
      <c r="BH97" s="8"/>
      <c r="BI97" s="8"/>
    </row>
    <row r="98" spans="1:62" x14ac:dyDescent="0.3">
      <c r="A98" t="str">
        <v>NaN</v>
      </c>
      <c r="B98" s="37">
        <v>1.0693846000000001E-12</v>
      </c>
      <c r="C98" s="34">
        <v>1.8407575E-13</v>
      </c>
      <c r="D98" s="34">
        <v>1.4201456E-13</v>
      </c>
      <c r="E98" s="34">
        <v>8.4413700000000006E-14</v>
      </c>
      <c r="F98" s="34">
        <v>1.0071511999999999E-13</v>
      </c>
      <c r="G98" s="34">
        <v>1.8660469000000001E-13</v>
      </c>
      <c r="H98" s="34">
        <v>3.1777999999999998E-13</v>
      </c>
      <c r="I98" s="34">
        <v>4.7233220000000003E-13</v>
      </c>
      <c r="J98" s="34">
        <v>6.2142602999999998E-13</v>
      </c>
      <c r="K98" s="34">
        <v>7.3269916999999998E-13</v>
      </c>
      <c r="L98" s="34">
        <v>7.5750660000000003E-13</v>
      </c>
      <c r="M98" s="34">
        <v>9.6427210000000009E-13</v>
      </c>
      <c r="N98" s="34">
        <v>9.1030970000000001E-13</v>
      </c>
      <c r="O98" s="34">
        <v>9.0223959999999997E-13</v>
      </c>
      <c r="P98" s="34">
        <v>3.4682953000000002E-12</v>
      </c>
      <c r="Q98" s="34">
        <v>5.1961439999999998E-4</v>
      </c>
      <c r="R98" s="34" t="str">
        <v>NaN</v>
      </c>
      <c r="S98" s="35">
        <v>2.2883936000000002E-12</v>
      </c>
      <c r="T98" s="35">
        <v>9.1347680000000003E-13</v>
      </c>
      <c r="U98" s="35">
        <v>3.9374423E-13</v>
      </c>
      <c r="V98" s="35">
        <v>4.7750833000000004E-13</v>
      </c>
      <c r="W98" s="35">
        <v>4.9630287000000002E-13</v>
      </c>
      <c r="X98" s="35">
        <v>4.6722413E-13</v>
      </c>
      <c r="Y98" s="35">
        <v>2.9233516999999999E-13</v>
      </c>
      <c r="Z98" s="35" t="str">
        <v>NaN</v>
      </c>
      <c r="AA98" s="35" t="str">
        <v>NaN</v>
      </c>
      <c r="AB98" s="35" t="str">
        <v>NaN</v>
      </c>
      <c r="AC98" s="36" t="str">
        <v>NaN</v>
      </c>
      <c r="AD98" s="29" t="str">
        <v>NaN</v>
      </c>
      <c r="AE98" s="29" t="str">
        <v>NaN</v>
      </c>
      <c r="AF98" s="29">
        <v>9.2893320000000002E-4</v>
      </c>
      <c r="AG98" s="29">
        <v>5.4193472999999997E-11</v>
      </c>
      <c r="AH98" s="29">
        <v>1.0086495000000001E-3</v>
      </c>
      <c r="AI98" s="29">
        <v>8.1389094999999995E-4</v>
      </c>
      <c r="AJ98" s="29">
        <v>6.9471763000000005E-4</v>
      </c>
      <c r="AK98" s="3">
        <f t="shared" si="63"/>
        <v>1.4163591965844741E-4</v>
      </c>
      <c r="AP98" s="8">
        <f>((AK98-AK$24)*100)/AK$24</f>
        <v>-39.191295287827437</v>
      </c>
      <c r="BG98" s="8"/>
      <c r="BH98" s="8"/>
      <c r="BI98" s="8"/>
    </row>
    <row r="99" spans="1:62" x14ac:dyDescent="0.3">
      <c r="A99" t="str">
        <v>NaN</v>
      </c>
      <c r="B99" s="37">
        <v>4.4905286000000003E-12</v>
      </c>
      <c r="C99" s="34">
        <v>1.08388E-12</v>
      </c>
      <c r="D99" s="34">
        <v>3.3215510000000002E-13</v>
      </c>
      <c r="E99" s="34">
        <v>1.4183384E-13</v>
      </c>
      <c r="F99" s="34">
        <v>1.8957785000000001E-13</v>
      </c>
      <c r="G99" s="34">
        <v>2.7794400000000001E-13</v>
      </c>
      <c r="H99" s="34">
        <v>3.7072724000000002E-13</v>
      </c>
      <c r="I99" s="34">
        <v>4.7923069999999997E-13</v>
      </c>
      <c r="J99" s="34">
        <v>4.9496415000000002E-13</v>
      </c>
      <c r="K99" s="34">
        <v>5.2079585999999998E-13</v>
      </c>
      <c r="L99" s="34">
        <v>6.1590630000000003E-13</v>
      </c>
      <c r="M99" s="34">
        <v>7.8256800000000002E-13</v>
      </c>
      <c r="N99" s="34">
        <v>8.7746110000000001E-13</v>
      </c>
      <c r="O99" s="34">
        <v>8.5318324999999996E-13</v>
      </c>
      <c r="P99" s="38">
        <v>2.7074996000000001E-12</v>
      </c>
      <c r="Q99" s="38" t="str">
        <v>NaN</v>
      </c>
      <c r="R99" s="38">
        <v>2.2946791999999999E-11</v>
      </c>
      <c r="S99" s="35">
        <v>9.6606749999999991E-13</v>
      </c>
      <c r="T99" s="35">
        <v>6.2633296999999998E-13</v>
      </c>
      <c r="U99" s="35">
        <v>4.2189311999999998E-13</v>
      </c>
      <c r="V99" s="35">
        <v>5.0072022999999998E-13</v>
      </c>
      <c r="W99" s="35">
        <v>5.6385956000000001E-13</v>
      </c>
      <c r="X99" s="35">
        <v>4.4890612999999998E-13</v>
      </c>
      <c r="Y99" s="35">
        <v>5.3943444000000001E-13</v>
      </c>
      <c r="Z99" s="35" t="str">
        <v>NaN</v>
      </c>
      <c r="AA99" s="35" t="str">
        <v>NaN</v>
      </c>
      <c r="AB99" s="35" t="str">
        <v>NaN</v>
      </c>
      <c r="AC99" s="36" t="str">
        <v>NaN</v>
      </c>
      <c r="AD99" s="29" t="str">
        <v>NaN</v>
      </c>
      <c r="AE99" s="29" t="str">
        <v>NaN</v>
      </c>
      <c r="AF99" s="29">
        <v>1.0452266E-3</v>
      </c>
      <c r="AG99" s="29">
        <v>8.8023776000000005E-11</v>
      </c>
      <c r="AH99" s="29" t="str">
        <v>NaN</v>
      </c>
      <c r="AI99" s="29">
        <v>1.1543973E-3</v>
      </c>
      <c r="AJ99" s="29">
        <v>9.4271806000000003E-4</v>
      </c>
      <c r="AK99" s="3">
        <f t="shared" si="63"/>
        <v>1.1638304034281621E-4</v>
      </c>
      <c r="AP99" s="8">
        <f>((AK99-AK$25)*100)/AK$25</f>
        <v>-27.155072363042198</v>
      </c>
      <c r="BG99" s="8"/>
      <c r="BH99" s="8"/>
      <c r="BI99" s="8"/>
    </row>
    <row r="100" spans="1:62" x14ac:dyDescent="0.3">
      <c r="A100" t="str">
        <v>NaN</v>
      </c>
      <c r="B100" s="37">
        <v>9.8054340000000004E-12</v>
      </c>
      <c r="C100" s="34">
        <v>3.1277766999999999E-12</v>
      </c>
      <c r="D100" s="34">
        <v>6.5339709999999996E-13</v>
      </c>
      <c r="E100" s="34">
        <v>2.4843562999999999E-13</v>
      </c>
      <c r="F100" s="34">
        <v>2.1704338E-13</v>
      </c>
      <c r="G100" s="34">
        <v>3.0259629999999998E-13</v>
      </c>
      <c r="H100" s="34">
        <v>3.7591900000000001E-13</v>
      </c>
      <c r="I100" s="34">
        <v>4.8386685000000004E-13</v>
      </c>
      <c r="J100" s="34">
        <v>4.4565323000000001E-13</v>
      </c>
      <c r="K100" s="34">
        <v>4.4312892999999998E-13</v>
      </c>
      <c r="L100" s="34">
        <v>5.6804189999999996E-13</v>
      </c>
      <c r="M100" s="34">
        <v>6.2258660000000003E-13</v>
      </c>
      <c r="N100" s="34">
        <v>5.3392029999999998E-13</v>
      </c>
      <c r="O100" s="34">
        <v>7.2396640000000004E-13</v>
      </c>
      <c r="P100" s="38" t="str">
        <v>NaN</v>
      </c>
      <c r="Q100" s="38">
        <v>1.2888898000000001E-11</v>
      </c>
      <c r="R100" s="38">
        <v>1.2183146E-11</v>
      </c>
      <c r="S100" s="35">
        <v>4.3386054E-12</v>
      </c>
      <c r="T100" s="35">
        <v>9.7262650000000007E-13</v>
      </c>
      <c r="U100" s="35">
        <v>5.1407033999999996E-13</v>
      </c>
      <c r="V100" s="35">
        <v>5.5611266000000004E-13</v>
      </c>
      <c r="W100" s="35">
        <v>6.7362009999999997E-13</v>
      </c>
      <c r="X100" s="35">
        <v>6.4955939999999997E-13</v>
      </c>
      <c r="Y100" s="35">
        <v>1.0891087999999999E-12</v>
      </c>
      <c r="Z100" s="35" t="str">
        <v>NaN</v>
      </c>
      <c r="AA100" s="35" t="str">
        <v>NaN</v>
      </c>
      <c r="AB100" s="35" t="str">
        <v>NaN</v>
      </c>
      <c r="AC100" s="36" t="str">
        <v>NaN</v>
      </c>
      <c r="AD100" s="29" t="str">
        <v>NaN</v>
      </c>
      <c r="AE100" s="29" t="str">
        <v>NaN</v>
      </c>
      <c r="AF100" s="29">
        <v>2.7830778E-3</v>
      </c>
      <c r="AG100" s="29">
        <v>4.1750005999999999E-4</v>
      </c>
      <c r="AH100" s="29" t="str">
        <v>NaN</v>
      </c>
      <c r="AI100" s="29" t="str">
        <v>NaN</v>
      </c>
      <c r="AJ100" s="29" t="str">
        <v>NaN</v>
      </c>
      <c r="AK100" s="3">
        <f t="shared" si="63"/>
        <v>1.2802311649670053E-4</v>
      </c>
      <c r="AP100" s="8">
        <f>((AK100-AK$26)*100)/AK$26</f>
        <v>-21.846606703490501</v>
      </c>
      <c r="BG100" s="8"/>
      <c r="BH100" s="8"/>
      <c r="BI100" s="8"/>
    </row>
    <row r="101" spans="1:62" x14ac:dyDescent="0.3">
      <c r="A101" t="str">
        <v>NaN</v>
      </c>
      <c r="B101" s="37" t="str">
        <v>NaN</v>
      </c>
      <c r="C101" s="34">
        <v>5.507483E-12</v>
      </c>
      <c r="D101" s="34">
        <v>8.1560994999999997E-13</v>
      </c>
      <c r="E101" s="34">
        <v>2.7381033E-13</v>
      </c>
      <c r="F101" s="34">
        <v>2.3031067E-13</v>
      </c>
      <c r="G101" s="34">
        <v>3.8054865000000001E-13</v>
      </c>
      <c r="H101" s="34">
        <v>4.8349985000000002E-13</v>
      </c>
      <c r="I101" s="34">
        <v>5.7007436999999997E-13</v>
      </c>
      <c r="J101" s="34">
        <v>6.0044320000000004E-13</v>
      </c>
      <c r="K101" s="34">
        <v>5.7336692999999999E-13</v>
      </c>
      <c r="L101" s="34">
        <v>6.6778315999999999E-13</v>
      </c>
      <c r="M101" s="34">
        <v>5.9003900000000001E-13</v>
      </c>
      <c r="N101" s="34">
        <v>4.4430997999999998E-13</v>
      </c>
      <c r="O101" s="34">
        <v>7.8328649999999999E-13</v>
      </c>
      <c r="P101" s="38" t="str">
        <v>NaN</v>
      </c>
      <c r="Q101" s="38">
        <v>1.4776553E-11</v>
      </c>
      <c r="R101" s="38">
        <v>9.3389489999999993E-12</v>
      </c>
      <c r="S101" s="35">
        <v>5.3108309999999997E-12</v>
      </c>
      <c r="T101" s="35">
        <v>1.0207265E-12</v>
      </c>
      <c r="U101" s="35">
        <v>6.3816589999999995E-13</v>
      </c>
      <c r="V101" s="35">
        <v>7.8269536000000001E-13</v>
      </c>
      <c r="W101" s="35">
        <v>9.7968030000000009E-13</v>
      </c>
      <c r="X101" s="35">
        <v>9.8511150000000009E-13</v>
      </c>
      <c r="Y101" s="35">
        <v>2.4268504000000001E-12</v>
      </c>
      <c r="Z101" s="35" t="str">
        <v>NaN</v>
      </c>
      <c r="AA101" s="35" t="str">
        <v>NaN</v>
      </c>
      <c r="AB101" s="35" t="str">
        <v>NaN</v>
      </c>
      <c r="AC101" s="36" t="str">
        <v>NaN</v>
      </c>
      <c r="AD101" s="29" t="str">
        <v>NaN</v>
      </c>
      <c r="AE101" s="29" t="str">
        <v>NaN</v>
      </c>
      <c r="AF101" s="29">
        <v>9.826166E-7</v>
      </c>
      <c r="AG101" s="29">
        <v>1.4839358999999999E-3</v>
      </c>
      <c r="AH101" s="29" t="str">
        <v>NaN</v>
      </c>
      <c r="AI101" s="29" t="str">
        <v>NaN</v>
      </c>
      <c r="AJ101" s="29" t="str">
        <v>NaN</v>
      </c>
      <c r="AK101" s="3">
        <f t="shared" si="63"/>
        <v>6.1871606865838687E-5</v>
      </c>
      <c r="AP101" s="8">
        <f>((AK101-AK$27)*100)/AK$27</f>
        <v>-28.313377084239441</v>
      </c>
      <c r="BG101" s="8"/>
      <c r="BH101" s="8"/>
      <c r="BI101" s="8"/>
    </row>
    <row r="102" spans="1:62" x14ac:dyDescent="0.3">
      <c r="A102" t="str">
        <v>NaN</v>
      </c>
      <c r="B102" s="37" t="str">
        <v>NaN</v>
      </c>
      <c r="C102" s="34">
        <v>3.5187652000000003E-4</v>
      </c>
      <c r="D102" s="34">
        <v>1.4540982E-12</v>
      </c>
      <c r="E102" s="34">
        <v>2.1608952E-13</v>
      </c>
      <c r="F102" s="34">
        <v>6.5425489999999997E-14</v>
      </c>
      <c r="G102" s="34">
        <v>7.133433E-14</v>
      </c>
      <c r="H102" s="34">
        <v>1.5689705000000001E-13</v>
      </c>
      <c r="I102" s="34">
        <v>2.8688922000000002E-13</v>
      </c>
      <c r="J102" s="34">
        <v>3.9028698000000001E-13</v>
      </c>
      <c r="K102" s="34">
        <v>6.1377574000000002E-13</v>
      </c>
      <c r="L102" s="34">
        <v>7.5334546999999999E-13</v>
      </c>
      <c r="M102" s="34">
        <v>7.1512116000000003E-13</v>
      </c>
      <c r="N102" s="34">
        <v>7.3948429999999995E-13</v>
      </c>
      <c r="O102" s="34">
        <v>1.6498761E-12</v>
      </c>
      <c r="P102" s="38" t="str">
        <v>NaN</v>
      </c>
      <c r="Q102" s="38">
        <v>2.4628402999999999E-11</v>
      </c>
      <c r="R102" s="38">
        <v>6.5083729999999998E-12</v>
      </c>
      <c r="S102" s="35">
        <v>3.1840062000000001E-12</v>
      </c>
      <c r="T102" s="35">
        <v>6.6614989999999999E-13</v>
      </c>
      <c r="U102" s="35">
        <v>5.5810639999999997E-13</v>
      </c>
      <c r="V102" s="35">
        <v>7.7089279999999996E-13</v>
      </c>
      <c r="W102" s="35">
        <v>1.2151604999999999E-12</v>
      </c>
      <c r="X102" s="35">
        <v>1.3490741E-12</v>
      </c>
      <c r="Y102" s="35">
        <v>1.0751655E-12</v>
      </c>
      <c r="Z102" s="35" t="str">
        <v>NaN</v>
      </c>
      <c r="AA102" s="35" t="str">
        <v>NaN</v>
      </c>
      <c r="AB102" s="35" t="str">
        <v>NaN</v>
      </c>
      <c r="AC102" s="36" t="str">
        <v>NaN</v>
      </c>
      <c r="AD102" s="29" t="str">
        <v>NaN</v>
      </c>
      <c r="AE102" s="29" t="str">
        <v>NaN</v>
      </c>
      <c r="AF102" s="29" t="str">
        <v>NaN</v>
      </c>
      <c r="AG102" s="29" t="str">
        <v>NaN</v>
      </c>
      <c r="AH102" s="29" t="str">
        <v>NaN</v>
      </c>
      <c r="AI102" s="29" t="str">
        <v>NaN</v>
      </c>
      <c r="AJ102" s="29" t="str">
        <v>NaN</v>
      </c>
      <c r="AK102" s="3">
        <f t="shared" si="63"/>
        <v>1.5994389412179775E-5</v>
      </c>
      <c r="AP102" s="8">
        <f>((AK102-AK$28)*100)/AK$28</f>
        <v>-46.621106923336761</v>
      </c>
      <c r="BG102" s="8"/>
      <c r="BH102" s="8"/>
      <c r="BI102" s="8"/>
    </row>
    <row r="103" spans="1:62" x14ac:dyDescent="0.3">
      <c r="A103" s="32" t="str">
        <v>NaN</v>
      </c>
      <c r="B103" s="39" t="str">
        <v>NaN</v>
      </c>
      <c r="C103" s="32">
        <v>2.7243216E-12</v>
      </c>
      <c r="D103" s="32">
        <v>1.1670128E-11</v>
      </c>
      <c r="E103" s="32">
        <v>1.6845223000000001E-11</v>
      </c>
      <c r="F103" s="32">
        <v>1.4953035000000001E-11</v>
      </c>
      <c r="G103" s="32">
        <v>1.1083797E-11</v>
      </c>
      <c r="H103" s="32">
        <v>6.9973944000000001E-12</v>
      </c>
      <c r="I103" s="32">
        <v>2.7605594000000002E-12</v>
      </c>
      <c r="J103" s="32">
        <v>1.3941699999999999E-12</v>
      </c>
      <c r="K103" s="32">
        <v>6.8304609999999997E-13</v>
      </c>
      <c r="L103" s="32">
        <v>4.114935E-13</v>
      </c>
      <c r="M103" s="32">
        <v>6.6092929999999999E-13</v>
      </c>
      <c r="N103" s="32">
        <v>1.9291255000000001E-12</v>
      </c>
      <c r="O103" s="32">
        <v>3.3939683000000002E-12</v>
      </c>
      <c r="P103" s="32" t="str">
        <v>NaN</v>
      </c>
      <c r="Q103" s="32" t="str">
        <v>NaN</v>
      </c>
      <c r="R103" s="32" t="str">
        <v>NaN</v>
      </c>
      <c r="S103" s="33">
        <v>4.4359990000000001E-4</v>
      </c>
      <c r="T103" s="33">
        <v>2.1211155999999999E-11</v>
      </c>
      <c r="U103" s="33">
        <v>1.16832715E-11</v>
      </c>
      <c r="V103" s="33">
        <v>2.3297079999999998E-12</v>
      </c>
      <c r="W103" s="33">
        <v>4.4182008000000002E-13</v>
      </c>
      <c r="X103" s="33">
        <v>2.1010825E-12</v>
      </c>
      <c r="Y103" s="33">
        <v>1.3860998E-12</v>
      </c>
      <c r="Z103" s="33" t="str">
        <v>NaN</v>
      </c>
      <c r="AA103" s="40" t="str">
        <v>NaN</v>
      </c>
      <c r="AB103" s="40">
        <v>6.1384680000000003E-14</v>
      </c>
      <c r="AC103" s="40">
        <v>2.6262311999999999E-13</v>
      </c>
      <c r="AD103" s="40" t="str">
        <v>NaN</v>
      </c>
      <c r="AE103" s="40" t="str">
        <v>NaN</v>
      </c>
      <c r="AF103" s="40" t="str">
        <v>NaN</v>
      </c>
      <c r="AG103" s="40" t="str">
        <v>NaN</v>
      </c>
      <c r="AH103" s="40" t="str">
        <v>NaN</v>
      </c>
      <c r="AI103" s="40" t="str">
        <v>NaN</v>
      </c>
      <c r="AJ103" s="40" t="str">
        <v>NaN</v>
      </c>
      <c r="AK103" s="3">
        <f t="shared" si="63"/>
        <v>2.0163637044742576E-5</v>
      </c>
      <c r="AP103" s="8">
        <f>((AK103-AK$29)*100)/AK$29</f>
        <v>-43.576567062677341</v>
      </c>
      <c r="BG103" s="8"/>
      <c r="BH103" s="8"/>
      <c r="BI103" s="8"/>
    </row>
    <row r="104" spans="1:62" x14ac:dyDescent="0.3">
      <c r="A104" s="31" t="str">
        <v>NaN</v>
      </c>
      <c r="B104" s="41" t="str">
        <v>NaN</v>
      </c>
      <c r="C104" s="31" t="str">
        <v>NaN</v>
      </c>
      <c r="D104" s="31">
        <v>1.5321156999999999E-3</v>
      </c>
      <c r="E104" s="31">
        <v>1.2823255999999999E-3</v>
      </c>
      <c r="F104" s="31">
        <v>1.0638641999999999E-3</v>
      </c>
      <c r="G104" s="31">
        <v>8.5752370000000003E-4</v>
      </c>
      <c r="H104" s="31">
        <v>7.6372484999999999E-4</v>
      </c>
      <c r="I104" s="31">
        <v>4.9461410000000003E-4</v>
      </c>
      <c r="J104" s="31">
        <v>2.1610528000000001E-4</v>
      </c>
      <c r="K104" s="31">
        <v>3.3003942999999997E-11</v>
      </c>
      <c r="L104" s="31">
        <v>1.0182249E-11</v>
      </c>
      <c r="M104" s="31">
        <v>3.6529013000000003E-12</v>
      </c>
      <c r="N104" s="31">
        <v>3.7067060000000002E-12</v>
      </c>
      <c r="O104" s="31" t="str">
        <v>NaN</v>
      </c>
      <c r="P104" s="31" t="str">
        <v>NaN</v>
      </c>
      <c r="Q104" s="31" t="str">
        <v>NaN</v>
      </c>
      <c r="R104" s="31" t="str">
        <v>NaN</v>
      </c>
      <c r="S104" s="33">
        <v>3.3433963999999999E-3</v>
      </c>
      <c r="T104" s="33">
        <v>2.7670289999999998E-3</v>
      </c>
      <c r="U104" s="33">
        <v>1.8678751E-3</v>
      </c>
      <c r="V104" s="33">
        <v>9.3361989999999999E-4</v>
      </c>
      <c r="W104" s="33">
        <v>4.2032330000000001E-6</v>
      </c>
      <c r="X104" s="33">
        <v>5.2174596999999997E-12</v>
      </c>
      <c r="Y104" s="33">
        <v>5.4568614999999999E-12</v>
      </c>
      <c r="Z104" s="33">
        <v>1.5600935000000001E-12</v>
      </c>
      <c r="AA104" s="40">
        <v>7.4883024999999999E-13</v>
      </c>
      <c r="AB104" s="40">
        <v>3.7135132999999998E-13</v>
      </c>
      <c r="AC104" s="40">
        <v>3.5546736000000002E-13</v>
      </c>
      <c r="AD104" s="40">
        <v>1.1161414E-13</v>
      </c>
      <c r="AE104" s="40" t="str">
        <v>NaN</v>
      </c>
      <c r="AF104" s="40" t="str">
        <v>NaN</v>
      </c>
      <c r="AG104" s="40" t="str">
        <v>NaN</v>
      </c>
      <c r="AH104" s="40" t="str">
        <v>NaN</v>
      </c>
      <c r="AI104" s="40" t="str">
        <v>NaN</v>
      </c>
      <c r="AJ104" s="40" t="str">
        <v>NaN</v>
      </c>
      <c r="AK104" s="3">
        <f t="shared" si="63"/>
        <v>6.5766944032032496E-4</v>
      </c>
      <c r="AP104" s="8">
        <f>((AK104-AK$30)*100)/AK$30</f>
        <v>-30.965631871993068</v>
      </c>
      <c r="BG104" s="8"/>
      <c r="BH104" s="8"/>
      <c r="BI104" s="8"/>
    </row>
    <row r="105" spans="1:62" x14ac:dyDescent="0.3">
      <c r="A105" s="31" t="str">
        <v>NaN</v>
      </c>
      <c r="B105" s="41" t="str">
        <v>NaN</v>
      </c>
      <c r="C105" s="31" t="str">
        <v>NaN</v>
      </c>
      <c r="D105" s="31">
        <v>3.8519735E-3</v>
      </c>
      <c r="E105" s="31">
        <v>2.6966128E-3</v>
      </c>
      <c r="F105" s="31">
        <v>2.4544600999999999E-3</v>
      </c>
      <c r="G105" s="31">
        <v>2.3479590000000002E-3</v>
      </c>
      <c r="H105" s="31">
        <v>2.1096445000000001E-3</v>
      </c>
      <c r="I105" s="31">
        <v>1.9064982E-3</v>
      </c>
      <c r="J105" s="31">
        <v>1.5257725000000001E-3</v>
      </c>
      <c r="K105" s="31">
        <v>1.0870888E-3</v>
      </c>
      <c r="L105" s="31">
        <v>3.8181972999999999E-4</v>
      </c>
      <c r="M105" s="31">
        <v>1.9732006000000001E-11</v>
      </c>
      <c r="N105" s="31">
        <v>5.6834790000000002E-12</v>
      </c>
      <c r="O105" s="31" t="str">
        <v>NaN</v>
      </c>
      <c r="P105" s="31" t="str">
        <v>NaN</v>
      </c>
      <c r="Q105" s="31" t="str">
        <v>NaN</v>
      </c>
      <c r="R105" s="31" t="str">
        <v>NaN</v>
      </c>
      <c r="S105" s="33">
        <v>4.1967067000000004E-3</v>
      </c>
      <c r="T105" s="33">
        <v>3.8670464E-3</v>
      </c>
      <c r="U105" s="33">
        <v>3.6443598000000001E-3</v>
      </c>
      <c r="V105" s="33">
        <v>2.7258590000000002E-3</v>
      </c>
      <c r="W105" s="33">
        <v>2.0205247999999999E-3</v>
      </c>
      <c r="X105" s="33">
        <v>7.0056199999999995E-4</v>
      </c>
      <c r="Y105" s="33">
        <v>1.4146582E-11</v>
      </c>
      <c r="Z105" s="33" t="str">
        <v>NaN</v>
      </c>
      <c r="AA105" s="40">
        <v>9.1633689999999994E-13</v>
      </c>
      <c r="AB105" s="40">
        <v>6.2521456000000001E-13</v>
      </c>
      <c r="AC105" s="40" t="str">
        <v>NaN</v>
      </c>
      <c r="AD105" s="40" t="str">
        <v>NaN</v>
      </c>
      <c r="AE105" s="40" t="str">
        <v>NaN</v>
      </c>
      <c r="AF105" s="40" t="str">
        <v>NaN</v>
      </c>
      <c r="AG105" s="40" t="str">
        <v>NaN</v>
      </c>
      <c r="AH105" s="40" t="str">
        <v>NaN</v>
      </c>
      <c r="AI105" s="40" t="str">
        <v>NaN</v>
      </c>
      <c r="AJ105" s="40" t="str">
        <v>NaN</v>
      </c>
      <c r="AK105" s="3">
        <f t="shared" si="63"/>
        <v>1.7758443935551808E-3</v>
      </c>
      <c r="AP105" s="8">
        <f>((AK105-AK$31)*100)/AK$31</f>
        <v>-25.61364123764</v>
      </c>
      <c r="BG105" s="8"/>
      <c r="BH105" s="8"/>
      <c r="BI105" s="8"/>
    </row>
    <row r="106" spans="1:62" x14ac:dyDescent="0.3">
      <c r="A106" s="31" t="str">
        <v>NaN</v>
      </c>
      <c r="B106" s="41" t="str">
        <v>NaN</v>
      </c>
      <c r="C106" s="31" t="str">
        <v>NaN</v>
      </c>
      <c r="D106" s="31">
        <v>3.9813328E-3</v>
      </c>
      <c r="E106" s="31">
        <v>2.8244210000000001E-3</v>
      </c>
      <c r="F106" s="31">
        <v>2.8585435E-3</v>
      </c>
      <c r="G106" s="31">
        <v>2.7482624000000002E-3</v>
      </c>
      <c r="H106" s="31">
        <v>2.6988029E-3</v>
      </c>
      <c r="I106" s="31">
        <v>2.5485528000000002E-3</v>
      </c>
      <c r="J106" s="31">
        <v>2.3629890999999998E-3</v>
      </c>
      <c r="K106" s="31">
        <v>1.9502266E-3</v>
      </c>
      <c r="L106" s="31">
        <v>1.1688579E-3</v>
      </c>
      <c r="M106" s="31">
        <v>1.2115885E-6</v>
      </c>
      <c r="N106" s="31">
        <v>1.1658786999999999E-11</v>
      </c>
      <c r="O106" s="31" t="str">
        <v>NaN</v>
      </c>
      <c r="P106" s="31" t="str">
        <v>NaN</v>
      </c>
      <c r="Q106" s="31" t="str">
        <v>NaN</v>
      </c>
      <c r="R106" s="31" t="str">
        <v>NaN</v>
      </c>
      <c r="S106" s="33" t="str">
        <v>NaN</v>
      </c>
      <c r="T106" s="33">
        <v>5.1713623000000002E-3</v>
      </c>
      <c r="U106" s="33">
        <v>4.1871634E-3</v>
      </c>
      <c r="V106" s="33">
        <v>4.3329587000000003E-3</v>
      </c>
      <c r="W106" s="33">
        <v>3.7955923000000001E-3</v>
      </c>
      <c r="X106" s="33">
        <v>2.7042685999999999E-3</v>
      </c>
      <c r="Y106" s="33">
        <v>6.8253704000000004E-4</v>
      </c>
      <c r="Z106" s="33">
        <v>2.7631748E-11</v>
      </c>
      <c r="AA106" s="40" t="str">
        <v>NaN</v>
      </c>
      <c r="AB106" s="40" t="str">
        <v>NaN</v>
      </c>
      <c r="AC106" s="40" t="str">
        <v>NaN</v>
      </c>
      <c r="AD106" s="40" t="str">
        <v>NaN</v>
      </c>
      <c r="AE106" s="40" t="str">
        <v>NaN</v>
      </c>
      <c r="AF106" s="40" t="str">
        <v>NaN</v>
      </c>
      <c r="AG106" s="40" t="str">
        <v>NaN</v>
      </c>
      <c r="AH106" s="40" t="str">
        <v>NaN</v>
      </c>
      <c r="AI106" s="40" t="str">
        <v>NaN</v>
      </c>
      <c r="AJ106" s="40" t="str">
        <v>NaN</v>
      </c>
      <c r="AK106" s="3">
        <f t="shared" si="63"/>
        <v>2.4453934982105853E-3</v>
      </c>
      <c r="AP106" s="8">
        <f>((AK106-AK$32)*100)/AK$32</f>
        <v>-27.186618544518247</v>
      </c>
      <c r="BG106" s="8"/>
      <c r="BH106" s="8"/>
      <c r="BI106" s="8"/>
    </row>
    <row r="107" spans="1:62" x14ac:dyDescent="0.3">
      <c r="A107" s="31" t="str">
        <v>NaN</v>
      </c>
      <c r="B107" s="41" t="str">
        <v>NaN</v>
      </c>
      <c r="C107" s="31" t="str">
        <v>NaN</v>
      </c>
      <c r="D107" s="31" t="str">
        <v>NaN</v>
      </c>
      <c r="E107" s="31">
        <v>2.5874346000000002E-3</v>
      </c>
      <c r="F107" s="31">
        <v>2.8534324000000001E-3</v>
      </c>
      <c r="G107" s="31">
        <v>2.9405002E-3</v>
      </c>
      <c r="H107" s="31">
        <v>2.614936E-3</v>
      </c>
      <c r="I107" s="31">
        <v>2.7306394000000001E-3</v>
      </c>
      <c r="J107" s="31">
        <v>2.808498E-3</v>
      </c>
      <c r="K107" s="31">
        <v>2.5445453000000002E-3</v>
      </c>
      <c r="L107" s="31">
        <v>1.5516036999999999E-3</v>
      </c>
      <c r="M107" s="31">
        <v>2.4202174E-4</v>
      </c>
      <c r="N107" s="31">
        <v>2.5666962000000001E-11</v>
      </c>
      <c r="O107" s="31" t="str">
        <v>NaN</v>
      </c>
      <c r="P107" s="31" t="str">
        <v>NaN</v>
      </c>
      <c r="Q107" s="31" t="str">
        <v>NaN</v>
      </c>
      <c r="R107" s="31" t="str">
        <v>NaN</v>
      </c>
      <c r="S107" s="33" t="str">
        <v>NaN</v>
      </c>
      <c r="T107" s="33" t="str">
        <v>NaN</v>
      </c>
      <c r="U107" s="33">
        <v>5.269925E-3</v>
      </c>
      <c r="V107" s="33">
        <v>5.1161465E-3</v>
      </c>
      <c r="W107" s="33">
        <v>4.8111409999999997E-3</v>
      </c>
      <c r="X107" s="33">
        <v>3.954791E-3</v>
      </c>
      <c r="Y107" s="33">
        <v>1.8914607E-3</v>
      </c>
      <c r="Z107" s="33">
        <v>4.5362331999999999E-5</v>
      </c>
      <c r="AA107" s="40" t="str">
        <v>NaN</v>
      </c>
      <c r="AB107" s="40" t="str">
        <v>NaN</v>
      </c>
      <c r="AC107" s="40" t="str">
        <v>NaN</v>
      </c>
      <c r="AD107" s="40" t="str">
        <v>NaN</v>
      </c>
      <c r="AE107" s="40" t="str">
        <v>NaN</v>
      </c>
      <c r="AF107" s="40" t="str">
        <v>NaN</v>
      </c>
      <c r="AG107" s="40" t="str">
        <v>NaN</v>
      </c>
      <c r="AH107" s="40" t="str">
        <v>NaN</v>
      </c>
      <c r="AI107" s="40" t="str">
        <v>NaN</v>
      </c>
      <c r="AJ107" s="40" t="str">
        <v>NaN</v>
      </c>
      <c r="AK107" s="3">
        <f t="shared" si="63"/>
        <v>2.622652368604185E-3</v>
      </c>
      <c r="AP107" s="8">
        <f>((AK107-AK$33)*100)/AK$33</f>
        <v>-25.290559195992135</v>
      </c>
      <c r="BG107" s="8"/>
      <c r="BH107" s="8"/>
      <c r="BI107" s="8"/>
    </row>
    <row r="108" spans="1:62" x14ac:dyDescent="0.3">
      <c r="A108" s="27" t="str">
        <v>NaN</v>
      </c>
      <c r="B108" s="28" t="str">
        <v>NaN</v>
      </c>
      <c r="C108" s="27" t="str">
        <v>NaN</v>
      </c>
      <c r="D108" s="27" t="str">
        <v>NaN</v>
      </c>
      <c r="E108" s="27">
        <v>2.4817797000000001E-4</v>
      </c>
      <c r="F108" s="27">
        <v>2.0358479999999998E-3</v>
      </c>
      <c r="G108" s="27">
        <v>1.6077193E-3</v>
      </c>
      <c r="H108" s="27">
        <v>8.4167330000000002E-4</v>
      </c>
      <c r="I108" s="27">
        <v>1.8860515999999999E-3</v>
      </c>
      <c r="J108" s="27">
        <v>3.6563939999999999E-3</v>
      </c>
      <c r="K108" s="27">
        <v>2.1709322000000001E-3</v>
      </c>
      <c r="L108" s="27">
        <v>1.3509176999999999E-3</v>
      </c>
      <c r="M108" s="27">
        <v>2.6393985999999999E-11</v>
      </c>
      <c r="N108" s="27" t="str">
        <v>NaN</v>
      </c>
      <c r="O108" s="27" t="str">
        <v>NaN</v>
      </c>
      <c r="P108" s="27" t="str">
        <v>NaN</v>
      </c>
      <c r="Q108" s="27" t="str">
        <v>NaN</v>
      </c>
      <c r="R108" s="27" t="str">
        <v>NaN</v>
      </c>
      <c r="S108" s="27" t="str">
        <v>NaN</v>
      </c>
      <c r="T108" s="27" t="str">
        <v>NaN</v>
      </c>
      <c r="U108" s="27">
        <v>5.2223266000000004E-3</v>
      </c>
      <c r="V108" s="27">
        <v>5.1922289999999996E-3</v>
      </c>
      <c r="W108" s="27">
        <v>4.7868559999999999E-3</v>
      </c>
      <c r="X108" s="27">
        <v>3.8833692999999999E-3</v>
      </c>
      <c r="Y108" s="27">
        <v>2.3981023000000001E-3</v>
      </c>
      <c r="Z108" s="27" t="str">
        <v>NaN</v>
      </c>
      <c r="AA108" s="27" t="str">
        <v>NaN</v>
      </c>
      <c r="AB108" s="27" t="str">
        <v>NaN</v>
      </c>
      <c r="AC108" s="27" t="str">
        <v>NaN</v>
      </c>
      <c r="AD108" s="27" t="str">
        <v>NaN</v>
      </c>
      <c r="AE108" s="27" t="str">
        <v>NaN</v>
      </c>
      <c r="AF108" s="27" t="str">
        <v>NaN</v>
      </c>
      <c r="AG108" s="27" t="str">
        <v>NaN</v>
      </c>
      <c r="AH108" s="27" t="str">
        <v>NaN</v>
      </c>
      <c r="AI108" s="27" t="str">
        <v>NaN</v>
      </c>
      <c r="AJ108" s="27" t="str">
        <v>NaN</v>
      </c>
      <c r="AK108" s="3">
        <f t="shared" si="63"/>
        <v>2.520042664028142E-3</v>
      </c>
      <c r="AP108" s="8">
        <f>((AK108-AK$34)*100)/AK$34</f>
        <v>-14.837054552083899</v>
      </c>
      <c r="BG108" s="8"/>
      <c r="BH108" s="8"/>
      <c r="BI108" s="8"/>
    </row>
    <row r="109" spans="1:62" x14ac:dyDescent="0.3">
      <c r="A109" s="27" t="str">
        <v>NaN</v>
      </c>
      <c r="B109" s="28" t="str">
        <v>NaN</v>
      </c>
      <c r="C109" s="27" t="str">
        <v>NaN</v>
      </c>
      <c r="D109" s="27" t="str">
        <v>NaN</v>
      </c>
      <c r="E109" s="27" t="str">
        <v>NaN</v>
      </c>
      <c r="F109" s="27" t="str">
        <v>NaN</v>
      </c>
      <c r="G109" s="27">
        <v>5.6554423999999998E-4</v>
      </c>
      <c r="H109" s="27">
        <v>5.6625410000000001E-4</v>
      </c>
      <c r="I109" s="27">
        <v>6.4989780000000003E-4</v>
      </c>
      <c r="J109" s="27">
        <v>2.0014263999999999E-3</v>
      </c>
      <c r="K109" s="27">
        <v>4.2295994E-10</v>
      </c>
      <c r="L109" s="27">
        <v>5.9732380000000001E-11</v>
      </c>
      <c r="M109" s="27" t="str">
        <v>NaN</v>
      </c>
      <c r="N109" s="27" t="str">
        <v>NaN</v>
      </c>
      <c r="O109" s="27" t="str">
        <v>NaN</v>
      </c>
      <c r="P109" s="27" t="str">
        <v>NaN</v>
      </c>
      <c r="Q109" s="27" t="str">
        <v>NaN</v>
      </c>
      <c r="R109" s="27" t="str">
        <v>NaN</v>
      </c>
      <c r="S109" s="27" t="str">
        <v>NaN</v>
      </c>
      <c r="T109" s="27" t="str">
        <v>NaN</v>
      </c>
      <c r="U109" s="27">
        <v>2.9740284999999998E-3</v>
      </c>
      <c r="V109" s="27">
        <v>3.4536485999999999E-3</v>
      </c>
      <c r="W109" s="27">
        <v>1.6258733E-3</v>
      </c>
      <c r="X109" s="27">
        <v>2.0134214000000002E-3</v>
      </c>
      <c r="Y109" s="27">
        <v>1.370927E-4</v>
      </c>
      <c r="Z109" s="27">
        <v>4.3554989999999999E-11</v>
      </c>
      <c r="AA109" s="27" t="str">
        <v>NaN</v>
      </c>
      <c r="AB109" s="27" t="str">
        <v>NaN</v>
      </c>
      <c r="AC109" s="27" t="str">
        <v>NaN</v>
      </c>
      <c r="AD109" s="27" t="str">
        <v>NaN</v>
      </c>
      <c r="AE109" s="27" t="str">
        <v>NaN</v>
      </c>
      <c r="AF109" s="27" t="str">
        <v>NaN</v>
      </c>
      <c r="AG109" s="27" t="str">
        <v>NaN</v>
      </c>
      <c r="AH109" s="27" t="str">
        <v>NaN</v>
      </c>
      <c r="AI109" s="27" t="str">
        <v>NaN</v>
      </c>
      <c r="AJ109" s="27" t="str">
        <v>NaN</v>
      </c>
      <c r="AK109" s="3">
        <f t="shared" si="63"/>
        <v>1.1655989638539425E-3</v>
      </c>
      <c r="AP109" s="8">
        <f>((AK109-AK$35)*100)/AK$35</f>
        <v>3.511184678830082</v>
      </c>
      <c r="BG109" s="8"/>
      <c r="BH109" s="8"/>
      <c r="BI109" s="8"/>
    </row>
    <row r="110" spans="1:62" x14ac:dyDescent="0.3">
      <c r="A110" s="25" t="str">
        <v>NaN</v>
      </c>
      <c r="B110" s="26" t="str">
        <v>NaN</v>
      </c>
      <c r="C110" s="25" t="str">
        <v>NaN</v>
      </c>
      <c r="D110" s="25" t="str">
        <v>NaN</v>
      </c>
      <c r="E110" s="25" t="str">
        <v>NaN</v>
      </c>
      <c r="F110" s="25" t="str">
        <v>NaN</v>
      </c>
      <c r="G110" s="25" t="str">
        <v>NaN</v>
      </c>
      <c r="H110" s="25" t="str">
        <v>NaN</v>
      </c>
      <c r="I110" s="25" t="str">
        <v>NaN</v>
      </c>
      <c r="J110" s="25">
        <v>1.5101388999999999E-11</v>
      </c>
      <c r="K110" s="25" t="str">
        <v>NaN</v>
      </c>
      <c r="L110" s="25" t="str">
        <v>NaN</v>
      </c>
      <c r="M110" s="25" t="str">
        <v>NaN</v>
      </c>
      <c r="N110" s="25" t="str">
        <v>NaN</v>
      </c>
      <c r="O110" s="25" t="str">
        <v>NaN</v>
      </c>
      <c r="P110" s="25" t="str">
        <v>NaN</v>
      </c>
      <c r="Q110" s="25" t="str">
        <v>NaN</v>
      </c>
      <c r="R110" s="25" t="str">
        <v>NaN</v>
      </c>
      <c r="S110" s="25" t="str">
        <v>NaN</v>
      </c>
      <c r="T110" s="25">
        <v>6.7889009999999995E-11</v>
      </c>
      <c r="U110" s="25">
        <v>1.6216206000000001E-10</v>
      </c>
      <c r="V110" s="25" t="str">
        <v>NaN</v>
      </c>
      <c r="W110" s="25" t="str">
        <v>NaN</v>
      </c>
      <c r="X110" s="25">
        <v>3.9760429999999998E-12</v>
      </c>
      <c r="Y110" s="25">
        <v>1.4999727000000001E-11</v>
      </c>
      <c r="Z110" s="25">
        <v>1.2361871000000001E-11</v>
      </c>
      <c r="AA110" s="25">
        <v>1.3259808999999999E-11</v>
      </c>
      <c r="AB110" s="25">
        <v>1.3037659500000001E-11</v>
      </c>
      <c r="AC110" s="25" t="str">
        <v>NaN</v>
      </c>
      <c r="AD110" s="25" t="str">
        <v>NaN</v>
      </c>
      <c r="AE110" s="25" t="str">
        <v>NaN</v>
      </c>
      <c r="AF110" s="25" t="str">
        <v>NaN</v>
      </c>
      <c r="AG110" s="25" t="str">
        <v>NaN</v>
      </c>
      <c r="AH110" s="25" t="str">
        <v>NaN</v>
      </c>
      <c r="AI110" s="25" t="str">
        <v>NaN</v>
      </c>
      <c r="AJ110" s="25" t="str">
        <v>NaN</v>
      </c>
      <c r="AK110" s="3">
        <f t="shared" si="63"/>
        <v>3.7848446062499995E-11</v>
      </c>
      <c r="AP110" s="23">
        <f>((AK110-AK$36)*100)/AK$36</f>
        <v>-54.652801257298819</v>
      </c>
      <c r="BG110" s="8"/>
      <c r="BH110" s="8"/>
      <c r="BI110" s="8"/>
    </row>
    <row r="111" spans="1:62" x14ac:dyDescent="0.3">
      <c r="A111" s="25">
        <v>8.3189180000000007E-12</v>
      </c>
      <c r="B111" s="26">
        <v>8.7735579999999997E-12</v>
      </c>
      <c r="C111" s="25">
        <v>9.2879149999999994E-12</v>
      </c>
      <c r="D111" s="25">
        <v>9.4585769999999998E-12</v>
      </c>
      <c r="E111" s="25">
        <v>9.0393999999999996E-12</v>
      </c>
      <c r="F111" s="25">
        <v>8.9623960000000008E-12</v>
      </c>
      <c r="G111" s="25">
        <v>8.9478039999999994E-12</v>
      </c>
      <c r="H111" s="25">
        <v>8.8890369999999993E-12</v>
      </c>
      <c r="I111" s="25">
        <v>8.8720645000000002E-12</v>
      </c>
      <c r="J111" s="25">
        <v>8.5882229999999996E-12</v>
      </c>
      <c r="K111" s="25">
        <v>8.5139670000000006E-12</v>
      </c>
      <c r="L111" s="25">
        <v>8.3466446000000007E-12</v>
      </c>
      <c r="M111" s="25">
        <v>8.3095129999999999E-12</v>
      </c>
      <c r="N111" s="25">
        <v>7.4991420000000006E-12</v>
      </c>
      <c r="O111" s="25">
        <v>9.0671840000000004E-12</v>
      </c>
      <c r="P111" s="25">
        <v>1.04624035E-11</v>
      </c>
      <c r="Q111" s="25">
        <v>1.0631543E-11</v>
      </c>
      <c r="R111" s="25">
        <v>1.0512716E-11</v>
      </c>
      <c r="S111" s="25">
        <v>1.3335254E-11</v>
      </c>
      <c r="T111" s="25">
        <v>1.7449076999999999E-11</v>
      </c>
      <c r="U111" s="25" t="str">
        <v>NaN</v>
      </c>
      <c r="V111" s="25" t="str">
        <v>NaN</v>
      </c>
      <c r="W111" s="25" t="str">
        <v>NaN</v>
      </c>
      <c r="X111" s="25" t="str">
        <v>NaN</v>
      </c>
      <c r="Y111" s="25">
        <v>6.7193637999999999E-12</v>
      </c>
      <c r="Z111" s="25">
        <v>1.2440035E-11</v>
      </c>
      <c r="AA111" s="25">
        <v>1.0618026000000001E-11</v>
      </c>
      <c r="AB111" s="25">
        <v>1.6031411999999999E-11</v>
      </c>
      <c r="AC111" s="25">
        <v>1.2616802E-11</v>
      </c>
      <c r="AD111" s="25">
        <v>9.6568839999999998E-12</v>
      </c>
      <c r="AE111" s="25">
        <v>1.1693851E-11</v>
      </c>
      <c r="AF111" s="25">
        <v>9.6106420000000003E-12</v>
      </c>
      <c r="AG111" s="25">
        <v>8.5433590000000007E-12</v>
      </c>
      <c r="AH111" s="25">
        <v>9.2128319999999996E-12</v>
      </c>
      <c r="AI111" s="25">
        <v>9.0163070000000007E-12</v>
      </c>
      <c r="AJ111" s="25">
        <v>8.0905550000000002E-12</v>
      </c>
      <c r="AK111" s="3">
        <f t="shared" si="63"/>
        <v>9.9223564187499999E-12</v>
      </c>
      <c r="AP111" s="23">
        <f>((AK111-AK$37)*100)/AK$37</f>
        <v>-45.612197472313603</v>
      </c>
      <c r="BG111" s="8"/>
      <c r="BH111" s="8"/>
      <c r="BI111" s="8"/>
    </row>
    <row r="112" spans="1:62" x14ac:dyDescent="0.3">
      <c r="A112" t="s">
        <v>73</v>
      </c>
      <c r="AK112" s="17">
        <f>SUM(A76:AJ109)/867</f>
        <v>8.5358076104525952E-4</v>
      </c>
      <c r="AP112" s="23">
        <f>((AK112-AK$38)*100)/AK$38</f>
        <v>-1.3683771127996138</v>
      </c>
      <c r="AQ112" s="24" t="s">
        <v>124</v>
      </c>
      <c r="BG112" s="8" t="s">
        <v>198</v>
      </c>
      <c r="BH112" s="8" t="s">
        <v>199</v>
      </c>
      <c r="BI112" s="8" t="s">
        <v>200</v>
      </c>
      <c r="BJ112" s="8" t="s">
        <v>204</v>
      </c>
    </row>
    <row r="113" spans="1:65" ht="43.2" x14ac:dyDescent="0.3">
      <c r="A113" s="25" t="str" cm="1">
        <f t="array" ref="A113:AJ148">([2]eco2D_Export_C_016_sigma2_palat!A38:AJ73)</f>
        <v>NaN</v>
      </c>
      <c r="B113" s="26" t="str">
        <v>NaN</v>
      </c>
      <c r="C113" s="25" t="str">
        <v>NaN</v>
      </c>
      <c r="D113" s="25" t="str">
        <v>NaN</v>
      </c>
      <c r="E113" s="25" t="str">
        <v>NaN</v>
      </c>
      <c r="F113" s="25" t="str">
        <v>NaN</v>
      </c>
      <c r="G113" s="25" t="str">
        <v>NaN</v>
      </c>
      <c r="H113" s="25" t="str">
        <v>NaN</v>
      </c>
      <c r="I113" s="25" t="str">
        <v>NaN</v>
      </c>
      <c r="J113" s="25" t="str">
        <v>NaN</v>
      </c>
      <c r="K113" s="25" t="str">
        <v>NaN</v>
      </c>
      <c r="L113" s="25" t="str">
        <v>NaN</v>
      </c>
      <c r="M113" s="25" t="str">
        <v>NaN</v>
      </c>
      <c r="N113" s="25" t="str">
        <v>NaN</v>
      </c>
      <c r="O113" s="25" t="str">
        <v>NaN</v>
      </c>
      <c r="P113" s="25" t="str">
        <v>NaN</v>
      </c>
      <c r="Q113" s="25" t="str">
        <v>NaN</v>
      </c>
      <c r="R113" s="25" t="str">
        <v>NaN</v>
      </c>
      <c r="S113" s="25" t="str">
        <v>NaN</v>
      </c>
      <c r="T113" s="25" t="str">
        <v>NaN</v>
      </c>
      <c r="U113" s="25" t="str">
        <v>NaN</v>
      </c>
      <c r="V113" s="25" t="str">
        <v>NaN</v>
      </c>
      <c r="W113" s="25" t="str">
        <v>NaN</v>
      </c>
      <c r="X113" s="25" t="str">
        <v>NaN</v>
      </c>
      <c r="Y113" s="25" t="str">
        <v>NaN</v>
      </c>
      <c r="Z113" s="25" t="str">
        <v>NaN</v>
      </c>
      <c r="AA113" s="25" t="str">
        <v>NaN</v>
      </c>
      <c r="AB113" s="25" t="str">
        <v>NaN</v>
      </c>
      <c r="AC113" s="25" t="str">
        <v>NaN</v>
      </c>
      <c r="AD113" s="25" t="str">
        <v>NaN</v>
      </c>
      <c r="AE113" s="25" t="str">
        <v>NaN</v>
      </c>
      <c r="AF113" s="25" t="str">
        <v>NaN</v>
      </c>
      <c r="AG113" s="25" t="str">
        <v>NaN</v>
      </c>
      <c r="AH113" s="25" t="str">
        <v>NaN</v>
      </c>
      <c r="AI113" s="25" t="str">
        <v>NaN</v>
      </c>
      <c r="AJ113" s="25" t="str">
        <v>NaN</v>
      </c>
      <c r="AK113" s="3" t="s">
        <v>0</v>
      </c>
      <c r="AP113" s="8" t="s">
        <v>0</v>
      </c>
      <c r="AR113" s="2"/>
      <c r="AS113" s="2"/>
      <c r="AT113" s="1" t="s">
        <v>127</v>
      </c>
      <c r="AW113" s="48" t="s">
        <v>202</v>
      </c>
      <c r="AX113" s="2"/>
      <c r="AY113" t="s">
        <v>178</v>
      </c>
      <c r="AZ113" t="s">
        <v>179</v>
      </c>
      <c r="BA113" t="s">
        <v>180</v>
      </c>
      <c r="BB113" t="s">
        <v>181</v>
      </c>
      <c r="BC113" t="s">
        <v>182</v>
      </c>
      <c r="BD113" t="s">
        <v>183</v>
      </c>
      <c r="BE113" t="s">
        <v>184</v>
      </c>
      <c r="BF113" t="s">
        <v>185</v>
      </c>
      <c r="BG113" s="8" t="s">
        <v>189</v>
      </c>
      <c r="BH113" s="8" t="s">
        <v>189</v>
      </c>
      <c r="BI113" s="8" t="s">
        <v>189</v>
      </c>
      <c r="BJ113" s="52" t="s">
        <v>204</v>
      </c>
      <c r="BK113" s="49" t="s">
        <v>206</v>
      </c>
    </row>
    <row r="114" spans="1:65" x14ac:dyDescent="0.3">
      <c r="A114" s="25" t="str">
        <v>NaN</v>
      </c>
      <c r="B114" s="26">
        <v>6.0224429999999998E-11</v>
      </c>
      <c r="C114" s="25">
        <v>5.5361891999999997E-11</v>
      </c>
      <c r="D114" s="25">
        <v>6.2513190000000005E-11</v>
      </c>
      <c r="E114" s="25">
        <v>3.0368125000000002E-10</v>
      </c>
      <c r="F114" s="25">
        <v>4.4020617000000001E-11</v>
      </c>
      <c r="G114" s="25">
        <v>2.997789E-11</v>
      </c>
      <c r="H114" s="25">
        <v>2.7250933999999999E-11</v>
      </c>
      <c r="I114" s="25">
        <v>3.704978E-11</v>
      </c>
      <c r="J114" s="25">
        <v>2.5242380000000001E-10</v>
      </c>
      <c r="K114" s="25">
        <v>3.2116062999999997E-11</v>
      </c>
      <c r="L114" s="25">
        <v>5.6821787000000001E-11</v>
      </c>
      <c r="M114" s="25">
        <v>1.0411157399999999E-10</v>
      </c>
      <c r="N114" s="25">
        <v>6.6802399999999994E-11</v>
      </c>
      <c r="O114" s="25">
        <v>4.596284E-11</v>
      </c>
      <c r="P114" s="25">
        <v>1.4735864000000001E-10</v>
      </c>
      <c r="Q114" s="25">
        <v>1.7633485E-10</v>
      </c>
      <c r="R114" s="25">
        <v>2.4564296999999999E-11</v>
      </c>
      <c r="S114" s="25">
        <v>1.9274848999999999E-11</v>
      </c>
      <c r="T114" s="25">
        <v>3.8617736999999997E-11</v>
      </c>
      <c r="U114" s="25">
        <v>3.0908059999999998E-11</v>
      </c>
      <c r="V114" s="25">
        <v>2.680629E-11</v>
      </c>
      <c r="W114" s="25">
        <v>4.3457872999999998E-11</v>
      </c>
      <c r="X114" s="25">
        <v>3.9894610000000003E-11</v>
      </c>
      <c r="Y114" s="25">
        <v>3.8244067999999998E-11</v>
      </c>
      <c r="Z114" s="25">
        <v>2.848171E-11</v>
      </c>
      <c r="AA114" s="25">
        <v>3.3119278000000001E-11</v>
      </c>
      <c r="AB114" s="25">
        <v>3.5502800000000001E-11</v>
      </c>
      <c r="AC114" s="25">
        <v>4.2596415999999999E-11</v>
      </c>
      <c r="AD114" s="25">
        <v>6.8989424999999997E-11</v>
      </c>
      <c r="AE114" s="25">
        <v>5.6861394000000001E-11</v>
      </c>
      <c r="AF114" s="25">
        <v>6.0159569999999999E-11</v>
      </c>
      <c r="AG114" s="25">
        <v>2.4278805000000001E-11</v>
      </c>
      <c r="AH114" s="25">
        <v>4.3020562999999999E-11</v>
      </c>
      <c r="AI114" s="25">
        <v>5.8730030000000005E-11</v>
      </c>
      <c r="AJ114" s="25" t="str">
        <v>NaN</v>
      </c>
      <c r="AK114" s="3">
        <f>AVERAGE(A114:AJ114)</f>
        <v>6.5162344470588253E-11</v>
      </c>
      <c r="AM114" s="6" t="s">
        <v>93</v>
      </c>
      <c r="AO114" s="2">
        <f>SUM(A147:AJ148)/40</f>
        <v>2.6243256517500002E-11</v>
      </c>
      <c r="AP114" s="8">
        <f>((AK114-AK$3)*100)/AK$3</f>
        <v>22.582214898609465</v>
      </c>
      <c r="AR114" s="6" t="s">
        <v>93</v>
      </c>
      <c r="AS114" s="2"/>
      <c r="AT114" s="2">
        <f>((AO114-AO$3)*100)/AO$3</f>
        <v>-16.122799130430188</v>
      </c>
      <c r="AW114" s="2">
        <f>AO114-AO$3</f>
        <v>-5.0444548575000086E-12</v>
      </c>
      <c r="AX114" s="6" t="s">
        <v>93</v>
      </c>
      <c r="AY114" s="2">
        <f>AO114</f>
        <v>2.6243256517500002E-11</v>
      </c>
      <c r="AZ114" s="2">
        <f>AY114*0.001</f>
        <v>2.6243256517500003E-14</v>
      </c>
      <c r="BA114" s="2">
        <f>AZ114*80.8</f>
        <v>2.1204551266140003E-12</v>
      </c>
      <c r="BB114" s="2">
        <f>BA114*12</f>
        <v>2.5445461519368002E-11</v>
      </c>
      <c r="BC114" s="2">
        <f>BB114*1000</f>
        <v>2.5445461519368001E-8</v>
      </c>
      <c r="BD114" s="2">
        <f>BC114*0.000000000000000001</f>
        <v>2.5445461519368003E-26</v>
      </c>
      <c r="BE114" s="7">
        <f>BD114*BI$8</f>
        <v>8.9500594075149044E-12</v>
      </c>
      <c r="BF114" s="7">
        <f>BE114*365</f>
        <v>3.2667716837429401E-9</v>
      </c>
      <c r="BG114" s="8">
        <f>BF114*BL$8</f>
        <v>1.9325024335395957E-8</v>
      </c>
      <c r="BH114" s="8">
        <f>BF114*BL$9</f>
        <v>3.8650048670791914E-8</v>
      </c>
      <c r="BI114" s="8">
        <f>BF114*BL$10</f>
        <v>1.1595014601237574E-7</v>
      </c>
      <c r="BJ114" s="52">
        <f t="shared" ref="BJ114:BJ126" si="88">AVERAGE(BG114:BI114)</f>
        <v>5.7975073006187875E-8</v>
      </c>
      <c r="BK114" s="50">
        <f>BJ114-BS20</f>
        <v>-1.1143915712021613E-8</v>
      </c>
      <c r="BL114" s="8"/>
      <c r="BM114" s="8"/>
    </row>
    <row r="115" spans="1:65" x14ac:dyDescent="0.3">
      <c r="A115" s="27">
        <v>1.5181566000000001E-3</v>
      </c>
      <c r="B115" s="28">
        <v>1.4500086E-3</v>
      </c>
      <c r="C115" s="27">
        <v>1.4163418000000001E-3</v>
      </c>
      <c r="D115" s="27">
        <v>1.4092738E-3</v>
      </c>
      <c r="E115" s="27">
        <v>1.2395227999999999E-3</v>
      </c>
      <c r="F115" s="27">
        <v>5.9627080000000004E-4</v>
      </c>
      <c r="G115" s="27">
        <v>5.2056679999999998E-5</v>
      </c>
      <c r="H115" s="27">
        <v>2.4917323000000001E-8</v>
      </c>
      <c r="I115" s="27">
        <v>1.8694749E-5</v>
      </c>
      <c r="J115" s="27">
        <v>5.2858600000000005E-4</v>
      </c>
      <c r="K115" s="27">
        <v>5.8946070000000001E-4</v>
      </c>
      <c r="L115" s="27">
        <v>1.0327819E-4</v>
      </c>
      <c r="M115" s="27">
        <v>1.5293473999999999E-6</v>
      </c>
      <c r="N115" s="27">
        <v>5.9290810000000002E-6</v>
      </c>
      <c r="O115" s="27">
        <v>5.4223306000000001E-4</v>
      </c>
      <c r="P115" s="27">
        <v>3.0662757000000002E-4</v>
      </c>
      <c r="Q115" s="27">
        <v>2.5636260000000001E-5</v>
      </c>
      <c r="R115" s="27">
        <v>5.4361549999999996E-9</v>
      </c>
      <c r="S115" s="27">
        <v>1.3426785999999999E-9</v>
      </c>
      <c r="T115" s="27">
        <v>5.9552909999999995E-4</v>
      </c>
      <c r="U115" s="27">
        <v>8.8715120000000002E-5</v>
      </c>
      <c r="V115" s="27">
        <v>7.0560485000000002E-10</v>
      </c>
      <c r="W115" s="27">
        <v>3.5112373999999999E-10</v>
      </c>
      <c r="X115" s="27">
        <v>1.4807540999999999E-9</v>
      </c>
      <c r="Y115" s="27">
        <v>2.6073767000000001E-4</v>
      </c>
      <c r="Z115" s="27">
        <v>8.5071253000000005E-4</v>
      </c>
      <c r="AA115" s="27">
        <v>1.0385822E-3</v>
      </c>
      <c r="AB115" s="27">
        <v>5.6209689999999997E-4</v>
      </c>
      <c r="AC115" s="27">
        <v>3.3862956E-4</v>
      </c>
      <c r="AD115" s="27">
        <v>7.5371854000000002E-4</v>
      </c>
      <c r="AE115" s="27">
        <v>1.5425795E-3</v>
      </c>
      <c r="AF115" s="27">
        <v>2.1324529999999999E-3</v>
      </c>
      <c r="AG115" s="27">
        <v>8.0299349999999995E-4</v>
      </c>
      <c r="AH115" s="27">
        <v>8.2638492999999996E-4</v>
      </c>
      <c r="AI115" s="27">
        <v>4.7211417999999998E-7</v>
      </c>
      <c r="AJ115" s="27">
        <v>9.8168439999999995E-4</v>
      </c>
      <c r="AK115" s="3">
        <f t="shared" ref="AK115:AK178" si="89">AVERAGE(A115:AJ115)</f>
        <v>5.716369259783136E-4</v>
      </c>
      <c r="AM115" s="6" t="s">
        <v>115</v>
      </c>
      <c r="AO115" s="2">
        <f>SUM(A113:AJ114)/34</f>
        <v>6.5162344470588253E-11</v>
      </c>
      <c r="AP115" s="8">
        <f>((AK115-AK$4)*100)/AK$4</f>
        <v>-8.4917888119656606</v>
      </c>
      <c r="AR115" s="6" t="s">
        <v>115</v>
      </c>
      <c r="AS115" s="2"/>
      <c r="AT115" s="1">
        <f>((AO115-AO$4)*100)/AO$4</f>
        <v>22.582214898609465</v>
      </c>
      <c r="AW115" s="2">
        <f>AO115-AO$4</f>
        <v>1.2004270500000017E-11</v>
      </c>
      <c r="AX115" s="6" t="s">
        <v>115</v>
      </c>
      <c r="AY115" s="2">
        <f t="shared" ref="AY115:AY127" si="90">AO115</f>
        <v>6.5162344470588253E-11</v>
      </c>
      <c r="AZ115" s="2">
        <f t="shared" ref="AZ115:AZ127" si="91">AY115*0.001</f>
        <v>6.516234447058825E-14</v>
      </c>
      <c r="BA115" s="2">
        <f t="shared" ref="BA115:BA127" si="92">AZ115*80.8</f>
        <v>5.2651174332235306E-12</v>
      </c>
      <c r="BB115" s="2">
        <f t="shared" ref="BB115:BB127" si="93">BA115*12</f>
        <v>6.318140919868236E-11</v>
      </c>
      <c r="BC115" s="2">
        <f t="shared" ref="BC115:BC127" si="94">BB115*1000</f>
        <v>6.3181409198682354E-8</v>
      </c>
      <c r="BD115" s="2">
        <f t="shared" ref="BD115:BD127" si="95">BC115*0.000000000000000001</f>
        <v>6.3181409198682362E-26</v>
      </c>
      <c r="BE115" s="7">
        <f t="shared" ref="BE115:BE127" si="96">BD115*BI$8</f>
        <v>2.2223112964498541E-11</v>
      </c>
      <c r="BF115" s="8">
        <f t="shared" ref="BF115:BF127" si="97">BE115*365</f>
        <v>8.1114362320419684E-9</v>
      </c>
      <c r="BG115" s="8">
        <f t="shared" ref="BG115:BG126" si="98">BF115*BL$8</f>
        <v>4.7984284717327175E-8</v>
      </c>
      <c r="BH115" s="8">
        <f t="shared" ref="BH115:BH127" si="99">BF115*BL$9</f>
        <v>9.596856943465435E-8</v>
      </c>
      <c r="BI115" s="8">
        <f t="shared" ref="BI115:BI127" si="100">BF115*BL$10</f>
        <v>2.8790570830396305E-7</v>
      </c>
      <c r="BJ115" s="52">
        <f t="shared" si="88"/>
        <v>1.4395285415198153E-7</v>
      </c>
      <c r="BK115" s="50">
        <f t="shared" ref="BK115:BK130" si="101">BJ115-BS21</f>
        <v>2.6519134855060527E-8</v>
      </c>
      <c r="BL115" s="8"/>
      <c r="BM115" s="8"/>
    </row>
    <row r="116" spans="1:65" x14ac:dyDescent="0.3">
      <c r="A116" s="27">
        <v>3.8669851999999999E-3</v>
      </c>
      <c r="B116" s="28">
        <v>3.7604962E-3</v>
      </c>
      <c r="C116" s="27">
        <v>3.7397862999999998E-3</v>
      </c>
      <c r="D116" s="27">
        <v>3.8121398999999999E-3</v>
      </c>
      <c r="E116" s="27">
        <v>3.7209740000000002E-3</v>
      </c>
      <c r="F116" s="27">
        <v>3.5795499999999999E-3</v>
      </c>
      <c r="G116" s="27">
        <v>3.5023785000000002E-3</v>
      </c>
      <c r="H116" s="27">
        <v>3.6538222000000002E-3</v>
      </c>
      <c r="I116" s="27">
        <v>3.9446289999999998E-3</v>
      </c>
      <c r="J116" s="27">
        <v>4.0092584999999997E-3</v>
      </c>
      <c r="K116" s="27">
        <v>4.0930890000000003E-3</v>
      </c>
      <c r="L116" s="27">
        <v>4.0324056000000004E-3</v>
      </c>
      <c r="M116" s="27">
        <v>3.9191566999999998E-3</v>
      </c>
      <c r="N116" s="27">
        <v>3.851386E-3</v>
      </c>
      <c r="O116" s="27">
        <v>3.7466627999999998E-3</v>
      </c>
      <c r="P116" s="27">
        <v>3.6332946999999998E-3</v>
      </c>
      <c r="Q116" s="27">
        <v>3.5803699999999998E-3</v>
      </c>
      <c r="R116" s="27">
        <v>3.3492916000000001E-3</v>
      </c>
      <c r="S116" s="27">
        <v>2.4833397E-3</v>
      </c>
      <c r="T116" s="27">
        <v>2.8964213999999999E-3</v>
      </c>
      <c r="U116" s="27">
        <v>3.4257748999999998E-3</v>
      </c>
      <c r="V116" s="27">
        <v>3.742385E-3</v>
      </c>
      <c r="W116" s="27">
        <v>3.8277941999999999E-3</v>
      </c>
      <c r="X116" s="27">
        <v>3.7581797000000002E-3</v>
      </c>
      <c r="Y116" s="27">
        <v>3.7470590000000001E-3</v>
      </c>
      <c r="Z116" s="27">
        <v>3.6991464000000001E-3</v>
      </c>
      <c r="AA116" s="27">
        <v>3.7063324999999999E-3</v>
      </c>
      <c r="AB116" s="27">
        <v>3.6727737000000001E-3</v>
      </c>
      <c r="AC116" s="27">
        <v>3.6055917999999998E-3</v>
      </c>
      <c r="AD116" s="27">
        <v>3.7610412000000002E-3</v>
      </c>
      <c r="AE116" s="27">
        <v>3.830464E-3</v>
      </c>
      <c r="AF116" s="27">
        <v>3.8641584000000001E-3</v>
      </c>
      <c r="AG116" s="27">
        <v>3.8614906000000002E-3</v>
      </c>
      <c r="AH116" s="27">
        <v>3.9733219999999996E-3</v>
      </c>
      <c r="AI116" s="27">
        <v>3.9264345999999997E-3</v>
      </c>
      <c r="AJ116" s="27">
        <v>3.8639227999999999E-3</v>
      </c>
      <c r="AK116" s="3">
        <f t="shared" si="89"/>
        <v>3.7067030027777784E-3</v>
      </c>
      <c r="AM116" s="10" t="s">
        <v>93</v>
      </c>
      <c r="AO116" s="2">
        <f>SUM(A145:AJ146)/26</f>
        <v>2.0284493260378173E-3</v>
      </c>
      <c r="AP116" s="8">
        <f>((AK116-AK$5)*100)/AK$5</f>
        <v>3.7400088006333494</v>
      </c>
      <c r="AR116" s="10" t="s">
        <v>93</v>
      </c>
      <c r="AS116" s="2"/>
      <c r="AT116" s="1">
        <f>((AO116-AO$5)*100)/AO$5</f>
        <v>-4.0047709062794592</v>
      </c>
      <c r="AW116" s="2">
        <f>AO116-AO$5</f>
        <v>-8.46237351842501E-5</v>
      </c>
      <c r="AX116" s="10" t="s">
        <v>93</v>
      </c>
      <c r="AY116" s="2">
        <f t="shared" si="90"/>
        <v>2.0284493260378173E-3</v>
      </c>
      <c r="AZ116" s="2">
        <f t="shared" si="91"/>
        <v>2.0284493260378174E-6</v>
      </c>
      <c r="BA116" s="2">
        <f t="shared" si="92"/>
        <v>1.6389870554385565E-4</v>
      </c>
      <c r="BB116" s="2">
        <f t="shared" si="93"/>
        <v>1.9667844665262678E-3</v>
      </c>
      <c r="BC116" s="2">
        <f t="shared" si="94"/>
        <v>1.9667844665262677</v>
      </c>
      <c r="BD116" s="2">
        <f t="shared" si="95"/>
        <v>1.966784466526268E-18</v>
      </c>
      <c r="BE116" s="7">
        <f t="shared" si="96"/>
        <v>6.9178693433361688E-4</v>
      </c>
      <c r="BF116" s="8">
        <f t="shared" si="97"/>
        <v>0.25250223103177016</v>
      </c>
      <c r="BG116" s="8">
        <f t="shared" si="98"/>
        <v>1.4937106819292192</v>
      </c>
      <c r="BH116" s="8">
        <f t="shared" si="99"/>
        <v>2.9874213638584384</v>
      </c>
      <c r="BI116" s="8">
        <f t="shared" si="100"/>
        <v>8.9622640915753138</v>
      </c>
      <c r="BJ116" s="52">
        <f>AVERAGE(BG116:BI116)</f>
        <v>4.4811320457876569</v>
      </c>
      <c r="BK116" s="50">
        <f t="shared" si="101"/>
        <v>-0.18694582442890439</v>
      </c>
      <c r="BL116" s="8"/>
      <c r="BM116" s="8"/>
    </row>
    <row r="117" spans="1:65" x14ac:dyDescent="0.3">
      <c r="A117" s="29">
        <v>3.9293289999999996E-3</v>
      </c>
      <c r="B117" s="30">
        <v>3.9412329999999997E-3</v>
      </c>
      <c r="C117" s="29">
        <v>3.7791740000000002E-3</v>
      </c>
      <c r="D117" s="29">
        <v>3.881144E-3</v>
      </c>
      <c r="E117" s="31">
        <v>3.8876873E-3</v>
      </c>
      <c r="F117" s="31">
        <v>3.7268560000000002E-3</v>
      </c>
      <c r="G117" s="31">
        <v>3.8110349999999999E-3</v>
      </c>
      <c r="H117" s="31">
        <v>3.7802525000000002E-3</v>
      </c>
      <c r="I117" s="31">
        <v>4.0125209999999998E-3</v>
      </c>
      <c r="J117" s="31">
        <v>4.0995385000000004E-3</v>
      </c>
      <c r="K117" s="31">
        <v>3.9878439999999999E-3</v>
      </c>
      <c r="L117" s="31">
        <v>3.8937996000000001E-3</v>
      </c>
      <c r="M117" s="31">
        <v>3.7978953E-3</v>
      </c>
      <c r="N117" s="31">
        <v>3.7734361999999999E-3</v>
      </c>
      <c r="O117" s="31">
        <v>3.6740315000000001E-3</v>
      </c>
      <c r="P117" s="31">
        <v>3.5836739999999998E-3</v>
      </c>
      <c r="Q117" s="32">
        <v>3.4856529E-3</v>
      </c>
      <c r="R117" s="32">
        <v>3.4085470000000001E-3</v>
      </c>
      <c r="S117" s="33">
        <v>2.7626645999999999E-3</v>
      </c>
      <c r="T117" s="33" t="str">
        <v>NaN</v>
      </c>
      <c r="U117" s="33">
        <v>4.2993579999999997E-3</v>
      </c>
      <c r="V117" s="33">
        <v>4.2983275E-3</v>
      </c>
      <c r="W117" s="33">
        <v>4.3083182999999999E-3</v>
      </c>
      <c r="X117" s="33">
        <v>4.2194524000000004E-3</v>
      </c>
      <c r="Y117" s="33">
        <v>4.164002E-3</v>
      </c>
      <c r="Z117" s="33">
        <v>4.0988459999999997E-3</v>
      </c>
      <c r="AA117" s="33">
        <v>3.8519625000000002E-3</v>
      </c>
      <c r="AB117" s="33">
        <v>3.8936317000000001E-3</v>
      </c>
      <c r="AC117" s="29">
        <v>3.9622364999999998E-3</v>
      </c>
      <c r="AD117" s="29">
        <v>4.0427665000000003E-3</v>
      </c>
      <c r="AE117" s="29">
        <v>4.1680857999999996E-3</v>
      </c>
      <c r="AF117" s="29">
        <v>4.267758E-3</v>
      </c>
      <c r="AG117" s="29">
        <v>3.9366771999999996E-3</v>
      </c>
      <c r="AH117" s="29">
        <v>3.982686E-3</v>
      </c>
      <c r="AI117" s="29">
        <v>3.8696285000000001E-3</v>
      </c>
      <c r="AJ117" s="29">
        <v>3.9776610000000004E-3</v>
      </c>
      <c r="AK117" s="3">
        <f t="shared" si="89"/>
        <v>3.901648951428572E-3</v>
      </c>
      <c r="AM117" s="10" t="s">
        <v>115</v>
      </c>
      <c r="AO117" s="2">
        <f>SUM(A115:AJ116)/72</f>
        <v>2.139169964378046E-3</v>
      </c>
      <c r="AP117" s="8">
        <f>((AK117-AK$6)*100)/AK$6</f>
        <v>0.44204426272573066</v>
      </c>
      <c r="AR117" s="10" t="s">
        <v>115</v>
      </c>
      <c r="AS117" s="2"/>
      <c r="AT117" s="1">
        <f>((AO117-AO$6)*100)/AO$6</f>
        <v>1.9197482772084093</v>
      </c>
      <c r="AW117" s="2">
        <f>AO117-AO$6</f>
        <v>4.0293151456782719E-5</v>
      </c>
      <c r="AX117" s="10" t="s">
        <v>115</v>
      </c>
      <c r="AY117" s="2">
        <f t="shared" si="90"/>
        <v>2.139169964378046E-3</v>
      </c>
      <c r="AZ117" s="2">
        <f t="shared" si="91"/>
        <v>2.1391699643780461E-6</v>
      </c>
      <c r="BA117" s="2">
        <f t="shared" si="92"/>
        <v>1.7284493312174612E-4</v>
      </c>
      <c r="BB117" s="2">
        <f t="shared" si="93"/>
        <v>2.0741391974609534E-3</v>
      </c>
      <c r="BC117" s="2">
        <f t="shared" si="94"/>
        <v>2.0741391974609535</v>
      </c>
      <c r="BD117" s="2">
        <f t="shared" si="95"/>
        <v>2.0741391974609536E-18</v>
      </c>
      <c r="BE117" s="7">
        <f t="shared" si="96"/>
        <v>7.2954735061892852E-4</v>
      </c>
      <c r="BF117" s="8">
        <f t="shared" si="97"/>
        <v>0.26628478297590891</v>
      </c>
      <c r="BG117" s="8">
        <f t="shared" si="98"/>
        <v>1.5752432093016766</v>
      </c>
      <c r="BH117" s="8">
        <f t="shared" si="99"/>
        <v>3.1504864186033532</v>
      </c>
      <c r="BI117" s="8">
        <f t="shared" si="100"/>
        <v>9.4514592558100592</v>
      </c>
      <c r="BJ117" s="52">
        <f t="shared" si="88"/>
        <v>4.7257296279050296</v>
      </c>
      <c r="BK117" s="50">
        <f t="shared" si="101"/>
        <v>8.9013282166359176E-2</v>
      </c>
      <c r="BL117" s="8"/>
      <c r="BM117" s="8"/>
    </row>
    <row r="118" spans="1:65" x14ac:dyDescent="0.3">
      <c r="A118" s="29">
        <v>4.1558052999999999E-3</v>
      </c>
      <c r="B118" s="30">
        <v>4.1079920000000004E-3</v>
      </c>
      <c r="C118" s="29">
        <v>3.9924434000000002E-3</v>
      </c>
      <c r="D118" s="29">
        <v>3.9705160000000003E-3</v>
      </c>
      <c r="E118" s="31">
        <v>3.5298562000000001E-3</v>
      </c>
      <c r="F118" s="31">
        <v>2.4634162E-3</v>
      </c>
      <c r="G118" s="31">
        <v>1.8903983000000001E-3</v>
      </c>
      <c r="H118" s="31">
        <v>1.1313484E-3</v>
      </c>
      <c r="I118" s="31">
        <v>2.096863E-3</v>
      </c>
      <c r="J118" s="31">
        <v>2.2271709E-3</v>
      </c>
      <c r="K118" s="31">
        <v>2.4458470000000001E-3</v>
      </c>
      <c r="L118" s="31">
        <v>2.5321986E-3</v>
      </c>
      <c r="M118" s="31">
        <v>2.6448418E-3</v>
      </c>
      <c r="N118" s="31">
        <v>2.8093697000000002E-3</v>
      </c>
      <c r="O118" s="31">
        <v>2.9302897999999998E-3</v>
      </c>
      <c r="P118" s="31">
        <v>2.8400080000000002E-3</v>
      </c>
      <c r="Q118" s="32">
        <v>2.7984402000000002E-3</v>
      </c>
      <c r="R118" s="32">
        <v>2.5197014000000002E-3</v>
      </c>
      <c r="S118" s="33">
        <v>1.6351413E-3</v>
      </c>
      <c r="T118" s="33" t="str">
        <v>NaN</v>
      </c>
      <c r="U118" s="33">
        <v>4.5609379999999996E-3</v>
      </c>
      <c r="V118" s="33">
        <v>4.5678992999999999E-3</v>
      </c>
      <c r="W118" s="33">
        <v>4.6005114E-3</v>
      </c>
      <c r="X118" s="33">
        <v>4.4534066999999998E-3</v>
      </c>
      <c r="Y118" s="33">
        <v>4.4208494999999999E-3</v>
      </c>
      <c r="Z118" s="33">
        <v>4.2160979999999997E-3</v>
      </c>
      <c r="AA118" s="33">
        <v>4.1329940000000001E-3</v>
      </c>
      <c r="AB118" s="33">
        <v>4.2151263999999997E-3</v>
      </c>
      <c r="AC118" s="29">
        <v>4.178391E-3</v>
      </c>
      <c r="AD118" s="29">
        <v>4.1010813E-3</v>
      </c>
      <c r="AE118" s="29">
        <v>4.1564729999999999E-3</v>
      </c>
      <c r="AF118" s="29">
        <v>4.2780989999999996E-3</v>
      </c>
      <c r="AG118" s="29">
        <v>3.9229149999999999E-3</v>
      </c>
      <c r="AH118" s="29">
        <v>3.9554363999999998E-3</v>
      </c>
      <c r="AI118" s="29">
        <v>3.9221137000000003E-3</v>
      </c>
      <c r="AJ118" s="29">
        <v>4.0811663000000003E-3</v>
      </c>
      <c r="AK118" s="3">
        <f t="shared" si="89"/>
        <v>3.4424327571428563E-3</v>
      </c>
      <c r="AM118" s="11" t="s">
        <v>98</v>
      </c>
      <c r="AO118" s="2">
        <f>SUM(A140:R144)/56</f>
        <v>1.3183802785065306E-3</v>
      </c>
      <c r="AP118" s="8">
        <f>((AK118-AK$7)*100)/AK$7</f>
        <v>-7.0027529598438747</v>
      </c>
      <c r="AR118" s="11" t="s">
        <v>98</v>
      </c>
      <c r="AS118" s="2"/>
      <c r="AT118" s="1">
        <f>((AO118-AO$7)*100)/AO$7</f>
        <v>-15.948536334483066</v>
      </c>
      <c r="AW118" s="2">
        <f>AO118-AO$7</f>
        <v>-2.501590675220277E-4</v>
      </c>
      <c r="AX118" s="11" t="s">
        <v>98</v>
      </c>
      <c r="AY118" s="2">
        <f t="shared" si="90"/>
        <v>1.3183802785065306E-3</v>
      </c>
      <c r="AZ118" s="2">
        <f t="shared" si="91"/>
        <v>1.3183802785065306E-6</v>
      </c>
      <c r="BA118" s="2">
        <f t="shared" si="92"/>
        <v>1.0652512650332767E-4</v>
      </c>
      <c r="BB118" s="2">
        <f t="shared" si="93"/>
        <v>1.278301518039932E-3</v>
      </c>
      <c r="BC118" s="2">
        <f t="shared" si="94"/>
        <v>1.278301518039932</v>
      </c>
      <c r="BD118" s="2">
        <f t="shared" si="95"/>
        <v>1.2783015180399322E-18</v>
      </c>
      <c r="BE118" s="7">
        <f t="shared" si="96"/>
        <v>4.4962338444777555E-4</v>
      </c>
      <c r="BF118" s="8">
        <f t="shared" si="97"/>
        <v>0.16411253532343809</v>
      </c>
      <c r="BG118" s="8">
        <f t="shared" si="98"/>
        <v>0.97082962811628526</v>
      </c>
      <c r="BH118" s="8">
        <f t="shared" si="99"/>
        <v>1.9416592562325705</v>
      </c>
      <c r="BI118" s="8">
        <f t="shared" si="100"/>
        <v>5.8249777686977113</v>
      </c>
      <c r="BJ118" s="52">
        <f>AVERAGE(BG118:BI118)</f>
        <v>2.9124888843488557</v>
      </c>
      <c r="BK118" s="50">
        <f t="shared" si="101"/>
        <v>-0.55263683426934085</v>
      </c>
      <c r="BL118" s="8"/>
      <c r="BM118" s="8"/>
    </row>
    <row r="119" spans="1:65" x14ac:dyDescent="0.3">
      <c r="A119" s="29">
        <v>4.0429853999999999E-3</v>
      </c>
      <c r="B119" s="30">
        <v>3.3955080000000002E-3</v>
      </c>
      <c r="C119" s="29">
        <v>2.2152876E-3</v>
      </c>
      <c r="D119" s="29">
        <v>1.0404189999999999E-3</v>
      </c>
      <c r="E119" s="31">
        <v>4.1725877000000001E-4</v>
      </c>
      <c r="F119" s="31">
        <v>5.8909879999999998E-4</v>
      </c>
      <c r="G119" s="31">
        <v>3.4065749999999998E-5</v>
      </c>
      <c r="H119" s="31">
        <v>2.2318716E-4</v>
      </c>
      <c r="I119" s="31">
        <v>4.2303449999999998E-4</v>
      </c>
      <c r="J119" s="31">
        <v>3.1184902999999999E-4</v>
      </c>
      <c r="K119" s="31">
        <v>3.9580559999999998E-4</v>
      </c>
      <c r="L119" s="31">
        <v>4.1065615000000002E-4</v>
      </c>
      <c r="M119" s="31">
        <v>4.3465570000000001E-4</v>
      </c>
      <c r="N119" s="31">
        <v>5.7673413999999995E-4</v>
      </c>
      <c r="O119" s="31">
        <v>7.5696135000000002E-4</v>
      </c>
      <c r="P119" s="31">
        <v>7.4071390000000003E-4</v>
      </c>
      <c r="Q119" s="32">
        <v>8.1891440000000004E-4</v>
      </c>
      <c r="R119" s="32">
        <v>5.0451300000000005E-4</v>
      </c>
      <c r="S119" s="33">
        <v>4.9533975000000003E-7</v>
      </c>
      <c r="T119" s="33" t="str">
        <v>NaN</v>
      </c>
      <c r="U119" s="33">
        <v>2.4067493999999998E-3</v>
      </c>
      <c r="V119" s="33">
        <v>2.6295699999999999E-3</v>
      </c>
      <c r="W119" s="33">
        <v>3.1318831999999999E-3</v>
      </c>
      <c r="X119" s="33">
        <v>3.3351562000000002E-3</v>
      </c>
      <c r="Y119" s="33">
        <v>3.0948678000000001E-3</v>
      </c>
      <c r="Z119" s="33">
        <v>3.0781151999999998E-3</v>
      </c>
      <c r="AA119" s="33">
        <v>3.0968532000000002E-3</v>
      </c>
      <c r="AB119" s="33">
        <v>3.2732983000000001E-3</v>
      </c>
      <c r="AC119" s="29">
        <v>3.8851544000000002E-3</v>
      </c>
      <c r="AD119" s="29">
        <v>3.6171514E-3</v>
      </c>
      <c r="AE119" s="29">
        <v>3.5057177E-3</v>
      </c>
      <c r="AF119" s="29">
        <v>3.7136414999999999E-3</v>
      </c>
      <c r="AG119" s="29">
        <v>3.6316828000000001E-3</v>
      </c>
      <c r="AH119" s="29">
        <v>3.7935204E-3</v>
      </c>
      <c r="AI119" s="29">
        <v>3.9793294999999999E-3</v>
      </c>
      <c r="AJ119" s="29">
        <v>4.1281729999999997E-3</v>
      </c>
      <c r="AK119" s="3">
        <f t="shared" si="89"/>
        <v>2.0466573597071429E-3</v>
      </c>
      <c r="AM119" s="11" t="s">
        <v>101</v>
      </c>
      <c r="AO119" s="2">
        <f>SUM(E117:R121)/68</f>
        <v>1.4218408329726381E-3</v>
      </c>
      <c r="AP119" s="8">
        <f>((AK119-AK$8)*100)/AK$8</f>
        <v>-17.980149904357255</v>
      </c>
      <c r="AR119" s="11" t="s">
        <v>101</v>
      </c>
      <c r="AS119" s="2"/>
      <c r="AT119" s="1">
        <f>((AO119-AO$8)*100)/AO$8</f>
        <v>-14.751734949377388</v>
      </c>
      <c r="AW119" s="2">
        <f>AO119-AO$8</f>
        <v>-2.4604159504899078E-4</v>
      </c>
      <c r="AX119" s="11" t="s">
        <v>101</v>
      </c>
      <c r="AY119" s="2">
        <f t="shared" si="90"/>
        <v>1.4218408329726381E-3</v>
      </c>
      <c r="AZ119" s="2">
        <f t="shared" si="91"/>
        <v>1.4218408329726382E-6</v>
      </c>
      <c r="BA119" s="2">
        <f t="shared" si="92"/>
        <v>1.1488473930418916E-4</v>
      </c>
      <c r="BB119" s="2">
        <f t="shared" si="93"/>
        <v>1.37861687165027E-3</v>
      </c>
      <c r="BC119" s="2">
        <f t="shared" si="94"/>
        <v>1.37861687165027</v>
      </c>
      <c r="BD119" s="2">
        <f t="shared" si="95"/>
        <v>1.3786168716502701E-18</v>
      </c>
      <c r="BE119" s="7">
        <f t="shared" si="96"/>
        <v>4.8490780534990777E-4</v>
      </c>
      <c r="BF119" s="8">
        <f t="shared" si="97"/>
        <v>0.17699134895271634</v>
      </c>
      <c r="BG119" s="8">
        <f t="shared" si="98"/>
        <v>1.0470159707478801</v>
      </c>
      <c r="BH119" s="8">
        <f t="shared" si="99"/>
        <v>2.0940319414957602</v>
      </c>
      <c r="BI119" s="8">
        <f t="shared" si="100"/>
        <v>6.2820958244872802</v>
      </c>
      <c r="BJ119" s="52">
        <f>AVERAGE(BG119:BI119)</f>
        <v>3.1410479122436405</v>
      </c>
      <c r="BK119" s="50">
        <f t="shared" si="101"/>
        <v>-0.54354075402235802</v>
      </c>
      <c r="BL119" s="8"/>
      <c r="BM119" s="8"/>
    </row>
    <row r="120" spans="1:65" x14ac:dyDescent="0.3">
      <c r="A120" s="29">
        <v>1.5541840999999999E-3</v>
      </c>
      <c r="B120" s="30">
        <v>4.9998239999999997E-4</v>
      </c>
      <c r="C120" s="29">
        <v>1.8895498E-11</v>
      </c>
      <c r="D120" s="29">
        <v>1.1033931000000001E-11</v>
      </c>
      <c r="E120" s="31" t="str">
        <v>NaN</v>
      </c>
      <c r="F120" s="31">
        <v>1.6784495E-3</v>
      </c>
      <c r="G120" s="31">
        <v>1.9011923E-8</v>
      </c>
      <c r="H120" s="31">
        <v>1.7224703E-11</v>
      </c>
      <c r="I120" s="31">
        <v>1.8826432E-11</v>
      </c>
      <c r="J120" s="31">
        <v>2.1472992E-11</v>
      </c>
      <c r="K120" s="31">
        <v>1.7406087000000001E-11</v>
      </c>
      <c r="L120" s="31">
        <v>1.5331206999999999E-11</v>
      </c>
      <c r="M120" s="31">
        <v>1.2534745E-11</v>
      </c>
      <c r="N120" s="31">
        <v>1.2026797999999999E-11</v>
      </c>
      <c r="O120" s="31">
        <v>1.2463347E-11</v>
      </c>
      <c r="P120" s="31">
        <v>1.465748E-11</v>
      </c>
      <c r="Q120" s="32">
        <v>1.3688852E-11</v>
      </c>
      <c r="R120" s="32">
        <v>8.3655949999999994E-12</v>
      </c>
      <c r="S120" s="33">
        <v>5.3261919999999999E-12</v>
      </c>
      <c r="T120" s="33" t="str">
        <v>NaN</v>
      </c>
      <c r="U120" s="33">
        <v>2.3553815999999999E-3</v>
      </c>
      <c r="V120" s="33">
        <v>1.0482827E-3</v>
      </c>
      <c r="W120" s="33">
        <v>1.0235289E-3</v>
      </c>
      <c r="X120" s="33">
        <v>1.1870578000000001E-3</v>
      </c>
      <c r="Y120" s="33">
        <v>1.1527948E-3</v>
      </c>
      <c r="Z120" s="33">
        <v>9.9507570000000002E-4</v>
      </c>
      <c r="AA120" s="33">
        <v>8.6934626000000005E-4</v>
      </c>
      <c r="AB120" s="33">
        <v>1.3411880999999999E-3</v>
      </c>
      <c r="AC120" s="29">
        <v>4.1386169999999998E-3</v>
      </c>
      <c r="AD120" s="29">
        <v>9.4622844999999996E-4</v>
      </c>
      <c r="AE120" s="29">
        <v>4.9070557E-5</v>
      </c>
      <c r="AF120" s="29">
        <v>7.6713580000000001E-4</v>
      </c>
      <c r="AG120" s="29">
        <v>1.7280359E-3</v>
      </c>
      <c r="AH120" s="29">
        <v>2.2953267000000001E-3</v>
      </c>
      <c r="AI120" s="29">
        <v>2.646032E-3</v>
      </c>
      <c r="AJ120" s="29">
        <v>2.4459907000000001E-3</v>
      </c>
      <c r="AK120" s="3">
        <f t="shared" si="89"/>
        <v>8.4475671112284887E-4</v>
      </c>
      <c r="AM120" s="12" t="s">
        <v>104</v>
      </c>
      <c r="AO120" s="2">
        <f>SUM(S140:Z144)/35</f>
        <v>2.3175304320371031E-3</v>
      </c>
      <c r="AP120" s="8">
        <f>((AK120-AK$9)*100)/AK$9</f>
        <v>-23.696662226712888</v>
      </c>
      <c r="AR120" s="12" t="s">
        <v>104</v>
      </c>
      <c r="AS120" s="2"/>
      <c r="AT120" s="1">
        <f>((AO120-AO$9)*100)/AO$9</f>
        <v>-18.253169867683599</v>
      </c>
      <c r="AW120" s="2">
        <f>AO120-AO$9</f>
        <v>-5.1747910690883589E-4</v>
      </c>
      <c r="AX120" s="12" t="s">
        <v>104</v>
      </c>
      <c r="AY120" s="2">
        <f t="shared" si="90"/>
        <v>2.3175304320371031E-3</v>
      </c>
      <c r="AZ120" s="2">
        <f t="shared" si="91"/>
        <v>2.3175304320371031E-6</v>
      </c>
      <c r="BA120" s="2">
        <f t="shared" si="92"/>
        <v>1.8725645890859793E-4</v>
      </c>
      <c r="BB120" s="2">
        <f t="shared" si="93"/>
        <v>2.2470775069031749E-3</v>
      </c>
      <c r="BC120" s="2">
        <f t="shared" si="94"/>
        <v>2.247077506903175</v>
      </c>
      <c r="BD120" s="2">
        <f t="shared" si="95"/>
        <v>2.247077506903175E-18</v>
      </c>
      <c r="BE120" s="7">
        <f t="shared" si="96"/>
        <v>7.9037580689058826E-4</v>
      </c>
      <c r="BF120" s="8">
        <f t="shared" si="97"/>
        <v>0.2884871695150647</v>
      </c>
      <c r="BG120" s="8">
        <f t="shared" si="98"/>
        <v>1.7065843931096158</v>
      </c>
      <c r="BH120" s="8">
        <f t="shared" si="99"/>
        <v>3.4131687862192317</v>
      </c>
      <c r="BI120" s="8">
        <f t="shared" si="100"/>
        <v>10.239506358657696</v>
      </c>
      <c r="BJ120" s="52">
        <f>AVERAGE(BG120:BI120)</f>
        <v>5.119753179328848</v>
      </c>
      <c r="BK120" s="50">
        <f t="shared" si="101"/>
        <v>-1.1431846875486249</v>
      </c>
      <c r="BL120" s="8"/>
      <c r="BM120" s="8"/>
    </row>
    <row r="121" spans="1:65" x14ac:dyDescent="0.3">
      <c r="A121" s="29">
        <v>1.0051470000000001E-11</v>
      </c>
      <c r="B121" s="30">
        <v>5.7218657000000001E-12</v>
      </c>
      <c r="C121" s="29">
        <v>2.2210892000000001E-12</v>
      </c>
      <c r="D121" s="29" t="str">
        <v>NaN</v>
      </c>
      <c r="E121" s="31" t="str">
        <v>NaN</v>
      </c>
      <c r="F121" s="31">
        <v>5.867394E-4</v>
      </c>
      <c r="G121" s="31">
        <v>4.4025999999999998E-12</v>
      </c>
      <c r="H121" s="31">
        <v>2.5413457999999999E-12</v>
      </c>
      <c r="I121" s="31">
        <v>1.7566379999999999E-12</v>
      </c>
      <c r="J121" s="31">
        <v>9.1134140000000003E-13</v>
      </c>
      <c r="K121" s="31">
        <v>4.1305419999999999E-13</v>
      </c>
      <c r="L121" s="31">
        <v>2.8568662E-13</v>
      </c>
      <c r="M121" s="31">
        <v>6.3197776E-13</v>
      </c>
      <c r="N121" s="31">
        <v>9.3570680000000003E-13</v>
      </c>
      <c r="O121" s="31">
        <v>1.0900169999999999E-12</v>
      </c>
      <c r="P121" s="31">
        <v>1.1858139E-12</v>
      </c>
      <c r="Q121" s="32">
        <v>9.1350380000000007E-13</v>
      </c>
      <c r="R121" s="32">
        <v>1.1504728E-12</v>
      </c>
      <c r="S121" s="33">
        <v>2.4249874999999999E-12</v>
      </c>
      <c r="T121" s="33" t="str">
        <v>NaN</v>
      </c>
      <c r="U121" s="33" t="str">
        <v>NaN</v>
      </c>
      <c r="V121" s="33">
        <v>1.3591988000000001E-11</v>
      </c>
      <c r="W121" s="33">
        <v>1.2003428999999999E-11</v>
      </c>
      <c r="X121" s="33">
        <v>1.5537455E-11</v>
      </c>
      <c r="Y121" s="33">
        <v>1.9804420000000001E-11</v>
      </c>
      <c r="Z121" s="33">
        <v>9.2602180000000004E-12</v>
      </c>
      <c r="AA121" s="33">
        <v>3.7398083999999999E-12</v>
      </c>
      <c r="AB121" s="33">
        <v>2.1140418E-11</v>
      </c>
      <c r="AC121" s="29" t="str">
        <v>NaN</v>
      </c>
      <c r="AD121" s="29">
        <v>3.6035157000000002E-11</v>
      </c>
      <c r="AE121" s="29">
        <v>6.0325411999999999E-12</v>
      </c>
      <c r="AF121" s="29">
        <v>2.2189040000000001E-12</v>
      </c>
      <c r="AG121" s="29">
        <v>1.0561157000000001E-12</v>
      </c>
      <c r="AH121" s="29">
        <v>5.1530204E-12</v>
      </c>
      <c r="AI121" s="29">
        <v>1.2048163000000001E-11</v>
      </c>
      <c r="AJ121" s="29">
        <v>8.1654839999999999E-12</v>
      </c>
      <c r="AK121" s="3">
        <f t="shared" si="89"/>
        <v>1.892708394918362E-5</v>
      </c>
      <c r="AM121" s="12" t="s">
        <v>107</v>
      </c>
      <c r="AO121" s="2">
        <f>SUM(S117:AB121)/44</f>
        <v>2.4254357318767936E-3</v>
      </c>
      <c r="AP121" s="8">
        <f>((AK121-AK$10)*100)/AK$10</f>
        <v>-40.93307996552533</v>
      </c>
      <c r="AR121" s="12" t="s">
        <v>107</v>
      </c>
      <c r="AS121" s="2"/>
      <c r="AT121" s="1">
        <f>((AO121-AO$10)*100)/AO$10</f>
        <v>-7.6250661045549668</v>
      </c>
      <c r="AW121" s="2">
        <f>AO121-AO$10</f>
        <v>-2.0020699347772031E-4</v>
      </c>
      <c r="AX121" s="12" t="s">
        <v>107</v>
      </c>
      <c r="AY121" s="2">
        <f t="shared" si="90"/>
        <v>2.4254357318767936E-3</v>
      </c>
      <c r="AZ121" s="2">
        <f t="shared" si="91"/>
        <v>2.4254357318767937E-6</v>
      </c>
      <c r="BA121" s="2">
        <f t="shared" si="92"/>
        <v>1.9597520713564493E-4</v>
      </c>
      <c r="BB121" s="2">
        <f t="shared" si="93"/>
        <v>2.3517024856277392E-3</v>
      </c>
      <c r="BC121" s="2">
        <f t="shared" si="94"/>
        <v>2.3517024856277393</v>
      </c>
      <c r="BD121" s="2">
        <f t="shared" si="95"/>
        <v>2.3517024856277396E-18</v>
      </c>
      <c r="BE121" s="7">
        <f t="shared" si="96"/>
        <v>8.2717607378227304E-4</v>
      </c>
      <c r="BF121" s="8">
        <f t="shared" si="97"/>
        <v>0.30191926693052967</v>
      </c>
      <c r="BG121" s="8">
        <f t="shared" si="98"/>
        <v>1.7860437598970305</v>
      </c>
      <c r="BH121" s="8">
        <f t="shared" si="99"/>
        <v>3.5720875197940609</v>
      </c>
      <c r="BI121" s="8">
        <f t="shared" si="100"/>
        <v>10.716262559382182</v>
      </c>
      <c r="BJ121" s="52">
        <f t="shared" si="88"/>
        <v>5.3581312796910909</v>
      </c>
      <c r="BK121" s="50">
        <f t="shared" si="101"/>
        <v>-0.442285623184004</v>
      </c>
      <c r="BL121" s="8"/>
      <c r="BM121" s="8"/>
    </row>
    <row r="122" spans="1:65" x14ac:dyDescent="0.3">
      <c r="A122" s="29">
        <v>3.3580133E-12</v>
      </c>
      <c r="B122" s="30">
        <v>3.3898614999999999E-12</v>
      </c>
      <c r="C122" s="29" t="str">
        <v>NaN</v>
      </c>
      <c r="D122" s="29" t="str">
        <v>NaN</v>
      </c>
      <c r="E122" s="34" t="str">
        <v>NaN</v>
      </c>
      <c r="F122" s="34">
        <v>3.0580587000000002E-11</v>
      </c>
      <c r="G122" s="34">
        <v>3.5855298999999999E-12</v>
      </c>
      <c r="H122" s="34">
        <v>2.6334252000000001E-12</v>
      </c>
      <c r="I122" s="34">
        <v>2.1069378999999999E-12</v>
      </c>
      <c r="J122" s="34">
        <v>1.1204926000000001E-12</v>
      </c>
      <c r="K122" s="34">
        <v>7.5295906E-13</v>
      </c>
      <c r="L122" s="34">
        <v>4.9570289999999996E-13</v>
      </c>
      <c r="M122" s="34">
        <v>4.0423195999999999E-13</v>
      </c>
      <c r="N122" s="34">
        <v>3.7652178E-13</v>
      </c>
      <c r="O122" s="34">
        <v>3.5754319999999999E-13</v>
      </c>
      <c r="P122" s="34">
        <v>3.6198363999999999E-13</v>
      </c>
      <c r="Q122" s="34">
        <v>4.3504835000000001E-13</v>
      </c>
      <c r="R122" s="34">
        <v>8.1472084999999997E-13</v>
      </c>
      <c r="S122" s="35">
        <v>1.2882174000000001E-12</v>
      </c>
      <c r="T122" s="35" t="str">
        <v>NaN</v>
      </c>
      <c r="U122" s="35" t="str">
        <v>NaN</v>
      </c>
      <c r="V122" s="35">
        <v>1.1651495E-5</v>
      </c>
      <c r="W122" s="35">
        <v>7.832563E-12</v>
      </c>
      <c r="X122" s="35">
        <v>1.0145614000000001E-12</v>
      </c>
      <c r="Y122" s="35">
        <v>6.6622103999999998E-13</v>
      </c>
      <c r="Z122" s="35">
        <v>6.7560030000000004E-13</v>
      </c>
      <c r="AA122" s="35">
        <v>4.4347770000000001E-12</v>
      </c>
      <c r="AB122" s="35">
        <v>2.1058459999999999E-11</v>
      </c>
      <c r="AC122" s="36" t="str">
        <v>NaN</v>
      </c>
      <c r="AD122" s="29">
        <v>2.4153167000000001E-11</v>
      </c>
      <c r="AE122" s="29">
        <v>1.030184E-11</v>
      </c>
      <c r="AF122" s="29">
        <v>4.9966385000000003E-12</v>
      </c>
      <c r="AG122" s="29">
        <v>3.1103994999999999E-12</v>
      </c>
      <c r="AH122" s="29">
        <v>2.7774566999999999E-12</v>
      </c>
      <c r="AI122" s="29">
        <v>2.9922217000000001E-12</v>
      </c>
      <c r="AJ122" s="29">
        <v>2.5470299999999999E-12</v>
      </c>
      <c r="AK122" s="3">
        <f t="shared" si="89"/>
        <v>3.8838778742375594E-7</v>
      </c>
      <c r="AM122" s="14" t="s">
        <v>98</v>
      </c>
      <c r="AO122" s="2">
        <f>(SUM(B131:O139)/126)+(SUM(P131:R135)/14)</f>
        <v>3.3261040862316802E-4</v>
      </c>
      <c r="AP122" s="8">
        <f>((AK122-AK$11)*100)/AK$11</f>
        <v>-91.929425127320755</v>
      </c>
      <c r="AR122" s="14" t="s">
        <v>98</v>
      </c>
      <c r="AS122" s="2"/>
      <c r="AT122" s="1">
        <f>((AO122-AO$11)*100)/AO$11</f>
        <v>-32.313533495575491</v>
      </c>
      <c r="AU122">
        <f>SUM(AT122:AT125)/4</f>
        <v>-44.728016869702984</v>
      </c>
      <c r="AW122" s="2">
        <f>AO122-AO$11</f>
        <v>-1.5878827977110064E-4</v>
      </c>
      <c r="AX122" s="14" t="s">
        <v>98</v>
      </c>
      <c r="AY122" s="2">
        <f t="shared" si="90"/>
        <v>3.3261040862316802E-4</v>
      </c>
      <c r="AZ122" s="2">
        <f t="shared" si="91"/>
        <v>3.3261040862316803E-7</v>
      </c>
      <c r="BA122" s="2">
        <f t="shared" si="92"/>
        <v>2.6874921016751974E-5</v>
      </c>
      <c r="BB122" s="2">
        <f t="shared" si="93"/>
        <v>3.2249905220102369E-4</v>
      </c>
      <c r="BC122" s="2">
        <f t="shared" si="94"/>
        <v>0.32249905220102371</v>
      </c>
      <c r="BD122" s="2">
        <f t="shared" si="95"/>
        <v>3.2249905220102375E-19</v>
      </c>
      <c r="BE122" s="7">
        <f t="shared" si="96"/>
        <v>1.1343420412592708E-4</v>
      </c>
      <c r="BF122" s="8">
        <f t="shared" si="97"/>
        <v>4.1403484505963387E-2</v>
      </c>
      <c r="BG122" s="8">
        <f t="shared" si="98"/>
        <v>0.24492784409444299</v>
      </c>
      <c r="BH122" s="8">
        <f t="shared" si="99"/>
        <v>0.48985568818888597</v>
      </c>
      <c r="BI122" s="8">
        <f t="shared" si="100"/>
        <v>1.4695670645666579</v>
      </c>
      <c r="BJ122" s="52">
        <f t="shared" si="88"/>
        <v>0.73478353228332904</v>
      </c>
      <c r="BK122" s="50">
        <f t="shared" si="101"/>
        <v>-0.35078581448601043</v>
      </c>
      <c r="BL122" s="8"/>
      <c r="BM122" s="8"/>
    </row>
    <row r="123" spans="1:65" x14ac:dyDescent="0.3">
      <c r="A123" s="29">
        <v>1.8156135E-12</v>
      </c>
      <c r="B123" s="30">
        <v>1.5368366E-12</v>
      </c>
      <c r="C123" s="29" t="str">
        <v>NaN</v>
      </c>
      <c r="D123" s="29" t="str">
        <v>NaN</v>
      </c>
      <c r="E123" s="34" t="str">
        <v>NaN</v>
      </c>
      <c r="F123" s="34">
        <v>3.6369951999999998E-11</v>
      </c>
      <c r="G123" s="34">
        <v>2.1643035E-12</v>
      </c>
      <c r="H123" s="34">
        <v>1.1196928999999999E-12</v>
      </c>
      <c r="I123" s="34">
        <v>9.6408380000000004E-13</v>
      </c>
      <c r="J123" s="34">
        <v>7.2799580000000003E-13</v>
      </c>
      <c r="K123" s="34">
        <v>6.6905774999999999E-13</v>
      </c>
      <c r="L123" s="34">
        <v>4.8726365999999996E-13</v>
      </c>
      <c r="M123" s="34">
        <v>4.0041930000000002E-13</v>
      </c>
      <c r="N123" s="34">
        <v>3.7515707000000002E-13</v>
      </c>
      <c r="O123" s="34">
        <v>4.179646E-13</v>
      </c>
      <c r="P123" s="34">
        <v>4.8102849999999996E-13</v>
      </c>
      <c r="Q123" s="34">
        <v>6.0912343000000003E-13</v>
      </c>
      <c r="R123" s="34">
        <v>7.5977790000000002E-13</v>
      </c>
      <c r="S123" s="35">
        <v>7.7199980000000003E-13</v>
      </c>
      <c r="T123" s="35" t="str">
        <v>NaN</v>
      </c>
      <c r="U123" s="35" t="str">
        <v>NaN</v>
      </c>
      <c r="V123" s="35">
        <v>8.4084440000000002E-4</v>
      </c>
      <c r="W123" s="35">
        <v>7.9531684999999993E-12</v>
      </c>
      <c r="X123" s="35">
        <v>9.5153009999999994E-13</v>
      </c>
      <c r="Y123" s="35">
        <v>9.6526959999999996E-13</v>
      </c>
      <c r="Z123" s="35">
        <v>1.9035435000000002E-12</v>
      </c>
      <c r="AA123" s="35">
        <v>7.0704329999999999E-12</v>
      </c>
      <c r="AB123" s="35">
        <v>2.7092167000000001E-11</v>
      </c>
      <c r="AC123" s="36" t="str">
        <v>NaN</v>
      </c>
      <c r="AD123" s="29">
        <v>5.0307620000000001E-11</v>
      </c>
      <c r="AE123" s="29">
        <v>1.1402713E-11</v>
      </c>
      <c r="AF123" s="29">
        <v>3.2568689999999999E-12</v>
      </c>
      <c r="AG123" s="29">
        <v>2.7593574000000002E-12</v>
      </c>
      <c r="AH123" s="29">
        <v>2.5663975999999999E-12</v>
      </c>
      <c r="AI123" s="29">
        <v>2.7724701999999999E-12</v>
      </c>
      <c r="AJ123" s="29">
        <v>2.4762530999999998E-12</v>
      </c>
      <c r="AK123" s="3">
        <f t="shared" si="89"/>
        <v>2.8028152371602074E-5</v>
      </c>
      <c r="AM123" s="14" t="s">
        <v>101</v>
      </c>
      <c r="AO123" s="2">
        <f>SUM(E122:R130)/126</f>
        <v>1.4021938240859991E-5</v>
      </c>
      <c r="AP123" s="8">
        <f>((AK123-AK$12)*100)/AK$12</f>
        <v>-38.136933936659204</v>
      </c>
      <c r="AR123" s="14" t="s">
        <v>101</v>
      </c>
      <c r="AS123" s="2"/>
      <c r="AT123" s="1">
        <f>((AO123-AO$12)*100)/AO$12</f>
        <v>-61.035334460148185</v>
      </c>
      <c r="AW123" s="2">
        <f>AO123-AO$12</f>
        <v>-2.1964353561179982E-5</v>
      </c>
      <c r="AX123" s="14" t="s">
        <v>101</v>
      </c>
      <c r="AY123" s="2">
        <f t="shared" si="90"/>
        <v>1.4021938240859991E-5</v>
      </c>
      <c r="AZ123" s="2">
        <f t="shared" si="91"/>
        <v>1.4021938240859991E-8</v>
      </c>
      <c r="BA123" s="2">
        <f t="shared" si="92"/>
        <v>1.1329726098614872E-6</v>
      </c>
      <c r="BB123" s="2">
        <f t="shared" si="93"/>
        <v>1.3595671318337846E-5</v>
      </c>
      <c r="BC123" s="2">
        <f t="shared" si="94"/>
        <v>1.3595671318337846E-2</v>
      </c>
      <c r="BD123" s="2">
        <f t="shared" si="95"/>
        <v>1.3595671318337846E-20</v>
      </c>
      <c r="BE123" s="7">
        <f t="shared" si="96"/>
        <v>4.7820734511555625E-6</v>
      </c>
      <c r="BF123" s="8">
        <f t="shared" si="97"/>
        <v>1.7454568096717804E-3</v>
      </c>
      <c r="BG123" s="8">
        <f t="shared" si="98"/>
        <v>1.0325482950385463E-2</v>
      </c>
      <c r="BH123" s="8">
        <f t="shared" si="99"/>
        <v>2.0650965900770927E-2</v>
      </c>
      <c r="BI123" s="8">
        <f t="shared" si="100"/>
        <v>6.1952897702312784E-2</v>
      </c>
      <c r="BJ123" s="52">
        <f t="shared" si="88"/>
        <v>3.0976448851156396E-2</v>
      </c>
      <c r="BK123" s="50">
        <f t="shared" si="101"/>
        <v>-4.8522369942693294E-2</v>
      </c>
      <c r="BL123" s="8"/>
      <c r="BM123" s="8"/>
    </row>
    <row r="124" spans="1:65" x14ac:dyDescent="0.3">
      <c r="A124" s="29">
        <v>1.8380566E-12</v>
      </c>
      <c r="B124" s="30">
        <v>1.0354040000000001E-12</v>
      </c>
      <c r="C124" s="29" t="str">
        <v>NaN</v>
      </c>
      <c r="D124" s="29" t="str">
        <v>NaN</v>
      </c>
      <c r="E124" s="34" t="str">
        <v>NaN</v>
      </c>
      <c r="F124" s="34">
        <v>1.2257398999999999E-11</v>
      </c>
      <c r="G124" s="34">
        <v>1.3251629E-12</v>
      </c>
      <c r="H124" s="34">
        <v>6.7875404000000004E-13</v>
      </c>
      <c r="I124" s="34">
        <v>3.9174021999999999E-13</v>
      </c>
      <c r="J124" s="34">
        <v>3.5863932999999998E-13</v>
      </c>
      <c r="K124" s="34">
        <v>4.2892556000000001E-13</v>
      </c>
      <c r="L124" s="34">
        <v>3.9934507999999999E-13</v>
      </c>
      <c r="M124" s="34">
        <v>3.6570237000000001E-13</v>
      </c>
      <c r="N124" s="34">
        <v>3.9922740000000002E-13</v>
      </c>
      <c r="O124" s="34">
        <v>5.2178986000000004E-13</v>
      </c>
      <c r="P124" s="34">
        <v>6.210763E-13</v>
      </c>
      <c r="Q124" s="34">
        <v>7.4058293999999996E-13</v>
      </c>
      <c r="R124" s="34">
        <v>7.9238130000000005E-13</v>
      </c>
      <c r="S124" s="35">
        <v>5.1345270000000004E-13</v>
      </c>
      <c r="T124" s="35" t="str">
        <v>NaN</v>
      </c>
      <c r="U124" s="35" t="str">
        <v>NaN</v>
      </c>
      <c r="V124" s="35" t="str">
        <v>NaN</v>
      </c>
      <c r="W124" s="35">
        <v>3.219075E-12</v>
      </c>
      <c r="X124" s="35">
        <v>1.4398005000000001E-12</v>
      </c>
      <c r="Y124" s="35">
        <v>1.2955131E-12</v>
      </c>
      <c r="Z124" s="35">
        <v>2.2357296E-12</v>
      </c>
      <c r="AA124" s="35">
        <v>4.3780760000000004E-12</v>
      </c>
      <c r="AB124" s="35" t="str">
        <v>NaN</v>
      </c>
      <c r="AC124" s="36" t="str">
        <v>NaN</v>
      </c>
      <c r="AD124" s="29">
        <v>8.0346862999999998E-4</v>
      </c>
      <c r="AE124" s="29">
        <v>1.8230318000000001E-11</v>
      </c>
      <c r="AF124" s="29">
        <v>3.4249044999999998E-12</v>
      </c>
      <c r="AG124" s="29">
        <v>2.7301433999999999E-12</v>
      </c>
      <c r="AH124" s="29">
        <v>2.956916E-12</v>
      </c>
      <c r="AI124" s="29">
        <v>3.166205E-12</v>
      </c>
      <c r="AJ124" s="29">
        <v>2.7901373000000001E-12</v>
      </c>
      <c r="AK124" s="3">
        <f t="shared" si="89"/>
        <v>2.8695310661944922E-5</v>
      </c>
      <c r="AM124" s="15" t="s">
        <v>104</v>
      </c>
      <c r="AO124" s="2">
        <f>(SUM(S131:AB139)/59)+(SUM(P136:R139)/8)</f>
        <v>2.0182132324878811E-5</v>
      </c>
      <c r="AP124" s="8">
        <f>((AK124-AK$13)*100)/AK$13</f>
        <v>-30.509792343510256</v>
      </c>
      <c r="AR124" s="15" t="s">
        <v>104</v>
      </c>
      <c r="AS124" s="2"/>
      <c r="AT124" s="1">
        <f>((AO124-AO$13)*100)/AO$13</f>
        <v>-42.353281305621806</v>
      </c>
      <c r="AW124" s="2">
        <f>AO124-AO$13</f>
        <v>-1.4827895621164555E-5</v>
      </c>
      <c r="AX124" s="15" t="s">
        <v>104</v>
      </c>
      <c r="AY124" s="2">
        <f t="shared" si="90"/>
        <v>2.0182132324878811E-5</v>
      </c>
      <c r="AZ124" s="2">
        <f t="shared" si="91"/>
        <v>2.0182132324878813E-8</v>
      </c>
      <c r="BA124" s="2">
        <f t="shared" si="92"/>
        <v>1.6307162918502081E-6</v>
      </c>
      <c r="BB124" s="2">
        <f t="shared" si="93"/>
        <v>1.9568595502202498E-5</v>
      </c>
      <c r="BC124" s="2">
        <f t="shared" si="94"/>
        <v>1.9568595502202499E-2</v>
      </c>
      <c r="BD124" s="2">
        <f t="shared" si="95"/>
        <v>1.95685955022025E-20</v>
      </c>
      <c r="BE124" s="7">
        <f t="shared" si="96"/>
        <v>6.8829599389671966E-6</v>
      </c>
      <c r="BF124" s="8">
        <f t="shared" si="97"/>
        <v>2.5122803777230269E-3</v>
      </c>
      <c r="BG124" s="8">
        <f t="shared" si="98"/>
        <v>1.486173021470808E-2</v>
      </c>
      <c r="BH124" s="8">
        <f t="shared" si="99"/>
        <v>2.9723460429416159E-2</v>
      </c>
      <c r="BI124" s="8">
        <f t="shared" si="100"/>
        <v>8.9170381288248474E-2</v>
      </c>
      <c r="BJ124" s="52">
        <f t="shared" si="88"/>
        <v>4.458519064412423E-2</v>
      </c>
      <c r="BK124" s="50">
        <f t="shared" si="101"/>
        <v>-3.2756922929587741E-2</v>
      </c>
      <c r="BL124" s="8"/>
      <c r="BM124" s="8"/>
    </row>
    <row r="125" spans="1:65" x14ac:dyDescent="0.3">
      <c r="A125" s="29">
        <v>3.9556695999999996E-12</v>
      </c>
      <c r="B125" s="30">
        <v>1.0888348999999999E-12</v>
      </c>
      <c r="C125" s="29" t="str">
        <v>NaN</v>
      </c>
      <c r="D125" s="29" t="str">
        <v>NaN</v>
      </c>
      <c r="E125" s="34">
        <v>2.2794307999999998E-11</v>
      </c>
      <c r="F125" s="34">
        <v>2.0728057999999999E-11</v>
      </c>
      <c r="G125" s="34">
        <v>1.3314835000000001E-12</v>
      </c>
      <c r="H125" s="34">
        <v>5.4581850000000003E-13</v>
      </c>
      <c r="I125" s="34">
        <v>2.1704152999999999E-13</v>
      </c>
      <c r="J125" s="34">
        <v>2.5885161999999999E-13</v>
      </c>
      <c r="K125" s="34">
        <v>1.8970799999999999E-13</v>
      </c>
      <c r="L125" s="34">
        <v>2.0753684000000001E-13</v>
      </c>
      <c r="M125" s="34">
        <v>3.5802123000000002E-13</v>
      </c>
      <c r="N125" s="34">
        <v>4.7623727E-13</v>
      </c>
      <c r="O125" s="34">
        <v>6.5215770000000001E-13</v>
      </c>
      <c r="P125" s="34">
        <v>8.1706023000000003E-13</v>
      </c>
      <c r="Q125" s="34">
        <v>9.3863920000000007E-13</v>
      </c>
      <c r="R125" s="34">
        <v>1.7633939000000001E-12</v>
      </c>
      <c r="S125" s="35">
        <v>6.3144329999999997E-13</v>
      </c>
      <c r="T125" s="35" t="str">
        <v>NaN</v>
      </c>
      <c r="U125" s="35" t="str">
        <v>NaN</v>
      </c>
      <c r="V125" s="35" t="str">
        <v>NaN</v>
      </c>
      <c r="W125" s="35">
        <v>3.8196255999999998E-12</v>
      </c>
      <c r="X125" s="35">
        <v>2.4120584E-12</v>
      </c>
      <c r="Y125" s="35">
        <v>2.2770043000000002E-12</v>
      </c>
      <c r="Z125" s="35">
        <v>3.0242159999999999E-12</v>
      </c>
      <c r="AA125" s="35">
        <v>9.3648410000000001E-12</v>
      </c>
      <c r="AB125" s="35" t="str">
        <v>NaN</v>
      </c>
      <c r="AC125" s="36" t="str">
        <v>NaN</v>
      </c>
      <c r="AD125" s="29" t="str">
        <v>NaN</v>
      </c>
      <c r="AE125" s="29">
        <v>3.3598575E-12</v>
      </c>
      <c r="AF125" s="29">
        <v>3.9301170000000001E-12</v>
      </c>
      <c r="AG125" s="29">
        <v>3.3456486E-12</v>
      </c>
      <c r="AH125" s="29">
        <v>4.1793022999999999E-12</v>
      </c>
      <c r="AI125" s="29">
        <v>5.2247239999999999E-12</v>
      </c>
      <c r="AJ125" s="29">
        <v>5.3189003000000001E-12</v>
      </c>
      <c r="AK125" s="3">
        <f>AVERAGE(A125:AJ125)</f>
        <v>3.6860913685714282E-12</v>
      </c>
      <c r="AM125" s="15" t="s">
        <v>107</v>
      </c>
      <c r="AO125" s="2">
        <f>SUM(S122:AB130)/54</f>
        <v>1.3556403255598736E-4</v>
      </c>
      <c r="AP125" s="8">
        <f>((AK125-AK$14)*100)/AK$14</f>
        <v>-39.774735880063936</v>
      </c>
      <c r="AR125" s="15" t="s">
        <v>107</v>
      </c>
      <c r="AS125" s="2"/>
      <c r="AT125" s="1">
        <f>((AO125-AO$14)*100)/AO$14</f>
        <v>-43.209918217466445</v>
      </c>
      <c r="AW125" s="2">
        <f>AO125-AO$14</f>
        <v>-1.0314672168293618E-4</v>
      </c>
      <c r="AX125" s="15" t="s">
        <v>107</v>
      </c>
      <c r="AY125" s="2">
        <f t="shared" si="90"/>
        <v>1.3556403255598736E-4</v>
      </c>
      <c r="AZ125" s="2">
        <f t="shared" si="91"/>
        <v>1.3556403255598736E-7</v>
      </c>
      <c r="BA125" s="2">
        <f t="shared" si="92"/>
        <v>1.0953573830523778E-5</v>
      </c>
      <c r="BB125" s="2">
        <f t="shared" si="93"/>
        <v>1.3144288596628534E-4</v>
      </c>
      <c r="BC125" s="2">
        <f t="shared" si="94"/>
        <v>0.13144288596628534</v>
      </c>
      <c r="BD125" s="2">
        <f t="shared" si="95"/>
        <v>1.3144288596628535E-19</v>
      </c>
      <c r="BE125" s="7">
        <f t="shared" si="96"/>
        <v>4.6233063495351374E-5</v>
      </c>
      <c r="BF125" s="8">
        <f t="shared" si="97"/>
        <v>1.687506817580325E-2</v>
      </c>
      <c r="BG125" s="8">
        <f t="shared" si="98"/>
        <v>9.9826720300580735E-2</v>
      </c>
      <c r="BH125" s="8">
        <f t="shared" si="99"/>
        <v>0.19965344060116147</v>
      </c>
      <c r="BI125" s="8">
        <f t="shared" si="100"/>
        <v>0.59896032180348435</v>
      </c>
      <c r="BJ125" s="52">
        <f t="shared" si="88"/>
        <v>0.29948016090174218</v>
      </c>
      <c r="BK125" s="50">
        <f t="shared" si="101"/>
        <v>-0.22786572679840694</v>
      </c>
      <c r="BL125" s="8"/>
      <c r="BM125" s="8"/>
    </row>
    <row r="126" spans="1:65" x14ac:dyDescent="0.3">
      <c r="A126" s="29">
        <v>8.0950170000000007E-12</v>
      </c>
      <c r="B126" s="30">
        <v>2.4705317999999998E-12</v>
      </c>
      <c r="C126" s="29" t="str">
        <v>NaN</v>
      </c>
      <c r="D126" s="29" t="str">
        <v>NaN</v>
      </c>
      <c r="E126" s="34">
        <v>1.1541625000000001E-11</v>
      </c>
      <c r="F126" s="34">
        <v>4.2264174000000002E-12</v>
      </c>
      <c r="G126" s="34">
        <v>1.0718856000000001E-12</v>
      </c>
      <c r="H126" s="34">
        <v>2.9297774999999999E-13</v>
      </c>
      <c r="I126" s="34">
        <v>2.0169097000000001E-13</v>
      </c>
      <c r="J126" s="34">
        <v>1.2282317E-13</v>
      </c>
      <c r="K126" s="34">
        <v>1.5864038E-13</v>
      </c>
      <c r="L126" s="34">
        <v>2.6112347999999998E-13</v>
      </c>
      <c r="M126" s="34">
        <v>4.3463968000000001E-13</v>
      </c>
      <c r="N126" s="34">
        <v>6.317059E-13</v>
      </c>
      <c r="O126" s="34">
        <v>8.8211220000000002E-13</v>
      </c>
      <c r="P126" s="34">
        <v>1.1592235E-12</v>
      </c>
      <c r="Q126" s="34">
        <v>1.5636832999999999E-12</v>
      </c>
      <c r="R126" s="34">
        <v>4.2777252999999999E-12</v>
      </c>
      <c r="S126" s="35" t="str">
        <v>NaN</v>
      </c>
      <c r="T126" s="35" t="str">
        <v>NaN</v>
      </c>
      <c r="U126" s="35" t="str">
        <v>NaN</v>
      </c>
      <c r="V126" s="35" t="str">
        <v>NaN</v>
      </c>
      <c r="W126" s="35">
        <v>6.5476681999999999E-12</v>
      </c>
      <c r="X126" s="35">
        <v>3.0924444999999999E-12</v>
      </c>
      <c r="Y126" s="35">
        <v>3.8133490000000003E-12</v>
      </c>
      <c r="Z126" s="35">
        <v>4.5870576999999999E-12</v>
      </c>
      <c r="AA126" s="35">
        <v>2.5077298E-4</v>
      </c>
      <c r="AB126" s="35" t="str">
        <v>NaN</v>
      </c>
      <c r="AC126" s="36" t="str">
        <v>NaN</v>
      </c>
      <c r="AD126" s="29" t="str">
        <v>NaN</v>
      </c>
      <c r="AE126" s="29">
        <v>7.4303190000000004E-12</v>
      </c>
      <c r="AF126" s="29">
        <v>4.1738366E-12</v>
      </c>
      <c r="AG126" s="29">
        <v>3.3809279999999999E-12</v>
      </c>
      <c r="AH126" s="29">
        <v>5.7435836000000001E-12</v>
      </c>
      <c r="AI126" s="29">
        <v>1.1590663999999999E-11</v>
      </c>
      <c r="AJ126" s="29">
        <v>1.662782E-11</v>
      </c>
      <c r="AK126" s="3">
        <f t="shared" si="89"/>
        <v>9.2878920140552982E-6</v>
      </c>
      <c r="AM126" s="16" t="s">
        <v>116</v>
      </c>
      <c r="AO126" s="2">
        <f>(SUM(AC117:AJ139)/132)+(SUM(A117:D130)/41)</f>
        <v>2.2309095650565134E-3</v>
      </c>
      <c r="AP126" s="8">
        <f>((AK126-AK$15)*100)/AK$15</f>
        <v>-71.104474806996478</v>
      </c>
      <c r="AR126" s="16" t="s">
        <v>116</v>
      </c>
      <c r="AS126" s="2"/>
      <c r="AT126" s="1">
        <f>((AO126-AO$15)*100)/AO$15</f>
        <v>-9.2148911939380298</v>
      </c>
      <c r="AW126" s="2">
        <f>AO126-AO$15</f>
        <v>-2.2644230067980818E-4</v>
      </c>
      <c r="AX126" s="16" t="s">
        <v>116</v>
      </c>
      <c r="AY126" s="2">
        <f t="shared" si="90"/>
        <v>2.2309095650565134E-3</v>
      </c>
      <c r="AZ126" s="2">
        <f t="shared" si="91"/>
        <v>2.2309095650565136E-6</v>
      </c>
      <c r="BA126" s="2">
        <f t="shared" si="92"/>
        <v>1.8025749285656629E-4</v>
      </c>
      <c r="BB126" s="2">
        <f t="shared" si="93"/>
        <v>2.1630899142787955E-3</v>
      </c>
      <c r="BC126" s="2">
        <f t="shared" si="94"/>
        <v>2.1630899142787956</v>
      </c>
      <c r="BD126" s="2">
        <f t="shared" si="95"/>
        <v>2.1630899142787956E-18</v>
      </c>
      <c r="BE126" s="7">
        <f t="shared" si="96"/>
        <v>7.6083443099885222E-4</v>
      </c>
      <c r="BF126" s="8">
        <f t="shared" si="97"/>
        <v>0.27770456731458104</v>
      </c>
      <c r="BG126" s="8">
        <f t="shared" si="98"/>
        <v>1.6427984692385931</v>
      </c>
      <c r="BH126" s="8">
        <f t="shared" si="99"/>
        <v>3.2855969384771861</v>
      </c>
      <c r="BI126" s="8">
        <f t="shared" si="100"/>
        <v>9.8567908154315571</v>
      </c>
      <c r="BJ126" s="52">
        <f t="shared" si="88"/>
        <v>4.9283954077157786</v>
      </c>
      <c r="BK126" s="50">
        <f t="shared" si="101"/>
        <v>-0.50024313502582274</v>
      </c>
      <c r="BL126" s="8"/>
      <c r="BM126" s="8"/>
    </row>
    <row r="127" spans="1:65" x14ac:dyDescent="0.3">
      <c r="A127" s="29">
        <v>7.5201559999999996E-4</v>
      </c>
      <c r="B127" s="30">
        <v>6.0357144999999997E-12</v>
      </c>
      <c r="C127" s="29" t="str">
        <v>NaN</v>
      </c>
      <c r="D127" s="29" t="str">
        <v>NaN</v>
      </c>
      <c r="E127" s="34">
        <v>1.8939039000000001E-12</v>
      </c>
      <c r="F127" s="34">
        <v>2.8445832999999999E-12</v>
      </c>
      <c r="G127" s="34">
        <v>9.2591800000000001E-13</v>
      </c>
      <c r="H127" s="34">
        <v>5.0395104999999999E-13</v>
      </c>
      <c r="I127" s="34">
        <v>1.8912552E-13</v>
      </c>
      <c r="J127" s="34">
        <v>1.2724132000000001E-13</v>
      </c>
      <c r="K127" s="34">
        <v>1.1197401E-13</v>
      </c>
      <c r="L127" s="34">
        <v>1.4249331999999999E-13</v>
      </c>
      <c r="M127" s="34">
        <v>2.8844372000000002E-13</v>
      </c>
      <c r="N127" s="34">
        <v>7.5305049999999999E-13</v>
      </c>
      <c r="O127" s="34">
        <v>1.1666580999999999E-12</v>
      </c>
      <c r="P127" s="34">
        <v>1.7831982000000001E-12</v>
      </c>
      <c r="Q127" s="34">
        <v>2.8752793999999999E-12</v>
      </c>
      <c r="R127" s="34">
        <v>3.1954050000000002E-11</v>
      </c>
      <c r="S127" s="35" t="str">
        <v>NaN</v>
      </c>
      <c r="T127" s="35" t="str">
        <v>NaN</v>
      </c>
      <c r="U127" s="35" t="str">
        <v>NaN</v>
      </c>
      <c r="V127" s="35" t="str">
        <v>NaN</v>
      </c>
      <c r="W127" s="35">
        <v>4.2519239999999998E-12</v>
      </c>
      <c r="X127" s="35">
        <v>3.5221996999999999E-12</v>
      </c>
      <c r="Y127" s="35">
        <v>5.8364515000000003E-12</v>
      </c>
      <c r="Z127" s="35">
        <v>5.2165025999999997E-12</v>
      </c>
      <c r="AA127" s="35">
        <v>2.9943507999999997E-4</v>
      </c>
      <c r="AB127" s="35" t="str">
        <v>NaN</v>
      </c>
      <c r="AC127" s="36" t="str">
        <v>NaN</v>
      </c>
      <c r="AD127" s="29" t="str">
        <v>NaN</v>
      </c>
      <c r="AE127" s="29">
        <v>2.4385075E-12</v>
      </c>
      <c r="AF127" s="29">
        <v>1.85735E-12</v>
      </c>
      <c r="AG127" s="29">
        <v>2.6298484E-12</v>
      </c>
      <c r="AH127" s="29">
        <v>8.4871619999999995E-12</v>
      </c>
      <c r="AI127" s="29">
        <v>4.8538407999999998E-5</v>
      </c>
      <c r="AJ127" s="29">
        <v>4.4447056000000002E-4</v>
      </c>
      <c r="AK127" s="3">
        <f t="shared" si="89"/>
        <v>5.7202212364278898E-5</v>
      </c>
      <c r="AM127" t="s">
        <v>117</v>
      </c>
      <c r="AO127" s="2">
        <f>((SUM(A113:Z146)+SUM(AA113:AJ139))/895)</f>
        <v>8.5483884762174093E-4</v>
      </c>
      <c r="AP127" s="8">
        <f>((AK127-AK$16)*100)/AK$16</f>
        <v>-52.421529072992364</v>
      </c>
      <c r="AR127" t="s">
        <v>117</v>
      </c>
      <c r="AT127" s="1">
        <f>((AO127-AO$16)*100)/AO$16</f>
        <v>-10.248313754666464</v>
      </c>
      <c r="AV127" t="s">
        <v>195</v>
      </c>
      <c r="AW127" s="2">
        <f>AO127-AO$16</f>
        <v>-9.7609940120324057E-5</v>
      </c>
      <c r="AX127" t="s">
        <v>117</v>
      </c>
      <c r="AY127" s="2">
        <f t="shared" si="90"/>
        <v>8.5483884762174093E-4</v>
      </c>
      <c r="AZ127" s="2">
        <f t="shared" si="91"/>
        <v>8.5483884762174097E-7</v>
      </c>
      <c r="BA127" s="2">
        <f t="shared" si="92"/>
        <v>6.9070978887836662E-5</v>
      </c>
      <c r="BB127" s="2">
        <f t="shared" si="93"/>
        <v>8.2885174665403994E-4</v>
      </c>
      <c r="BC127" s="2">
        <f t="shared" si="94"/>
        <v>0.82885174665403993</v>
      </c>
      <c r="BD127" s="2">
        <f t="shared" si="95"/>
        <v>8.2885174665403996E-19</v>
      </c>
      <c r="BE127" s="7">
        <f t="shared" si="96"/>
        <v>2.9153616910935874E-4</v>
      </c>
      <c r="BF127" s="8">
        <f t="shared" si="97"/>
        <v>0.10641070172491594</v>
      </c>
      <c r="BG127" s="47">
        <f>BF127*BL$8</f>
        <v>0.62948672250777871</v>
      </c>
      <c r="BH127" s="47">
        <f t="shared" si="99"/>
        <v>1.2589734450155574</v>
      </c>
      <c r="BI127" s="47">
        <f t="shared" si="100"/>
        <v>3.7769203350466718</v>
      </c>
      <c r="BJ127" s="52">
        <f>AVERAGE(BG127:BI127)</f>
        <v>1.8884601675233359</v>
      </c>
      <c r="BK127" s="50">
        <f t="shared" si="101"/>
        <v>-0.21563419161916242</v>
      </c>
      <c r="BL127" s="8"/>
      <c r="BM127" s="8"/>
    </row>
    <row r="128" spans="1:65" x14ac:dyDescent="0.3">
      <c r="A128" s="29">
        <v>2.4213836999999998E-3</v>
      </c>
      <c r="B128" s="30">
        <v>5.8284606000000001E-4</v>
      </c>
      <c r="C128" s="29">
        <v>7.2806569999999999E-13</v>
      </c>
      <c r="D128" s="29">
        <v>1.1503604E-12</v>
      </c>
      <c r="E128" s="34">
        <v>1.7916953E-12</v>
      </c>
      <c r="F128" s="34">
        <v>2.1116182E-12</v>
      </c>
      <c r="G128" s="34">
        <v>1.153127E-12</v>
      </c>
      <c r="H128" s="34">
        <v>8.3477419999999999E-13</v>
      </c>
      <c r="I128" s="34">
        <v>2.5312730000000001E-13</v>
      </c>
      <c r="J128" s="34">
        <v>2.4738837E-13</v>
      </c>
      <c r="K128" s="34">
        <v>1.8897243000000001E-13</v>
      </c>
      <c r="L128" s="34">
        <v>2.3196882000000001E-13</v>
      </c>
      <c r="M128" s="34">
        <v>4.5644125000000004E-13</v>
      </c>
      <c r="N128" s="34">
        <v>1.0810268999999999E-12</v>
      </c>
      <c r="O128" s="34">
        <v>2.5993770000000001E-12</v>
      </c>
      <c r="P128" s="34">
        <v>5.8016960000000003E-12</v>
      </c>
      <c r="Q128" s="34">
        <v>7.005719E-12</v>
      </c>
      <c r="R128" s="34">
        <v>3.949259E-4</v>
      </c>
      <c r="S128" s="35" t="str">
        <v>NaN</v>
      </c>
      <c r="T128" s="35" t="str">
        <v>NaN</v>
      </c>
      <c r="U128" s="35" t="str">
        <v>NaN</v>
      </c>
      <c r="V128" s="35" t="str">
        <v>NaN</v>
      </c>
      <c r="W128" s="35">
        <v>1.2691272999999999E-12</v>
      </c>
      <c r="X128" s="35">
        <v>2.3251928000000001E-12</v>
      </c>
      <c r="Y128" s="35">
        <v>3.1067494999999999E-4</v>
      </c>
      <c r="Z128" s="35">
        <v>8.8406773E-4</v>
      </c>
      <c r="AA128" s="35">
        <v>4.6181640000000001E-4</v>
      </c>
      <c r="AB128" s="35" t="str">
        <v>NaN</v>
      </c>
      <c r="AC128" s="36" t="str">
        <v>NaN</v>
      </c>
      <c r="AD128" s="29" t="str">
        <v>NaN</v>
      </c>
      <c r="AE128" s="29">
        <v>1.5090793999999999E-12</v>
      </c>
      <c r="AF128" s="29">
        <v>3.5750253000000001E-12</v>
      </c>
      <c r="AG128" s="29">
        <v>4.2332843000000004E-12</v>
      </c>
      <c r="AH128" s="29">
        <v>4.0309035999999997E-9</v>
      </c>
      <c r="AI128" s="29">
        <v>2.3470486999999999E-4</v>
      </c>
      <c r="AJ128" s="29">
        <v>1.103632E-3</v>
      </c>
      <c r="AK128" s="3">
        <f t="shared" si="89"/>
        <v>2.2048467860174713E-4</v>
      </c>
      <c r="AM128" t="s">
        <v>118</v>
      </c>
      <c r="AP128" s="8">
        <f>((AK128-AK$17)*100)/AK$17</f>
        <v>-36.98913741794243</v>
      </c>
      <c r="AR128" t="s">
        <v>118</v>
      </c>
      <c r="AT128" s="1" t="e">
        <f>((AO128-AO$17)*100)/AO$17</f>
        <v>#DIV/0!</v>
      </c>
      <c r="AV128" s="2">
        <f>(AO127*100)/total_biomass!AO127</f>
        <v>3.502367428139766E-2</v>
      </c>
      <c r="AW128" s="2"/>
      <c r="AX128" t="s">
        <v>118</v>
      </c>
      <c r="AY128" s="2"/>
      <c r="AZ128" s="2"/>
      <c r="BA128" s="2"/>
      <c r="BB128" s="2"/>
      <c r="BC128" s="2"/>
      <c r="BD128" s="2"/>
      <c r="BE128" s="7"/>
      <c r="BF128" s="8"/>
      <c r="BG128" s="8"/>
      <c r="BH128" s="8"/>
      <c r="BI128" s="8"/>
      <c r="BJ128" s="52"/>
      <c r="BK128" s="50"/>
      <c r="BL128" s="8"/>
      <c r="BM128" s="8"/>
    </row>
    <row r="129" spans="1:65" x14ac:dyDescent="0.3">
      <c r="A129" s="29">
        <v>1.2076986999999999E-3</v>
      </c>
      <c r="B129" s="30">
        <v>5.2538472999999999E-12</v>
      </c>
      <c r="C129" s="29">
        <v>7.1256899999999999E-13</v>
      </c>
      <c r="D129" s="29">
        <v>9.2473749999999993E-13</v>
      </c>
      <c r="E129" s="34">
        <v>8.6046879999999998E-13</v>
      </c>
      <c r="F129" s="34">
        <v>1.280459E-12</v>
      </c>
      <c r="G129" s="34">
        <v>1.3837929E-12</v>
      </c>
      <c r="H129" s="34">
        <v>8.1332883999999999E-13</v>
      </c>
      <c r="I129" s="34">
        <v>6.3174476999999998E-13</v>
      </c>
      <c r="J129" s="34">
        <v>7.0411359999999997E-13</v>
      </c>
      <c r="K129" s="34">
        <v>8.0990799999999999E-13</v>
      </c>
      <c r="L129" s="34">
        <v>9.234734999999999E-13</v>
      </c>
      <c r="M129" s="34">
        <v>1.5181221E-12</v>
      </c>
      <c r="N129" s="34">
        <v>3.0996935000000001E-12</v>
      </c>
      <c r="O129" s="34">
        <v>6.3006E-12</v>
      </c>
      <c r="P129" s="34">
        <v>1.15793206E-4</v>
      </c>
      <c r="Q129" s="34">
        <v>6.2215724000000004E-4</v>
      </c>
      <c r="R129" s="34">
        <v>2.5559102000000001E-6</v>
      </c>
      <c r="S129" s="35" t="str">
        <v>NaN</v>
      </c>
      <c r="T129" s="35" t="str">
        <v>NaN</v>
      </c>
      <c r="U129" s="35" t="str">
        <v>NaN</v>
      </c>
      <c r="V129" s="35" t="str">
        <v>NaN</v>
      </c>
      <c r="W129" s="35">
        <v>1.6188935E-12</v>
      </c>
      <c r="X129" s="35">
        <v>4.4408166000000001E-12</v>
      </c>
      <c r="Y129" s="35">
        <v>3.3899085000000002E-4</v>
      </c>
      <c r="Z129" s="35">
        <v>1.5488870000000001E-3</v>
      </c>
      <c r="AA129" s="35">
        <v>1.4236912E-3</v>
      </c>
      <c r="AB129" s="35" t="str">
        <v>NaN</v>
      </c>
      <c r="AC129" s="36" t="str">
        <v>NaN</v>
      </c>
      <c r="AD129" s="29" t="str">
        <v>NaN</v>
      </c>
      <c r="AE129" s="29">
        <v>1.3419590000000001E-12</v>
      </c>
      <c r="AF129" s="29">
        <v>3.5542877000000001E-12</v>
      </c>
      <c r="AG129" s="29">
        <v>3.4051509999999998E-5</v>
      </c>
      <c r="AH129" s="29">
        <v>4.7283623000000003E-4</v>
      </c>
      <c r="AI129" s="29">
        <v>8.2863969999999996E-4</v>
      </c>
      <c r="AJ129" s="29">
        <v>1.3360494999999999E-3</v>
      </c>
      <c r="AK129" s="3">
        <f t="shared" si="89"/>
        <v>2.7349486490940743E-4</v>
      </c>
      <c r="AM129" t="s">
        <v>119</v>
      </c>
      <c r="AP129" s="8">
        <f>((AK129-AK$18)*100)/AK$18</f>
        <v>-34.746187478392223</v>
      </c>
      <c r="AR129" t="s">
        <v>119</v>
      </c>
      <c r="AT129" s="1" t="e">
        <f>((AO129-AO$18)*100)/AO$18</f>
        <v>#DIV/0!</v>
      </c>
      <c r="AW129" s="2"/>
      <c r="AX129" t="s">
        <v>119</v>
      </c>
      <c r="AY129" s="2"/>
      <c r="AZ129" s="2"/>
      <c r="BA129" s="2"/>
      <c r="BB129" s="2"/>
      <c r="BC129" s="2"/>
      <c r="BD129" s="2"/>
      <c r="BE129" s="7"/>
      <c r="BF129" s="8"/>
      <c r="BG129" s="8"/>
      <c r="BH129" s="8"/>
      <c r="BI129" s="8"/>
      <c r="BJ129" s="52"/>
      <c r="BK129" s="50"/>
      <c r="BL129" s="8"/>
      <c r="BM129" s="8"/>
    </row>
    <row r="130" spans="1:65" x14ac:dyDescent="0.3">
      <c r="A130" s="29" t="str">
        <v>NaN</v>
      </c>
      <c r="B130" s="30" t="str">
        <v>NaN</v>
      </c>
      <c r="C130" s="29">
        <v>5.7736324000000005E-13</v>
      </c>
      <c r="D130" s="29">
        <v>1.9360717E-12</v>
      </c>
      <c r="E130" s="34">
        <v>1.6258751000000001E-6</v>
      </c>
      <c r="F130" s="34">
        <v>1.4085022E-12</v>
      </c>
      <c r="G130" s="34">
        <v>9.3129599999999999E-13</v>
      </c>
      <c r="H130" s="34">
        <v>5.4265700000000002E-13</v>
      </c>
      <c r="I130" s="34">
        <v>4.7390440000000005E-13</v>
      </c>
      <c r="J130" s="34">
        <v>4.9562249999999999E-13</v>
      </c>
      <c r="K130" s="34">
        <v>5.4042307000000005E-13</v>
      </c>
      <c r="L130" s="34">
        <v>5.8545946999999997E-13</v>
      </c>
      <c r="M130" s="34">
        <v>7.7817410000000005E-13</v>
      </c>
      <c r="N130" s="34">
        <v>1.0638138000000001E-12</v>
      </c>
      <c r="O130" s="34">
        <v>1.6258963999999999E-12</v>
      </c>
      <c r="P130" s="34">
        <v>4.0032824999999997E-12</v>
      </c>
      <c r="Q130" s="34">
        <v>1.8190913999999999E-4</v>
      </c>
      <c r="R130" s="34">
        <v>4.4779666E-4</v>
      </c>
      <c r="S130" s="35" t="str">
        <v>NaN</v>
      </c>
      <c r="T130" s="35" t="str">
        <v>NaN</v>
      </c>
      <c r="U130" s="35" t="str">
        <v>NaN</v>
      </c>
      <c r="V130" s="35">
        <v>6.0643796999999999E-13</v>
      </c>
      <c r="W130" s="35">
        <v>6.8028499999999996E-13</v>
      </c>
      <c r="X130" s="35">
        <v>7.5455115000000001E-13</v>
      </c>
      <c r="Y130" s="35">
        <v>1.5498772999999999E-12</v>
      </c>
      <c r="Z130" s="35">
        <v>4.6211910000000002E-12</v>
      </c>
      <c r="AA130" s="35">
        <v>9.4962550000000001E-4</v>
      </c>
      <c r="AB130" s="35" t="str">
        <v>NaN</v>
      </c>
      <c r="AC130" s="36" t="str">
        <v>NaN</v>
      </c>
      <c r="AD130" s="29" t="str">
        <v>NaN</v>
      </c>
      <c r="AE130" s="29">
        <v>2.1242050999999999E-12</v>
      </c>
      <c r="AF130" s="29">
        <v>2.7935645999999999E-12</v>
      </c>
      <c r="AG130" s="29">
        <v>9.758538E-4</v>
      </c>
      <c r="AH130" s="29">
        <v>2.0614613000000001E-4</v>
      </c>
      <c r="AI130" s="29">
        <v>4.0974029E-4</v>
      </c>
      <c r="AJ130" s="29">
        <v>1.2807446000000001E-3</v>
      </c>
      <c r="AK130" s="3">
        <f t="shared" si="89"/>
        <v>1.5905150082830638E-4</v>
      </c>
      <c r="AM130" t="s">
        <v>120</v>
      </c>
      <c r="AO130" s="2">
        <f>SUM(U145:W146)/6</f>
        <v>3.8166787333333333E-3</v>
      </c>
      <c r="AP130" s="8">
        <f>((AK130-AK$19)*100)/AK$19</f>
        <v>-30.548092508564263</v>
      </c>
      <c r="AR130" t="s">
        <v>123</v>
      </c>
      <c r="AT130" s="1">
        <f>((AO130-AO$19)*100)/AO$19</f>
        <v>15.761049900065805</v>
      </c>
      <c r="AW130" s="2">
        <f>AO130-AO$19</f>
        <v>5.1964684166666683E-4</v>
      </c>
      <c r="AX130" t="s">
        <v>120</v>
      </c>
      <c r="AY130" s="2">
        <f t="shared" ref="AY130" si="102">AO130</f>
        <v>3.8166787333333333E-3</v>
      </c>
      <c r="AZ130" s="2">
        <f t="shared" ref="AZ130" si="103">AY130*0.001</f>
        <v>3.8166787333333338E-6</v>
      </c>
      <c r="BA130" s="2">
        <f t="shared" ref="BA130" si="104">AZ130*80.8</f>
        <v>3.0838764165333336E-4</v>
      </c>
      <c r="BB130" s="2">
        <f t="shared" ref="BB130" si="105">BA130*12</f>
        <v>3.7006516998400003E-3</v>
      </c>
      <c r="BC130" s="2">
        <f t="shared" ref="BC130" si="106">BB130*1000</f>
        <v>3.7006516998400003</v>
      </c>
      <c r="BD130" s="2">
        <f t="shared" ref="BD130" si="107">BC130*0.000000000000000001</f>
        <v>3.7006516998400004E-18</v>
      </c>
      <c r="BE130" s="7">
        <f t="shared" ref="BE130" si="108">BD130*BI$8</f>
        <v>1.3016487256432225E-3</v>
      </c>
      <c r="BF130" s="8">
        <f t="shared" ref="BF130" si="109">BE130*365</f>
        <v>0.47510178485977622</v>
      </c>
      <c r="BG130" s="8">
        <f>BF130*BL$8</f>
        <v>2.8105280818663125</v>
      </c>
      <c r="BH130" s="8">
        <f t="shared" ref="BH130" si="110">BF130*BL$9</f>
        <v>5.6210561637326251</v>
      </c>
      <c r="BI130" s="8">
        <f>BF130*BL$10</f>
        <v>16.863168491197875</v>
      </c>
      <c r="BJ130" s="52">
        <f>AVERAGE(BG130:BI130)</f>
        <v>8.4315842455989376</v>
      </c>
      <c r="BK130" s="50">
        <f t="shared" si="101"/>
        <v>1.1479735208536503</v>
      </c>
      <c r="BL130" s="8"/>
      <c r="BM130" s="8"/>
    </row>
    <row r="131" spans="1:65" ht="57.6" x14ac:dyDescent="0.3">
      <c r="A131" t="str">
        <v>NaN</v>
      </c>
      <c r="B131" s="37" t="str">
        <v>NaN</v>
      </c>
      <c r="C131" s="34">
        <v>1.3557058999999999E-12</v>
      </c>
      <c r="D131" s="34">
        <v>2.3618649999999999E-12</v>
      </c>
      <c r="E131" s="34">
        <v>2.0341357E-12</v>
      </c>
      <c r="F131" s="34">
        <v>8.8808914000000003E-13</v>
      </c>
      <c r="G131" s="34">
        <v>6.6768980000000004E-13</v>
      </c>
      <c r="H131" s="34">
        <v>5.9639754999999996E-13</v>
      </c>
      <c r="I131" s="34">
        <v>7.1365419999999999E-13</v>
      </c>
      <c r="J131" s="34">
        <v>8.5680665000000005E-13</v>
      </c>
      <c r="K131" s="34">
        <v>8.0777259999999999E-13</v>
      </c>
      <c r="L131" s="34">
        <v>7.6185526000000002E-13</v>
      </c>
      <c r="M131" s="34">
        <v>8.5933000000000004E-13</v>
      </c>
      <c r="N131" s="34">
        <v>1.1015181E-12</v>
      </c>
      <c r="O131" s="34">
        <v>1.6312322E-12</v>
      </c>
      <c r="P131" s="34">
        <v>4.1375900000000003E-12</v>
      </c>
      <c r="Q131" s="34">
        <v>1.3153265E-11</v>
      </c>
      <c r="R131" s="34">
        <v>1.0471517999999999E-11</v>
      </c>
      <c r="S131" s="35" t="str">
        <v>NaN</v>
      </c>
      <c r="T131" s="35" t="str">
        <v>NaN</v>
      </c>
      <c r="U131" s="35" t="str">
        <v>NaN</v>
      </c>
      <c r="V131" s="35">
        <v>2.6203497000000001E-12</v>
      </c>
      <c r="W131" s="35">
        <v>8.4852123000000005E-13</v>
      </c>
      <c r="X131" s="35">
        <v>9.4575830000000003E-13</v>
      </c>
      <c r="Y131" s="35">
        <v>1.4781520000000001E-12</v>
      </c>
      <c r="Z131" s="35">
        <v>4.3265994000000002E-12</v>
      </c>
      <c r="AA131" s="35">
        <v>1.1867512000000001E-3</v>
      </c>
      <c r="AB131" s="35" t="str">
        <v>NaN</v>
      </c>
      <c r="AC131" s="36" t="str">
        <v>NaN</v>
      </c>
      <c r="AD131" s="29" t="str">
        <v>NaN</v>
      </c>
      <c r="AE131" s="29">
        <v>1.0984695999999999E-3</v>
      </c>
      <c r="AF131" s="29">
        <v>3.2063519999999997E-5</v>
      </c>
      <c r="AG131" s="29">
        <v>4.4942179999999999E-12</v>
      </c>
      <c r="AH131" s="29">
        <v>1.8232014999999998E-12</v>
      </c>
      <c r="AI131" s="29">
        <v>1.6465472000000001E-12</v>
      </c>
      <c r="AJ131" s="29">
        <v>2.4276096999999999E-4</v>
      </c>
      <c r="AK131" s="3">
        <f t="shared" si="89"/>
        <v>9.1430191092206129E-5</v>
      </c>
      <c r="AP131" s="8">
        <f>((AK131-AK$20)*100)/AK$20</f>
        <v>-28.768567831021869</v>
      </c>
      <c r="AX131" s="49" t="s">
        <v>207</v>
      </c>
      <c r="BG131" s="8"/>
      <c r="BH131" s="8"/>
      <c r="BI131" s="8"/>
      <c r="BJ131" s="8">
        <f>BJ117+BJ130</f>
        <v>13.157313873503966</v>
      </c>
    </row>
    <row r="132" spans="1:65" x14ac:dyDescent="0.3">
      <c r="A132" t="str">
        <v>NaN</v>
      </c>
      <c r="B132" s="37">
        <v>1.5533340000000001E-12</v>
      </c>
      <c r="C132" s="34">
        <v>6.6873280000000002E-13</v>
      </c>
      <c r="D132" s="34">
        <v>1.0976633000000001E-12</v>
      </c>
      <c r="E132" s="34">
        <v>5.6728195E-13</v>
      </c>
      <c r="F132" s="34">
        <v>5.6308342999999996E-13</v>
      </c>
      <c r="G132" s="34">
        <v>7.9493499999999998E-13</v>
      </c>
      <c r="H132" s="34">
        <v>1.1656966E-12</v>
      </c>
      <c r="I132" s="34">
        <v>2.4452404E-12</v>
      </c>
      <c r="J132" s="34">
        <v>4.9943613000000001E-12</v>
      </c>
      <c r="K132" s="34">
        <v>6.859034E-12</v>
      </c>
      <c r="L132" s="34">
        <v>1.18144956E-11</v>
      </c>
      <c r="M132" s="34">
        <v>8.7103319999999992E-12</v>
      </c>
      <c r="N132" s="34">
        <v>6.400176E-12</v>
      </c>
      <c r="O132" s="34">
        <v>4.7419859999999998E-12</v>
      </c>
      <c r="P132" s="34">
        <v>6.2597873999999996E-12</v>
      </c>
      <c r="Q132" s="34">
        <v>7.3427115000000004E-12</v>
      </c>
      <c r="R132" s="34">
        <v>9.3419749999999997E-12</v>
      </c>
      <c r="S132" s="35" t="str">
        <v>NaN</v>
      </c>
      <c r="T132" s="35" t="str">
        <v>NaN</v>
      </c>
      <c r="U132" s="35">
        <v>9.7873990000000007E-13</v>
      </c>
      <c r="V132" s="35">
        <v>1.9549164999999999E-12</v>
      </c>
      <c r="W132" s="35">
        <v>4.2716589999999998E-12</v>
      </c>
      <c r="X132" s="35">
        <v>4.1561715000000001E-12</v>
      </c>
      <c r="Y132" s="35">
        <v>3.3318256999999999E-12</v>
      </c>
      <c r="Z132" s="35">
        <v>2.1754697E-12</v>
      </c>
      <c r="AA132" s="35">
        <v>8.5387229999999999E-12</v>
      </c>
      <c r="AB132" s="35" t="str">
        <v>NaN</v>
      </c>
      <c r="AC132" s="36" t="str">
        <v>NaN</v>
      </c>
      <c r="AD132" s="29" t="str">
        <v>NaN</v>
      </c>
      <c r="AE132" s="29">
        <v>4.0601670000000002E-11</v>
      </c>
      <c r="AF132" s="29">
        <v>4.8658148000000002E-12</v>
      </c>
      <c r="AG132" s="29">
        <v>1.4823976000000001E-12</v>
      </c>
      <c r="AH132" s="29">
        <v>1.7365457E-12</v>
      </c>
      <c r="AI132" s="29">
        <v>1.9017058E-12</v>
      </c>
      <c r="AJ132" s="29">
        <v>1.0041456999999999E-3</v>
      </c>
      <c r="AK132" s="3">
        <f t="shared" si="89"/>
        <v>3.3471528377215514E-5</v>
      </c>
      <c r="AP132" s="8">
        <f>((AK132-AK$21)*100)/AK$21</f>
        <v>-26.644495905141</v>
      </c>
      <c r="BG132" s="8"/>
      <c r="BH132" s="8"/>
      <c r="BI132" s="8"/>
    </row>
    <row r="133" spans="1:65" x14ac:dyDescent="0.3">
      <c r="A133" t="str">
        <v>NaN</v>
      </c>
      <c r="B133" s="37">
        <v>7.6824067000000001E-13</v>
      </c>
      <c r="C133" s="34">
        <v>2.5692333000000002E-13</v>
      </c>
      <c r="D133" s="34">
        <v>2.1743807000000001E-13</v>
      </c>
      <c r="E133" s="34">
        <v>1.5150007000000001E-13</v>
      </c>
      <c r="F133" s="34">
        <v>2.6277163000000002E-13</v>
      </c>
      <c r="G133" s="34">
        <v>4.4823889E-13</v>
      </c>
      <c r="H133" s="34">
        <v>7.1834276E-13</v>
      </c>
      <c r="I133" s="34">
        <v>1.2997532E-12</v>
      </c>
      <c r="J133" s="34">
        <v>2.0827658E-12</v>
      </c>
      <c r="K133" s="34">
        <v>3.84925E-12</v>
      </c>
      <c r="L133" s="34">
        <v>5.4130115999999999E-12</v>
      </c>
      <c r="M133" s="34">
        <v>7.5104760000000002E-12</v>
      </c>
      <c r="N133" s="34">
        <v>6.9463989999999998E-12</v>
      </c>
      <c r="O133" s="34">
        <v>7.7333379999999999E-12</v>
      </c>
      <c r="P133" s="34">
        <v>4.7014397E-5</v>
      </c>
      <c r="Q133" s="34">
        <v>1.6741387E-3</v>
      </c>
      <c r="R133" s="34">
        <v>1.6789883000000001E-3</v>
      </c>
      <c r="S133" s="35" t="str">
        <v>NaN</v>
      </c>
      <c r="T133" s="35" t="str">
        <v>NaN</v>
      </c>
      <c r="U133" s="35">
        <v>1.337434E-12</v>
      </c>
      <c r="V133" s="35">
        <v>2.1772092000000001E-12</v>
      </c>
      <c r="W133" s="35">
        <v>1.727941E-12</v>
      </c>
      <c r="X133" s="35">
        <v>2.2150835999999999E-12</v>
      </c>
      <c r="Y133" s="35">
        <v>3.9935667000000001E-6</v>
      </c>
      <c r="Z133" s="35" t="str">
        <v>NaN</v>
      </c>
      <c r="AA133" s="35" t="str">
        <v>NaN</v>
      </c>
      <c r="AB133" s="35" t="str">
        <v>NaN</v>
      </c>
      <c r="AC133" s="36" t="str">
        <v>NaN</v>
      </c>
      <c r="AD133" s="29" t="str">
        <v>NaN</v>
      </c>
      <c r="AE133" s="29" t="str">
        <v>NaN</v>
      </c>
      <c r="AF133" s="29">
        <v>3.2925039999999998E-4</v>
      </c>
      <c r="AG133" s="29">
        <v>1.4341316E-12</v>
      </c>
      <c r="AH133" s="29">
        <v>1.205686E-4</v>
      </c>
      <c r="AI133" s="29">
        <v>2.5935406999999999E-4</v>
      </c>
      <c r="AJ133" s="29">
        <v>4.5530362999999996E-12</v>
      </c>
      <c r="AK133" s="3">
        <f t="shared" si="89"/>
        <v>1.5234474388160313E-4</v>
      </c>
      <c r="AP133" s="8">
        <f>((AK133-AK$22)*100)/AK$22</f>
        <v>-37.747556015649764</v>
      </c>
      <c r="BG133" s="8"/>
      <c r="BH133" s="8"/>
      <c r="BI133" s="8"/>
    </row>
    <row r="134" spans="1:65" x14ac:dyDescent="0.3">
      <c r="A134" t="str">
        <v>NaN</v>
      </c>
      <c r="B134" s="37">
        <v>5.6384319999999998E-13</v>
      </c>
      <c r="C134" s="34">
        <v>1.3941359999999999E-13</v>
      </c>
      <c r="D134" s="34">
        <v>1.8911879999999999E-13</v>
      </c>
      <c r="E134" s="34">
        <v>1.009196E-13</v>
      </c>
      <c r="F134" s="34">
        <v>1.4627333000000001E-13</v>
      </c>
      <c r="G134" s="34">
        <v>2.5422911999999997E-13</v>
      </c>
      <c r="H134" s="34">
        <v>2.7396320000000001E-13</v>
      </c>
      <c r="I134" s="34">
        <v>3.6440110000000002E-13</v>
      </c>
      <c r="J134" s="34">
        <v>4.8822849999999997E-13</v>
      </c>
      <c r="K134" s="34">
        <v>7.7287580000000003E-13</v>
      </c>
      <c r="L134" s="34">
        <v>8.3935520000000003E-13</v>
      </c>
      <c r="M134" s="34">
        <v>1.1911034E-12</v>
      </c>
      <c r="N134" s="34">
        <v>1.8602474E-12</v>
      </c>
      <c r="O134" s="34">
        <v>1.5237539999999999E-12</v>
      </c>
      <c r="P134" s="34">
        <v>2.164752E-12</v>
      </c>
      <c r="Q134" s="34">
        <v>8.2281490000000001E-5</v>
      </c>
      <c r="R134" s="34">
        <v>3.9582099999999998E-4</v>
      </c>
      <c r="S134" s="35" t="str">
        <v>NaN</v>
      </c>
      <c r="T134" s="35">
        <v>4.7891183000000003E-12</v>
      </c>
      <c r="U134" s="35">
        <v>1.3816668000000001E-12</v>
      </c>
      <c r="V134" s="35">
        <v>8.8923070000000004E-13</v>
      </c>
      <c r="W134" s="35">
        <v>1.0457500999999999E-12</v>
      </c>
      <c r="X134" s="35">
        <v>8.7730280000000001E-13</v>
      </c>
      <c r="Y134" s="35">
        <v>4.5931640000000005E-13</v>
      </c>
      <c r="Z134" s="35" t="str">
        <v>NaN</v>
      </c>
      <c r="AA134" s="35" t="str">
        <v>NaN</v>
      </c>
      <c r="AB134" s="35" t="str">
        <v>NaN</v>
      </c>
      <c r="AC134" s="36" t="str">
        <v>NaN</v>
      </c>
      <c r="AD134" s="29" t="str">
        <v>NaN</v>
      </c>
      <c r="AE134" s="29" t="str">
        <v>NaN</v>
      </c>
      <c r="AF134" s="29">
        <v>1.119283E-3</v>
      </c>
      <c r="AG134" s="29">
        <v>4.9297844000000003E-11</v>
      </c>
      <c r="AH134" s="29">
        <v>1.8275014999999999E-11</v>
      </c>
      <c r="AI134" s="29">
        <v>3.2052985999999999E-4</v>
      </c>
      <c r="AJ134" s="29">
        <v>1.8061463999999999E-11</v>
      </c>
      <c r="AK134" s="3">
        <f t="shared" si="89"/>
        <v>6.8496980569613791E-5</v>
      </c>
      <c r="AP134" s="8">
        <f>((AK134-AK$23)*100)/AK$23</f>
        <v>-38.402915725051486</v>
      </c>
      <c r="BG134" s="8"/>
      <c r="BH134" s="8"/>
      <c r="BI134" s="8"/>
    </row>
    <row r="135" spans="1:65" x14ac:dyDescent="0.3">
      <c r="A135" t="str">
        <v>NaN</v>
      </c>
      <c r="B135" s="37">
        <v>1.1002745000000001E-12</v>
      </c>
      <c r="C135" s="34">
        <v>1.9679004000000001E-13</v>
      </c>
      <c r="D135" s="34">
        <v>1.5485477999999999E-13</v>
      </c>
      <c r="E135" s="34">
        <v>9.1303015999999999E-14</v>
      </c>
      <c r="F135" s="34">
        <v>1.1581846E-13</v>
      </c>
      <c r="G135" s="34">
        <v>2.1891451000000001E-13</v>
      </c>
      <c r="H135" s="34">
        <v>3.6393991999999998E-13</v>
      </c>
      <c r="I135" s="34">
        <v>5.2587330000000005E-13</v>
      </c>
      <c r="J135" s="34">
        <v>6.8093084000000001E-13</v>
      </c>
      <c r="K135" s="34">
        <v>7.9921703000000004E-13</v>
      </c>
      <c r="L135" s="34">
        <v>8.3626790000000003E-13</v>
      </c>
      <c r="M135" s="34">
        <v>1.0769787E-12</v>
      </c>
      <c r="N135" s="34">
        <v>1.0078988000000001E-12</v>
      </c>
      <c r="O135" s="34">
        <v>9.8872950000000008E-13</v>
      </c>
      <c r="P135" s="34">
        <v>3.9466533000000002E-12</v>
      </c>
      <c r="Q135" s="34">
        <v>7.3352514000000005E-4</v>
      </c>
      <c r="R135" s="34" t="str">
        <v>NaN</v>
      </c>
      <c r="S135" s="35">
        <v>2.9253407000000001E-12</v>
      </c>
      <c r="T135" s="35">
        <v>1.1062626999999999E-12</v>
      </c>
      <c r="U135" s="35">
        <v>4.7745220000000001E-13</v>
      </c>
      <c r="V135" s="35">
        <v>5.7927983999999996E-13</v>
      </c>
      <c r="W135" s="35">
        <v>6.1492609999999996E-13</v>
      </c>
      <c r="X135" s="35">
        <v>5.7959003000000001E-13</v>
      </c>
      <c r="Y135" s="35">
        <v>4.0080659999999999E-13</v>
      </c>
      <c r="Z135" s="35" t="str">
        <v>NaN</v>
      </c>
      <c r="AA135" s="35" t="str">
        <v>NaN</v>
      </c>
      <c r="AB135" s="35" t="str">
        <v>NaN</v>
      </c>
      <c r="AC135" s="36" t="str">
        <v>NaN</v>
      </c>
      <c r="AD135" s="29" t="str">
        <v>NaN</v>
      </c>
      <c r="AE135" s="29" t="str">
        <v>NaN</v>
      </c>
      <c r="AF135" s="29">
        <v>1.0515377E-3</v>
      </c>
      <c r="AG135" s="29">
        <v>6.1765139999999996E-11</v>
      </c>
      <c r="AH135" s="29">
        <v>1.1539510000000001E-3</v>
      </c>
      <c r="AI135" s="29">
        <v>8.9718040000000005E-4</v>
      </c>
      <c r="AJ135" s="29">
        <v>8.3776810000000005E-4</v>
      </c>
      <c r="AK135" s="3">
        <f t="shared" si="89"/>
        <v>1.6692722930547298E-4</v>
      </c>
      <c r="AP135" s="8">
        <f>((AK135-AK$24)*100)/AK$24</f>
        <v>-28.332949581323085</v>
      </c>
      <c r="BG135" s="8"/>
      <c r="BH135" s="8"/>
      <c r="BI135" s="8"/>
    </row>
    <row r="136" spans="1:65" x14ac:dyDescent="0.3">
      <c r="A136" t="str">
        <v>NaN</v>
      </c>
      <c r="B136" s="37">
        <v>4.4632190000000003E-12</v>
      </c>
      <c r="C136" s="34">
        <v>1.2380393E-12</v>
      </c>
      <c r="D136" s="34">
        <v>3.6023904999999999E-13</v>
      </c>
      <c r="E136" s="34">
        <v>1.624297E-13</v>
      </c>
      <c r="F136" s="34">
        <v>2.1418802E-13</v>
      </c>
      <c r="G136" s="34">
        <v>3.0414057999999998E-13</v>
      </c>
      <c r="H136" s="34">
        <v>4.0622379999999998E-13</v>
      </c>
      <c r="I136" s="34">
        <v>5.2320790000000005E-13</v>
      </c>
      <c r="J136" s="34">
        <v>5.3672354999999999E-13</v>
      </c>
      <c r="K136" s="34">
        <v>5.6655585999999997E-13</v>
      </c>
      <c r="L136" s="34">
        <v>6.5487344999999999E-13</v>
      </c>
      <c r="M136" s="34">
        <v>8.3754480000000003E-13</v>
      </c>
      <c r="N136" s="34">
        <v>9.3415630000000001E-13</v>
      </c>
      <c r="O136" s="34">
        <v>9.2176919999999996E-13</v>
      </c>
      <c r="P136" s="38">
        <v>3.0984552999999998E-12</v>
      </c>
      <c r="Q136" s="38" t="str">
        <v>NaN</v>
      </c>
      <c r="R136" s="38">
        <v>3.7156573000000003E-11</v>
      </c>
      <c r="S136" s="35">
        <v>1.1796137E-12</v>
      </c>
      <c r="T136" s="35">
        <v>7.8794984000000002E-13</v>
      </c>
      <c r="U136" s="35">
        <v>5.1360590000000003E-13</v>
      </c>
      <c r="V136" s="35">
        <v>5.9390280000000002E-13</v>
      </c>
      <c r="W136" s="35">
        <v>6.7696656999999999E-13</v>
      </c>
      <c r="X136" s="35">
        <v>5.6384999999999997E-13</v>
      </c>
      <c r="Y136" s="35">
        <v>7.4331145000000002E-13</v>
      </c>
      <c r="Z136" s="35" t="str">
        <v>NaN</v>
      </c>
      <c r="AA136" s="35" t="str">
        <v>NaN</v>
      </c>
      <c r="AB136" s="35" t="str">
        <v>NaN</v>
      </c>
      <c r="AC136" s="36" t="str">
        <v>NaN</v>
      </c>
      <c r="AD136" s="29" t="str">
        <v>NaN</v>
      </c>
      <c r="AE136" s="29" t="str">
        <v>NaN</v>
      </c>
      <c r="AF136" s="29">
        <v>1.1505693E-3</v>
      </c>
      <c r="AG136" s="29">
        <v>1.8465404000000001E-10</v>
      </c>
      <c r="AH136" s="29" t="str">
        <v>NaN</v>
      </c>
      <c r="AI136" s="29">
        <v>1.2346732E-3</v>
      </c>
      <c r="AJ136" s="29">
        <v>1.0345622E-3</v>
      </c>
      <c r="AK136" s="3">
        <f t="shared" si="89"/>
        <v>1.2665944229968813E-4</v>
      </c>
      <c r="AP136" s="8">
        <f>((AK136-AK$25)*100)/AK$25</f>
        <v>-20.723003268510812</v>
      </c>
      <c r="BG136" s="8"/>
      <c r="BH136" s="8"/>
      <c r="BI136" s="8"/>
    </row>
    <row r="137" spans="1:65" x14ac:dyDescent="0.3">
      <c r="A137" t="str">
        <v>NaN</v>
      </c>
      <c r="B137" s="37">
        <v>9.8163240000000006E-12</v>
      </c>
      <c r="C137" s="34">
        <v>3.1668943000000001E-12</v>
      </c>
      <c r="D137" s="34">
        <v>6.6774857E-13</v>
      </c>
      <c r="E137" s="34">
        <v>2.6484700000000001E-13</v>
      </c>
      <c r="F137" s="34">
        <v>2.3547561999999998E-13</v>
      </c>
      <c r="G137" s="34">
        <v>3.2317785000000001E-13</v>
      </c>
      <c r="H137" s="34">
        <v>4.1657082999999998E-13</v>
      </c>
      <c r="I137" s="34">
        <v>5.1434757E-13</v>
      </c>
      <c r="J137" s="34">
        <v>4.7784390000000004E-13</v>
      </c>
      <c r="K137" s="34">
        <v>4.7894399999999996E-13</v>
      </c>
      <c r="L137" s="34">
        <v>6.0487140000000003E-13</v>
      </c>
      <c r="M137" s="34">
        <v>6.6105595E-13</v>
      </c>
      <c r="N137" s="34">
        <v>5.6208384999999996E-13</v>
      </c>
      <c r="O137" s="34">
        <v>7.5302710000000002E-13</v>
      </c>
      <c r="P137" s="38" t="str">
        <v>NaN</v>
      </c>
      <c r="Q137" s="38">
        <v>1.3556578E-11</v>
      </c>
      <c r="R137" s="38">
        <v>1.455245E-11</v>
      </c>
      <c r="S137" s="35">
        <v>5.4457562999999999E-12</v>
      </c>
      <c r="T137" s="35">
        <v>1.1312766000000001E-12</v>
      </c>
      <c r="U137" s="35">
        <v>6.2223056999999995E-13</v>
      </c>
      <c r="V137" s="35">
        <v>6.6144415000000003E-13</v>
      </c>
      <c r="W137" s="35">
        <v>8.05622E-13</v>
      </c>
      <c r="X137" s="35">
        <v>8.0427649999999998E-13</v>
      </c>
      <c r="Y137" s="35">
        <v>1.538931E-12</v>
      </c>
      <c r="Z137" s="35" t="str">
        <v>NaN</v>
      </c>
      <c r="AA137" s="35" t="str">
        <v>NaN</v>
      </c>
      <c r="AB137" s="35" t="str">
        <v>NaN</v>
      </c>
      <c r="AC137" s="36" t="str">
        <v>NaN</v>
      </c>
      <c r="AD137" s="29" t="str">
        <v>NaN</v>
      </c>
      <c r="AE137" s="29" t="str">
        <v>NaN</v>
      </c>
      <c r="AF137" s="29">
        <v>2.9629827000000001E-3</v>
      </c>
      <c r="AG137" s="29">
        <v>4.7090363999999999E-4</v>
      </c>
      <c r="AH137" s="29" t="str">
        <v>NaN</v>
      </c>
      <c r="AI137" s="29" t="str">
        <v>NaN</v>
      </c>
      <c r="AJ137" s="29" t="str">
        <v>NaN</v>
      </c>
      <c r="AK137" s="3">
        <f t="shared" si="89"/>
        <v>1.3735545592247108E-4</v>
      </c>
      <c r="AP137" s="8">
        <f>((AK137-AK$26)*100)/AK$26</f>
        <v>-16.14955750271147</v>
      </c>
      <c r="BG137" s="8"/>
      <c r="BH137" s="8"/>
      <c r="BI137" s="8"/>
    </row>
    <row r="138" spans="1:65" x14ac:dyDescent="0.3">
      <c r="A138" t="str">
        <v>NaN</v>
      </c>
      <c r="B138" s="37" t="str">
        <v>NaN</v>
      </c>
      <c r="C138" s="34">
        <v>5.5016289999999997E-12</v>
      </c>
      <c r="D138" s="34">
        <v>8.2512569999999998E-13</v>
      </c>
      <c r="E138" s="34">
        <v>2.8615084999999998E-13</v>
      </c>
      <c r="F138" s="34">
        <v>2.4516009999999999E-13</v>
      </c>
      <c r="G138" s="34">
        <v>3.9992489999999998E-13</v>
      </c>
      <c r="H138" s="34">
        <v>5.0959642999999997E-13</v>
      </c>
      <c r="I138" s="34">
        <v>6.1025059999999999E-13</v>
      </c>
      <c r="J138" s="34">
        <v>6.3597520000000004E-13</v>
      </c>
      <c r="K138" s="34">
        <v>6.0314860000000001E-13</v>
      </c>
      <c r="L138" s="34">
        <v>7.0197785999999996E-13</v>
      </c>
      <c r="M138" s="34">
        <v>6.1976170000000005E-13</v>
      </c>
      <c r="N138" s="34">
        <v>4.6694420000000003E-13</v>
      </c>
      <c r="O138" s="34">
        <v>8.0251116000000002E-13</v>
      </c>
      <c r="P138" s="38" t="str">
        <v>NaN</v>
      </c>
      <c r="Q138" s="38">
        <v>1.5514647000000001E-11</v>
      </c>
      <c r="R138" s="38">
        <v>1.0422434000000001E-11</v>
      </c>
      <c r="S138" s="35">
        <v>6.4503637000000001E-12</v>
      </c>
      <c r="T138" s="35">
        <v>1.2484637E-12</v>
      </c>
      <c r="U138" s="35">
        <v>7.4761854999999997E-13</v>
      </c>
      <c r="V138" s="35">
        <v>9.1759130000000007E-13</v>
      </c>
      <c r="W138" s="35">
        <v>1.198251E-12</v>
      </c>
      <c r="X138" s="35">
        <v>1.1984062E-12</v>
      </c>
      <c r="Y138" s="35">
        <v>3.4077875000000001E-12</v>
      </c>
      <c r="Z138" s="35" t="str">
        <v>NaN</v>
      </c>
      <c r="AA138" s="35" t="str">
        <v>NaN</v>
      </c>
      <c r="AB138" s="35" t="str">
        <v>NaN</v>
      </c>
      <c r="AC138" s="36" t="str">
        <v>NaN</v>
      </c>
      <c r="AD138" s="29" t="str">
        <v>NaN</v>
      </c>
      <c r="AE138" s="29" t="str">
        <v>NaN</v>
      </c>
      <c r="AF138" s="29">
        <v>4.8755028E-5</v>
      </c>
      <c r="AG138" s="29">
        <v>1.5887907999999999E-3</v>
      </c>
      <c r="AH138" s="29" t="str">
        <v>NaN</v>
      </c>
      <c r="AI138" s="29" t="str">
        <v>NaN</v>
      </c>
      <c r="AJ138" s="29" t="str">
        <v>NaN</v>
      </c>
      <c r="AK138" s="3">
        <f t="shared" si="89"/>
        <v>6.8231078388071632E-5</v>
      </c>
      <c r="AP138" s="8">
        <f>((AK138-AK$27)*100)/AK$27</f>
        <v>-20.945069389461569</v>
      </c>
      <c r="BG138" s="8"/>
      <c r="BH138" s="8"/>
      <c r="BI138" s="8"/>
    </row>
    <row r="139" spans="1:65" x14ac:dyDescent="0.3">
      <c r="A139" t="str">
        <v>NaN</v>
      </c>
      <c r="B139" s="37" t="str">
        <v>NaN</v>
      </c>
      <c r="C139" s="34">
        <v>4.0298956000000001E-4</v>
      </c>
      <c r="D139" s="34">
        <v>1.4543705999999999E-12</v>
      </c>
      <c r="E139" s="34">
        <v>2.2275385000000001E-13</v>
      </c>
      <c r="F139" s="34">
        <v>6.9047375000000005E-14</v>
      </c>
      <c r="G139" s="34">
        <v>7.5993680000000006E-14</v>
      </c>
      <c r="H139" s="34">
        <v>1.7119262000000001E-13</v>
      </c>
      <c r="I139" s="34">
        <v>3.1056549999999999E-13</v>
      </c>
      <c r="J139" s="34">
        <v>4.1890214000000001E-13</v>
      </c>
      <c r="K139" s="34">
        <v>6.42148E-13</v>
      </c>
      <c r="L139" s="34">
        <v>7.8458200000000002E-13</v>
      </c>
      <c r="M139" s="34">
        <v>7.3139769999999998E-13</v>
      </c>
      <c r="N139" s="34">
        <v>7.7787930000000001E-13</v>
      </c>
      <c r="O139" s="34">
        <v>1.6850155000000001E-12</v>
      </c>
      <c r="P139" s="38" t="str">
        <v>NaN</v>
      </c>
      <c r="Q139" s="38">
        <v>2.6017684999999999E-11</v>
      </c>
      <c r="R139" s="38">
        <v>7.0162573999999999E-12</v>
      </c>
      <c r="S139" s="35">
        <v>3.8174215999999998E-12</v>
      </c>
      <c r="T139" s="35">
        <v>7.5999119999999996E-13</v>
      </c>
      <c r="U139" s="35">
        <v>6.3729490000000001E-13</v>
      </c>
      <c r="V139" s="35">
        <v>8.9886013999999997E-13</v>
      </c>
      <c r="W139" s="35">
        <v>1.5394073000000001E-12</v>
      </c>
      <c r="X139" s="35">
        <v>1.7974094E-12</v>
      </c>
      <c r="Y139" s="35">
        <v>1.4734364E-12</v>
      </c>
      <c r="Z139" s="35" t="str">
        <v>NaN</v>
      </c>
      <c r="AA139" s="35" t="str">
        <v>NaN</v>
      </c>
      <c r="AB139" s="35" t="str">
        <v>NaN</v>
      </c>
      <c r="AC139" s="36" t="str">
        <v>NaN</v>
      </c>
      <c r="AD139" s="29" t="str">
        <v>NaN</v>
      </c>
      <c r="AE139" s="29" t="str">
        <v>NaN</v>
      </c>
      <c r="AF139" s="29" t="str">
        <v>NaN</v>
      </c>
      <c r="AG139" s="29" t="str">
        <v>NaN</v>
      </c>
      <c r="AH139" s="29" t="str">
        <v>NaN</v>
      </c>
      <c r="AI139" s="29" t="str">
        <v>NaN</v>
      </c>
      <c r="AJ139" s="29" t="str">
        <v>NaN</v>
      </c>
      <c r="AK139" s="3">
        <f t="shared" si="89"/>
        <v>1.8317709604618705E-5</v>
      </c>
      <c r="AP139" s="8">
        <f>((AK139-AK$28)*100)/AK$28</f>
        <v>-38.867371726630118</v>
      </c>
      <c r="BG139" s="8"/>
      <c r="BH139" s="8"/>
      <c r="BI139" s="8"/>
    </row>
    <row r="140" spans="1:65" x14ac:dyDescent="0.3">
      <c r="A140" s="32" t="str">
        <v>NaN</v>
      </c>
      <c r="B140" s="39" t="str">
        <v>NaN</v>
      </c>
      <c r="C140" s="32">
        <v>3.0083254000000001E-12</v>
      </c>
      <c r="D140" s="32">
        <v>1.241092E-11</v>
      </c>
      <c r="E140" s="32">
        <v>1.608493E-11</v>
      </c>
      <c r="F140" s="32">
        <v>1.5062899000000001E-11</v>
      </c>
      <c r="G140" s="32">
        <v>1.1516937999999999E-11</v>
      </c>
      <c r="H140" s="32">
        <v>7.6242745000000008E-12</v>
      </c>
      <c r="I140" s="32">
        <v>3.0301526999999999E-12</v>
      </c>
      <c r="J140" s="32">
        <v>1.4860205999999999E-12</v>
      </c>
      <c r="K140" s="32">
        <v>7.3209683999999999E-13</v>
      </c>
      <c r="L140" s="32">
        <v>4.4132737000000001E-13</v>
      </c>
      <c r="M140" s="32">
        <v>7.0024715000000004E-13</v>
      </c>
      <c r="N140" s="32">
        <v>2.0485042E-12</v>
      </c>
      <c r="O140" s="32">
        <v>3.5071102000000001E-12</v>
      </c>
      <c r="P140" s="32" t="str">
        <v>NaN</v>
      </c>
      <c r="Q140" s="32" t="str">
        <v>NaN</v>
      </c>
      <c r="R140" s="32" t="str">
        <v>NaN</v>
      </c>
      <c r="S140" s="33">
        <v>5.7246035000000002E-4</v>
      </c>
      <c r="T140" s="33">
        <v>2.6772848000000001E-11</v>
      </c>
      <c r="U140" s="33">
        <v>1.5342979E-11</v>
      </c>
      <c r="V140" s="33">
        <v>3.0490409999999999E-12</v>
      </c>
      <c r="W140" s="33">
        <v>5.3278579999999999E-13</v>
      </c>
      <c r="X140" s="33">
        <v>2.8491156999999998E-12</v>
      </c>
      <c r="Y140" s="33">
        <v>1.9369824999999999E-12</v>
      </c>
      <c r="Z140" s="33" t="str">
        <v>NaN</v>
      </c>
      <c r="AA140" s="40" t="str">
        <v>NaN</v>
      </c>
      <c r="AB140" s="40">
        <v>6.8468675000000003E-14</v>
      </c>
      <c r="AC140" s="40">
        <v>2.8401204E-13</v>
      </c>
      <c r="AD140" s="40" t="str">
        <v>NaN</v>
      </c>
      <c r="AE140" s="40" t="str">
        <v>NaN</v>
      </c>
      <c r="AF140" s="40" t="str">
        <v>NaN</v>
      </c>
      <c r="AG140" s="40" t="str">
        <v>NaN</v>
      </c>
      <c r="AH140" s="40" t="str">
        <v>NaN</v>
      </c>
      <c r="AI140" s="40" t="str">
        <v>NaN</v>
      </c>
      <c r="AJ140" s="40" t="str">
        <v>NaN</v>
      </c>
      <c r="AK140" s="3">
        <f t="shared" si="89"/>
        <v>2.6020930840453574E-5</v>
      </c>
      <c r="AP140" s="8">
        <f>((AK140-AK$29)*100)/AK$29</f>
        <v>-27.186239120196028</v>
      </c>
      <c r="BG140" s="8"/>
      <c r="BH140" s="8"/>
      <c r="BI140" s="8"/>
    </row>
    <row r="141" spans="1:65" x14ac:dyDescent="0.3">
      <c r="A141" s="31" t="str">
        <v>NaN</v>
      </c>
      <c r="B141" s="41" t="str">
        <v>NaN</v>
      </c>
      <c r="C141" s="31" t="str">
        <v>NaN</v>
      </c>
      <c r="D141" s="31">
        <v>1.5915999000000001E-3</v>
      </c>
      <c r="E141" s="31">
        <v>1.3059777000000001E-3</v>
      </c>
      <c r="F141" s="31">
        <v>1.0999803000000001E-3</v>
      </c>
      <c r="G141" s="31">
        <v>9.2208570000000003E-4</v>
      </c>
      <c r="H141" s="31">
        <v>8.5762114000000002E-4</v>
      </c>
      <c r="I141" s="31">
        <v>6.0025195E-4</v>
      </c>
      <c r="J141" s="31">
        <v>3.1608823000000002E-4</v>
      </c>
      <c r="K141" s="31">
        <v>3.8127452999999998E-11</v>
      </c>
      <c r="L141" s="31">
        <v>1.1376143E-11</v>
      </c>
      <c r="M141" s="31">
        <v>3.9699650000000002E-12</v>
      </c>
      <c r="N141" s="31">
        <v>3.9370125999999999E-12</v>
      </c>
      <c r="O141" s="31" t="str">
        <v>NaN</v>
      </c>
      <c r="P141" s="31" t="str">
        <v>NaN</v>
      </c>
      <c r="Q141" s="31" t="str">
        <v>NaN</v>
      </c>
      <c r="R141" s="31" t="str">
        <v>NaN</v>
      </c>
      <c r="S141" s="33">
        <v>3.6230336000000001E-3</v>
      </c>
      <c r="T141" s="33">
        <v>2.9765815E-3</v>
      </c>
      <c r="U141" s="33">
        <v>2.1813223E-3</v>
      </c>
      <c r="V141" s="33">
        <v>1.2572897E-3</v>
      </c>
      <c r="W141" s="33">
        <v>2.0191803999999999E-4</v>
      </c>
      <c r="X141" s="33">
        <v>8.1739815000000003E-12</v>
      </c>
      <c r="Y141" s="33">
        <v>8.5435040000000004E-12</v>
      </c>
      <c r="Z141" s="33">
        <v>2.2779230000000002E-12</v>
      </c>
      <c r="AA141" s="40">
        <v>9.1021089999999993E-13</v>
      </c>
      <c r="AB141" s="40">
        <v>4.2967583E-13</v>
      </c>
      <c r="AC141" s="40">
        <v>3.8668820000000001E-13</v>
      </c>
      <c r="AD141" s="40">
        <v>1.2053599000000001E-13</v>
      </c>
      <c r="AE141" s="40" t="str">
        <v>NaN</v>
      </c>
      <c r="AF141" s="40" t="str">
        <v>NaN</v>
      </c>
      <c r="AG141" s="40" t="str">
        <v>NaN</v>
      </c>
      <c r="AH141" s="40" t="str">
        <v>NaN</v>
      </c>
      <c r="AI141" s="40" t="str">
        <v>NaN</v>
      </c>
      <c r="AJ141" s="40" t="str">
        <v>NaN</v>
      </c>
      <c r="AK141" s="3">
        <f t="shared" si="89"/>
        <v>7.362500060110039E-4</v>
      </c>
      <c r="AP141" s="8">
        <f>((AK141-AK$30)*100)/AK$30</f>
        <v>-22.717172437789809</v>
      </c>
      <c r="BG141" s="8"/>
      <c r="BH141" s="8"/>
      <c r="BI141" s="8"/>
    </row>
    <row r="142" spans="1:65" x14ac:dyDescent="0.3">
      <c r="A142" s="31" t="str">
        <v>NaN</v>
      </c>
      <c r="B142" s="41" t="str">
        <v>NaN</v>
      </c>
      <c r="C142" s="31" t="str">
        <v>NaN</v>
      </c>
      <c r="D142" s="31">
        <v>4.0315244999999996E-3</v>
      </c>
      <c r="E142" s="31">
        <v>2.9335177999999999E-3</v>
      </c>
      <c r="F142" s="31">
        <v>2.5932567999999998E-3</v>
      </c>
      <c r="G142" s="31">
        <v>2.5043355000000001E-3</v>
      </c>
      <c r="H142" s="31">
        <v>2.2729320000000001E-3</v>
      </c>
      <c r="I142" s="31">
        <v>2.0745045000000002E-3</v>
      </c>
      <c r="J142" s="31">
        <v>1.6828603000000001E-3</v>
      </c>
      <c r="K142" s="31">
        <v>1.2258153E-3</v>
      </c>
      <c r="L142" s="31">
        <v>4.942608E-4</v>
      </c>
      <c r="M142" s="31">
        <v>2.1576947E-11</v>
      </c>
      <c r="N142" s="31">
        <v>6.0703034999999997E-12</v>
      </c>
      <c r="O142" s="31" t="str">
        <v>NaN</v>
      </c>
      <c r="P142" s="31" t="str">
        <v>NaN</v>
      </c>
      <c r="Q142" s="31" t="str">
        <v>NaN</v>
      </c>
      <c r="R142" s="31" t="str">
        <v>NaN</v>
      </c>
      <c r="S142" s="33">
        <v>4.5473379999999997E-3</v>
      </c>
      <c r="T142" s="33">
        <v>4.2225537000000002E-3</v>
      </c>
      <c r="U142" s="33">
        <v>4.0351659999999998E-3</v>
      </c>
      <c r="V142" s="33">
        <v>3.2108309999999999E-3</v>
      </c>
      <c r="W142" s="33">
        <v>2.5584322999999999E-3</v>
      </c>
      <c r="X142" s="33">
        <v>1.3258752999999999E-3</v>
      </c>
      <c r="Y142" s="33">
        <v>2.4819446999999999E-11</v>
      </c>
      <c r="Z142" s="33" t="str">
        <v>NaN</v>
      </c>
      <c r="AA142" s="40">
        <v>1.1209439000000001E-12</v>
      </c>
      <c r="AB142" s="40">
        <v>7.1170743999999996E-13</v>
      </c>
      <c r="AC142" s="40" t="str">
        <v>NaN</v>
      </c>
      <c r="AD142" s="40" t="str">
        <v>NaN</v>
      </c>
      <c r="AE142" s="40" t="str">
        <v>NaN</v>
      </c>
      <c r="AF142" s="40" t="str">
        <v>NaN</v>
      </c>
      <c r="AG142" s="40" t="str">
        <v>NaN</v>
      </c>
      <c r="AH142" s="40" t="str">
        <v>NaN</v>
      </c>
      <c r="AI142" s="40" t="str">
        <v>NaN</v>
      </c>
      <c r="AJ142" s="40" t="str">
        <v>NaN</v>
      </c>
      <c r="AK142" s="3">
        <f t="shared" si="89"/>
        <v>1.985660192714967E-3</v>
      </c>
      <c r="AP142" s="8">
        <f>((AK142-AK$31)*100)/AK$31</f>
        <v>-16.8249019950842</v>
      </c>
      <c r="BG142" s="8"/>
      <c r="BH142" s="8"/>
      <c r="BI142" s="8"/>
    </row>
    <row r="143" spans="1:65" x14ac:dyDescent="0.3">
      <c r="A143" s="31" t="str">
        <v>NaN</v>
      </c>
      <c r="B143" s="41" t="str">
        <v>NaN</v>
      </c>
      <c r="C143" s="31" t="str">
        <v>NaN</v>
      </c>
      <c r="D143" s="31">
        <v>4.208786E-3</v>
      </c>
      <c r="E143" s="31">
        <v>3.0504695999999999E-3</v>
      </c>
      <c r="F143" s="31">
        <v>3.0302908E-3</v>
      </c>
      <c r="G143" s="31">
        <v>2.9369188E-3</v>
      </c>
      <c r="H143" s="31">
        <v>2.8835312E-3</v>
      </c>
      <c r="I143" s="31">
        <v>2.7334108000000002E-3</v>
      </c>
      <c r="J143" s="31">
        <v>2.5447640000000001E-3</v>
      </c>
      <c r="K143" s="31">
        <v>2.1242997999999999E-3</v>
      </c>
      <c r="L143" s="31">
        <v>1.3165422E-3</v>
      </c>
      <c r="M143" s="31">
        <v>5.2976872999999997E-5</v>
      </c>
      <c r="N143" s="31">
        <v>1.2759738E-11</v>
      </c>
      <c r="O143" s="31" t="str">
        <v>NaN</v>
      </c>
      <c r="P143" s="31" t="str">
        <v>NaN</v>
      </c>
      <c r="Q143" s="31" t="str">
        <v>NaN</v>
      </c>
      <c r="R143" s="31" t="str">
        <v>NaN</v>
      </c>
      <c r="S143" s="33" t="str">
        <v>NaN</v>
      </c>
      <c r="T143" s="33">
        <v>5.5837339999999999E-3</v>
      </c>
      <c r="U143" s="33">
        <v>4.725122E-3</v>
      </c>
      <c r="V143" s="33">
        <v>4.9416939999999999E-3</v>
      </c>
      <c r="W143" s="33">
        <v>4.471722E-3</v>
      </c>
      <c r="X143" s="33">
        <v>3.6600763000000001E-3</v>
      </c>
      <c r="Y143" s="33">
        <v>1.4775341E-3</v>
      </c>
      <c r="Z143" s="33">
        <v>5.4778236999999998E-5</v>
      </c>
      <c r="AA143" s="40" t="str">
        <v>NaN</v>
      </c>
      <c r="AB143" s="40" t="str">
        <v>NaN</v>
      </c>
      <c r="AC143" s="40" t="str">
        <v>NaN</v>
      </c>
      <c r="AD143" s="40" t="str">
        <v>NaN</v>
      </c>
      <c r="AE143" s="40" t="str">
        <v>NaN</v>
      </c>
      <c r="AF143" s="40" t="str">
        <v>NaN</v>
      </c>
      <c r="AG143" s="40" t="str">
        <v>NaN</v>
      </c>
      <c r="AH143" s="40" t="str">
        <v>NaN</v>
      </c>
      <c r="AI143" s="40" t="str">
        <v>NaN</v>
      </c>
      <c r="AJ143" s="40" t="str">
        <v>NaN</v>
      </c>
      <c r="AK143" s="3">
        <f t="shared" si="89"/>
        <v>2.7664805957088746E-3</v>
      </c>
      <c r="AP143" s="8">
        <f>((AK143-AK$32)*100)/AK$32</f>
        <v>-17.626015178358863</v>
      </c>
      <c r="BG143" s="8"/>
      <c r="BH143" s="8"/>
      <c r="BI143" s="8"/>
    </row>
    <row r="144" spans="1:65" x14ac:dyDescent="0.3">
      <c r="A144" s="31" t="str">
        <v>NaN</v>
      </c>
      <c r="B144" s="41" t="str">
        <v>NaN</v>
      </c>
      <c r="C144" s="31" t="str">
        <v>NaN</v>
      </c>
      <c r="D144" s="31" t="str">
        <v>NaN</v>
      </c>
      <c r="E144" s="31">
        <v>2.7481459999999999E-3</v>
      </c>
      <c r="F144" s="31">
        <v>3.0581972E-3</v>
      </c>
      <c r="G144" s="31">
        <v>3.0998461999999999E-3</v>
      </c>
      <c r="H144" s="31">
        <v>2.8108809999999999E-3</v>
      </c>
      <c r="I144" s="31">
        <v>2.9051350000000001E-3</v>
      </c>
      <c r="J144" s="31">
        <v>2.9815824000000001E-3</v>
      </c>
      <c r="K144" s="31">
        <v>2.7194519999999998E-3</v>
      </c>
      <c r="L144" s="31">
        <v>1.7262879000000001E-3</v>
      </c>
      <c r="M144" s="31">
        <v>3.9116520000000003E-4</v>
      </c>
      <c r="N144" s="31">
        <v>2.7894393E-11</v>
      </c>
      <c r="O144" s="31" t="str">
        <v>NaN</v>
      </c>
      <c r="P144" s="31" t="str">
        <v>NaN</v>
      </c>
      <c r="Q144" s="31" t="str">
        <v>NaN</v>
      </c>
      <c r="R144" s="31" t="str">
        <v>NaN</v>
      </c>
      <c r="S144" s="33" t="str">
        <v>NaN</v>
      </c>
      <c r="T144" s="33" t="str">
        <v>NaN</v>
      </c>
      <c r="U144" s="33">
        <v>5.6757960000000003E-3</v>
      </c>
      <c r="V144" s="33">
        <v>5.4805614000000002E-3</v>
      </c>
      <c r="W144" s="33">
        <v>5.3813163999999998E-3</v>
      </c>
      <c r="X144" s="33">
        <v>4.9039050000000001E-3</v>
      </c>
      <c r="Y144" s="33">
        <v>3.0490537000000002E-3</v>
      </c>
      <c r="Z144" s="33">
        <v>9.9547010000000007E-4</v>
      </c>
      <c r="AA144" s="40" t="str">
        <v>NaN</v>
      </c>
      <c r="AB144" s="40" t="str">
        <v>NaN</v>
      </c>
      <c r="AC144" s="40" t="str">
        <v>NaN</v>
      </c>
      <c r="AD144" s="40" t="str">
        <v>NaN</v>
      </c>
      <c r="AE144" s="40" t="str">
        <v>NaN</v>
      </c>
      <c r="AF144" s="40" t="str">
        <v>NaN</v>
      </c>
      <c r="AG144" s="40" t="str">
        <v>NaN</v>
      </c>
      <c r="AH144" s="40" t="str">
        <v>NaN</v>
      </c>
      <c r="AI144" s="40" t="str">
        <v>NaN</v>
      </c>
      <c r="AJ144" s="40" t="str">
        <v>NaN</v>
      </c>
      <c r="AK144" s="3">
        <f t="shared" si="89"/>
        <v>2.9954247204933998E-3</v>
      </c>
      <c r="AP144" s="8">
        <f>((AK144-AK$33)*100)/AK$33</f>
        <v>-14.67168561204854</v>
      </c>
      <c r="BG144" s="8"/>
      <c r="BH144" s="8"/>
      <c r="BI144" s="8"/>
    </row>
    <row r="145" spans="1:63" x14ac:dyDescent="0.3">
      <c r="A145" s="27" t="str">
        <v>NaN</v>
      </c>
      <c r="B145" s="28" t="str">
        <v>NaN</v>
      </c>
      <c r="C145" s="27" t="str">
        <v>NaN</v>
      </c>
      <c r="D145" s="27" t="str">
        <v>NaN</v>
      </c>
      <c r="E145" s="27">
        <v>5.6552329999999995E-4</v>
      </c>
      <c r="F145" s="27">
        <v>2.3454817000000002E-3</v>
      </c>
      <c r="G145" s="27">
        <v>1.810997E-3</v>
      </c>
      <c r="H145" s="27">
        <v>1.0376064999999999E-3</v>
      </c>
      <c r="I145" s="27">
        <v>2.0751293999999999E-3</v>
      </c>
      <c r="J145" s="27">
        <v>3.7826969999999998E-3</v>
      </c>
      <c r="K145" s="27">
        <v>2.324979E-3</v>
      </c>
      <c r="L145" s="27">
        <v>1.5150516999999999E-3</v>
      </c>
      <c r="M145" s="27">
        <v>2.8613447000000001E-11</v>
      </c>
      <c r="N145" s="27" t="str">
        <v>NaN</v>
      </c>
      <c r="O145" s="27" t="str">
        <v>NaN</v>
      </c>
      <c r="P145" s="27" t="str">
        <v>NaN</v>
      </c>
      <c r="Q145" s="27" t="str">
        <v>NaN</v>
      </c>
      <c r="R145" s="27" t="str">
        <v>NaN</v>
      </c>
      <c r="S145" s="27" t="str">
        <v>NaN</v>
      </c>
      <c r="T145" s="27" t="str">
        <v>NaN</v>
      </c>
      <c r="U145" s="27">
        <v>5.0783419999999996E-3</v>
      </c>
      <c r="V145" s="27">
        <v>5.2018089999999999E-3</v>
      </c>
      <c r="W145" s="27">
        <v>4.8547284999999997E-3</v>
      </c>
      <c r="X145" s="27">
        <v>4.1579520000000003E-3</v>
      </c>
      <c r="Y145" s="27">
        <v>3.2606083E-3</v>
      </c>
      <c r="Z145" s="27" t="str">
        <v>NaN</v>
      </c>
      <c r="AA145" s="27" t="str">
        <v>NaN</v>
      </c>
      <c r="AB145" s="27" t="str">
        <v>NaN</v>
      </c>
      <c r="AC145" s="27" t="str">
        <v>NaN</v>
      </c>
      <c r="AD145" s="27" t="str">
        <v>NaN</v>
      </c>
      <c r="AE145" s="27" t="str">
        <v>NaN</v>
      </c>
      <c r="AF145" s="27" t="str">
        <v>NaN</v>
      </c>
      <c r="AG145" s="27" t="str">
        <v>NaN</v>
      </c>
      <c r="AH145" s="27" t="str">
        <v>NaN</v>
      </c>
      <c r="AI145" s="27" t="str">
        <v>NaN</v>
      </c>
      <c r="AJ145" s="27" t="str">
        <v>NaN</v>
      </c>
      <c r="AK145" s="3">
        <f t="shared" si="89"/>
        <v>2.7150646734723891E-3</v>
      </c>
      <c r="AP145" s="8">
        <f>((AK145-AK$34)*100)/AK$34</f>
        <v>-8.246432500909803</v>
      </c>
      <c r="BG145" s="8"/>
      <c r="BH145" s="8"/>
      <c r="BI145" s="8"/>
    </row>
    <row r="146" spans="1:63" x14ac:dyDescent="0.3">
      <c r="A146" s="27" t="str">
        <v>NaN</v>
      </c>
      <c r="B146" s="28" t="str">
        <v>NaN</v>
      </c>
      <c r="C146" s="27" t="str">
        <v>NaN</v>
      </c>
      <c r="D146" s="27" t="str">
        <v>NaN</v>
      </c>
      <c r="E146" s="27" t="str">
        <v>NaN</v>
      </c>
      <c r="F146" s="27" t="str">
        <v>NaN</v>
      </c>
      <c r="G146" s="27">
        <v>6.0015749999999999E-4</v>
      </c>
      <c r="H146" s="27">
        <v>6.2947920000000002E-4</v>
      </c>
      <c r="I146" s="27">
        <v>7.2283730000000004E-4</v>
      </c>
      <c r="J146" s="27">
        <v>2.0218696000000001E-3</v>
      </c>
      <c r="K146" s="27">
        <v>4.2898780000000001E-10</v>
      </c>
      <c r="L146" s="27">
        <v>5.9382006000000001E-11</v>
      </c>
      <c r="M146" s="27" t="str">
        <v>NaN</v>
      </c>
      <c r="N146" s="27" t="str">
        <v>NaN</v>
      </c>
      <c r="O146" s="27" t="str">
        <v>NaN</v>
      </c>
      <c r="P146" s="27" t="str">
        <v>NaN</v>
      </c>
      <c r="Q146" s="27" t="str">
        <v>NaN</v>
      </c>
      <c r="R146" s="27" t="str">
        <v>NaN</v>
      </c>
      <c r="S146" s="27" t="str">
        <v>NaN</v>
      </c>
      <c r="T146" s="27" t="str">
        <v>NaN</v>
      </c>
      <c r="U146" s="27">
        <v>2.7147103000000001E-3</v>
      </c>
      <c r="V146" s="27">
        <v>3.4071784E-3</v>
      </c>
      <c r="W146" s="27">
        <v>1.6433042E-3</v>
      </c>
      <c r="X146" s="27">
        <v>1.9246864E-3</v>
      </c>
      <c r="Y146" s="27">
        <v>8.2147505999999998E-4</v>
      </c>
      <c r="Z146" s="27">
        <v>2.4307859999999999E-4</v>
      </c>
      <c r="AA146" s="27" t="str">
        <v>NaN</v>
      </c>
      <c r="AB146" s="27" t="str">
        <v>NaN</v>
      </c>
      <c r="AC146" s="27" t="str">
        <v>NaN</v>
      </c>
      <c r="AD146" s="27" t="str">
        <v>NaN</v>
      </c>
      <c r="AE146" s="27" t="str">
        <v>NaN</v>
      </c>
      <c r="AF146" s="27" t="str">
        <v>NaN</v>
      </c>
      <c r="AG146" s="27" t="str">
        <v>NaN</v>
      </c>
      <c r="AH146" s="27" t="str">
        <v>NaN</v>
      </c>
      <c r="AI146" s="27" t="str">
        <v>NaN</v>
      </c>
      <c r="AJ146" s="27" t="str">
        <v>NaN</v>
      </c>
      <c r="AK146" s="3">
        <f t="shared" si="89"/>
        <v>1.2273980873641506E-3</v>
      </c>
      <c r="AP146" s="8">
        <f>((AK146-AK$35)*100)/AK$35</f>
        <v>8.9992647861632555</v>
      </c>
      <c r="BG146" s="8"/>
      <c r="BH146" s="8"/>
      <c r="BI146" s="8"/>
    </row>
    <row r="147" spans="1:63" x14ac:dyDescent="0.3">
      <c r="A147" s="25" t="str">
        <v>NaN</v>
      </c>
      <c r="B147" s="26" t="str">
        <v>NaN</v>
      </c>
      <c r="C147" s="25" t="str">
        <v>NaN</v>
      </c>
      <c r="D147" s="25" t="str">
        <v>NaN</v>
      </c>
      <c r="E147" s="25" t="str">
        <v>NaN</v>
      </c>
      <c r="F147" s="25" t="str">
        <v>NaN</v>
      </c>
      <c r="G147" s="25" t="str">
        <v>NaN</v>
      </c>
      <c r="H147" s="25" t="str">
        <v>NaN</v>
      </c>
      <c r="I147" s="25" t="str">
        <v>NaN</v>
      </c>
      <c r="J147" s="25">
        <v>2.2962110000000001E-11</v>
      </c>
      <c r="K147" s="25" t="str">
        <v>NaN</v>
      </c>
      <c r="L147" s="25" t="str">
        <v>NaN</v>
      </c>
      <c r="M147" s="25" t="str">
        <v>NaN</v>
      </c>
      <c r="N147" s="25" t="str">
        <v>NaN</v>
      </c>
      <c r="O147" s="25" t="str">
        <v>NaN</v>
      </c>
      <c r="P147" s="25" t="str">
        <v>NaN</v>
      </c>
      <c r="Q147" s="25" t="str">
        <v>NaN</v>
      </c>
      <c r="R147" s="25" t="str">
        <v>NaN</v>
      </c>
      <c r="S147" s="25" t="str">
        <v>NaN</v>
      </c>
      <c r="T147" s="25">
        <v>9.7949245999999999E-11</v>
      </c>
      <c r="U147" s="25">
        <v>4.0124380000000002E-10</v>
      </c>
      <c r="V147" s="25" t="str">
        <v>NaN</v>
      </c>
      <c r="W147" s="25" t="str">
        <v>NaN</v>
      </c>
      <c r="X147" s="25">
        <v>5.6281867000000002E-12</v>
      </c>
      <c r="Y147" s="25">
        <v>2.4057895999999999E-11</v>
      </c>
      <c r="Z147" s="25">
        <v>2.6171424E-11</v>
      </c>
      <c r="AA147" s="25">
        <v>2.768714E-11</v>
      </c>
      <c r="AB147" s="25">
        <v>2.8517082999999998E-11</v>
      </c>
      <c r="AC147" s="25" t="str">
        <v>NaN</v>
      </c>
      <c r="AD147" s="25" t="str">
        <v>NaN</v>
      </c>
      <c r="AE147" s="25" t="str">
        <v>NaN</v>
      </c>
      <c r="AF147" s="25" t="str">
        <v>NaN</v>
      </c>
      <c r="AG147" s="25" t="str">
        <v>NaN</v>
      </c>
      <c r="AH147" s="25" t="str">
        <v>NaN</v>
      </c>
      <c r="AI147" s="25" t="str">
        <v>NaN</v>
      </c>
      <c r="AJ147" s="25" t="str">
        <v>NaN</v>
      </c>
      <c r="AK147" s="3">
        <f t="shared" si="89"/>
        <v>7.9277110712500004E-11</v>
      </c>
      <c r="AP147" s="23">
        <f>((AK147-AK$36)*100)/AK$36</f>
        <v>-5.0160503474735476</v>
      </c>
      <c r="BG147" s="8"/>
      <c r="BH147" s="8"/>
      <c r="BI147" s="8"/>
    </row>
    <row r="148" spans="1:63" x14ac:dyDescent="0.3">
      <c r="A148" s="25">
        <v>1.2628778E-11</v>
      </c>
      <c r="B148" s="26">
        <v>1.0851248E-11</v>
      </c>
      <c r="C148" s="25">
        <v>1.1726331E-11</v>
      </c>
      <c r="D148" s="25">
        <v>1.1854555499999999E-11</v>
      </c>
      <c r="E148" s="25">
        <v>1.0729142E-11</v>
      </c>
      <c r="F148" s="25">
        <v>1.0737236999999999E-11</v>
      </c>
      <c r="G148" s="25">
        <v>1.06525995E-11</v>
      </c>
      <c r="H148" s="25">
        <v>1.0426402E-11</v>
      </c>
      <c r="I148" s="25">
        <v>1.04016015E-11</v>
      </c>
      <c r="J148" s="25">
        <v>1.0315215E-11</v>
      </c>
      <c r="K148" s="25">
        <v>9.943056E-12</v>
      </c>
      <c r="L148" s="25">
        <v>9.7794280000000001E-12</v>
      </c>
      <c r="M148" s="25">
        <v>9.746518E-12</v>
      </c>
      <c r="N148" s="25">
        <v>9.3955949999999996E-12</v>
      </c>
      <c r="O148" s="25">
        <v>1.0738407E-11</v>
      </c>
      <c r="P148" s="25">
        <v>1.1910744E-11</v>
      </c>
      <c r="Q148" s="25">
        <v>1.2500403500000001E-11</v>
      </c>
      <c r="R148" s="25">
        <v>1.2898408000000001E-11</v>
      </c>
      <c r="S148" s="25">
        <v>1.5819368E-11</v>
      </c>
      <c r="T148" s="25">
        <v>2.2264980000000002E-11</v>
      </c>
      <c r="U148" s="25" t="str">
        <v>NaN</v>
      </c>
      <c r="V148" s="25" t="str">
        <v>NaN</v>
      </c>
      <c r="W148" s="25" t="str">
        <v>NaN</v>
      </c>
      <c r="X148" s="25" t="str">
        <v>NaN</v>
      </c>
      <c r="Y148" s="25">
        <v>1.1112923E-11</v>
      </c>
      <c r="Z148" s="25">
        <v>1.8164028000000001E-11</v>
      </c>
      <c r="AA148" s="25">
        <v>1.675548E-11</v>
      </c>
      <c r="AB148" s="25">
        <v>2.3058055000000001E-11</v>
      </c>
      <c r="AC148" s="25">
        <v>1.8881618000000001E-11</v>
      </c>
      <c r="AD148" s="25">
        <v>1.3619762E-11</v>
      </c>
      <c r="AE148" s="25">
        <v>1.5562087999999999E-11</v>
      </c>
      <c r="AF148" s="25">
        <v>1.3198552E-11</v>
      </c>
      <c r="AG148" s="25">
        <v>1.1506056999999999E-11</v>
      </c>
      <c r="AH148" s="25">
        <v>1.3132834E-11</v>
      </c>
      <c r="AI148" s="25">
        <v>1.3238474999999999E-11</v>
      </c>
      <c r="AJ148" s="25">
        <v>1.1963485999999999E-11</v>
      </c>
      <c r="AK148" s="3">
        <f t="shared" si="89"/>
        <v>1.2984792968749998E-11</v>
      </c>
      <c r="AP148" s="23">
        <f>((AK148-AK$37)*100)/AK$37</f>
        <v>-28.825943551800648</v>
      </c>
      <c r="BG148" s="8"/>
      <c r="BH148" s="8"/>
      <c r="BI148" s="8"/>
    </row>
    <row r="149" spans="1:63" x14ac:dyDescent="0.3">
      <c r="A149" t="s">
        <v>74</v>
      </c>
      <c r="AK149" s="17">
        <f>SUM(A113:AJ146)/867</f>
        <v>8.8244609991405983E-4</v>
      </c>
      <c r="AP149" s="23">
        <f>((AK149-AK$38)*100)/AK$38</f>
        <v>1.9670251686815177</v>
      </c>
      <c r="AQ149" s="24" t="s">
        <v>124</v>
      </c>
      <c r="BG149" s="8" t="s">
        <v>198</v>
      </c>
      <c r="BH149" s="8" t="s">
        <v>199</v>
      </c>
      <c r="BI149" s="8" t="s">
        <v>200</v>
      </c>
    </row>
    <row r="150" spans="1:63" ht="43.2" x14ac:dyDescent="0.3">
      <c r="A150" s="25" t="str" cm="1">
        <f t="array" ref="A150:AJ185">([2]eco2D_Export_C_016_sigma2_palat!A75:AJ110)</f>
        <v>NaN</v>
      </c>
      <c r="B150" s="26" t="str">
        <v>NaN</v>
      </c>
      <c r="C150" s="25" t="str">
        <v>NaN</v>
      </c>
      <c r="D150" s="25" t="str">
        <v>NaN</v>
      </c>
      <c r="E150" s="25" t="str">
        <v>NaN</v>
      </c>
      <c r="F150" s="25" t="str">
        <v>NaN</v>
      </c>
      <c r="G150" s="25" t="str">
        <v>NaN</v>
      </c>
      <c r="H150" s="25" t="str">
        <v>NaN</v>
      </c>
      <c r="I150" s="25" t="str">
        <v>NaN</v>
      </c>
      <c r="J150" s="25" t="str">
        <v>NaN</v>
      </c>
      <c r="K150" s="25" t="str">
        <v>NaN</v>
      </c>
      <c r="L150" s="25" t="str">
        <v>NaN</v>
      </c>
      <c r="M150" s="25" t="str">
        <v>NaN</v>
      </c>
      <c r="N150" s="25" t="str">
        <v>NaN</v>
      </c>
      <c r="O150" s="25" t="str">
        <v>NaN</v>
      </c>
      <c r="P150" s="25" t="str">
        <v>NaN</v>
      </c>
      <c r="Q150" s="25" t="str">
        <v>NaN</v>
      </c>
      <c r="R150" s="25" t="str">
        <v>NaN</v>
      </c>
      <c r="S150" s="25" t="str">
        <v>NaN</v>
      </c>
      <c r="T150" s="25" t="str">
        <v>NaN</v>
      </c>
      <c r="U150" s="25" t="str">
        <v>NaN</v>
      </c>
      <c r="V150" s="25" t="str">
        <v>NaN</v>
      </c>
      <c r="W150" s="25" t="str">
        <v>NaN</v>
      </c>
      <c r="X150" s="25" t="str">
        <v>NaN</v>
      </c>
      <c r="Y150" s="25" t="str">
        <v>NaN</v>
      </c>
      <c r="Z150" s="25" t="str">
        <v>NaN</v>
      </c>
      <c r="AA150" s="25" t="str">
        <v>NaN</v>
      </c>
      <c r="AB150" s="25" t="str">
        <v>NaN</v>
      </c>
      <c r="AC150" s="25" t="str">
        <v>NaN</v>
      </c>
      <c r="AD150" s="25" t="str">
        <v>NaN</v>
      </c>
      <c r="AE150" s="25" t="str">
        <v>NaN</v>
      </c>
      <c r="AF150" s="25" t="str">
        <v>NaN</v>
      </c>
      <c r="AG150" s="25" t="str">
        <v>NaN</v>
      </c>
      <c r="AH150" s="25" t="str">
        <v>NaN</v>
      </c>
      <c r="AI150" s="25" t="str">
        <v>NaN</v>
      </c>
      <c r="AJ150" s="25" t="str">
        <v>NaN</v>
      </c>
      <c r="AK150" s="3" t="s">
        <v>0</v>
      </c>
      <c r="AP150" s="8" t="s">
        <v>0</v>
      </c>
      <c r="AR150" s="2"/>
      <c r="AS150" s="2"/>
      <c r="AT150" s="1" t="s">
        <v>128</v>
      </c>
      <c r="AW150" s="48" t="s">
        <v>203</v>
      </c>
      <c r="AX150" s="2"/>
      <c r="AY150" t="s">
        <v>178</v>
      </c>
      <c r="AZ150" t="s">
        <v>179</v>
      </c>
      <c r="BA150" t="s">
        <v>180</v>
      </c>
      <c r="BB150" t="s">
        <v>181</v>
      </c>
      <c r="BC150" t="s">
        <v>182</v>
      </c>
      <c r="BD150" t="s">
        <v>183</v>
      </c>
      <c r="BE150" t="s">
        <v>184</v>
      </c>
      <c r="BF150" t="s">
        <v>185</v>
      </c>
      <c r="BG150" s="8" t="s">
        <v>189</v>
      </c>
      <c r="BH150" s="8" t="s">
        <v>189</v>
      </c>
      <c r="BI150" s="8" t="s">
        <v>189</v>
      </c>
      <c r="BJ150" s="52" t="s">
        <v>204</v>
      </c>
      <c r="BK150" s="49" t="s">
        <v>206</v>
      </c>
    </row>
    <row r="151" spans="1:63" x14ac:dyDescent="0.3">
      <c r="A151" s="25" t="str">
        <v>NaN</v>
      </c>
      <c r="B151" s="26">
        <v>4.5208343999999999E-11</v>
      </c>
      <c r="C151" s="25">
        <v>7.704918E-11</v>
      </c>
      <c r="D151" s="25">
        <v>6.3275836E-11</v>
      </c>
      <c r="E151" s="25">
        <v>5.8136581999999997E-11</v>
      </c>
      <c r="F151" s="25">
        <v>5.9228899999999997E-11</v>
      </c>
      <c r="G151" s="25">
        <v>6.9153549999999996E-11</v>
      </c>
      <c r="H151" s="25">
        <v>1.1624348E-10</v>
      </c>
      <c r="I151" s="25">
        <v>2.2771394000000001E-10</v>
      </c>
      <c r="J151" s="25">
        <v>2.1247729E-10</v>
      </c>
      <c r="K151" s="25">
        <v>5.7307814999999999E-11</v>
      </c>
      <c r="L151" s="25">
        <v>1.8905600000000001E-10</v>
      </c>
      <c r="M151" s="25">
        <v>4.7520324000000001E-11</v>
      </c>
      <c r="N151" s="25">
        <v>1.3295673000000001E-10</v>
      </c>
      <c r="O151" s="25">
        <v>5.3045549999999997E-11</v>
      </c>
      <c r="P151" s="25">
        <v>1.7036484999999999E-10</v>
      </c>
      <c r="Q151" s="25">
        <v>1.6198833000000001E-10</v>
      </c>
      <c r="R151" s="25">
        <v>1.4247528E-10</v>
      </c>
      <c r="S151" s="25">
        <v>3.4118037999999999E-11</v>
      </c>
      <c r="T151" s="25">
        <v>3.7075117000000002E-11</v>
      </c>
      <c r="U151" s="25">
        <v>4.1105466000000001E-11</v>
      </c>
      <c r="V151" s="25">
        <v>3.4110867000000002E-11</v>
      </c>
      <c r="W151" s="25">
        <v>3.277057E-11</v>
      </c>
      <c r="X151" s="25">
        <v>3.0478383999999999E-11</v>
      </c>
      <c r="Y151" s="25">
        <v>2.8841695E-11</v>
      </c>
      <c r="Z151" s="25">
        <v>2.7353874000000002E-11</v>
      </c>
      <c r="AA151" s="25">
        <v>3.3964309999999998E-11</v>
      </c>
      <c r="AB151" s="25">
        <v>3.6053167E-11</v>
      </c>
      <c r="AC151" s="25">
        <v>3.995209E-11</v>
      </c>
      <c r="AD151" s="25">
        <v>6.0752083999999998E-11</v>
      </c>
      <c r="AE151" s="25">
        <v>5.8540575000000001E-11</v>
      </c>
      <c r="AF151" s="25">
        <v>6.2927860000000002E-11</v>
      </c>
      <c r="AG151" s="25">
        <v>6.6680869999999994E-11</v>
      </c>
      <c r="AH151" s="25">
        <v>2.9019311E-11</v>
      </c>
      <c r="AI151" s="25">
        <v>2.1084863E-10</v>
      </c>
      <c r="AJ151" s="25" t="str">
        <v>NaN</v>
      </c>
      <c r="AK151" s="3">
        <f>AVERAGE(A151:AJ151)</f>
        <v>8.0817496735294121E-11</v>
      </c>
      <c r="AM151" s="6" t="s">
        <v>93</v>
      </c>
      <c r="AO151" s="2">
        <f>SUM(A184:AJ185)/40</f>
        <v>1.3785575987500002E-11</v>
      </c>
      <c r="AP151" s="8">
        <f>((AK151-AK$3)*100)/AK$3</f>
        <v>52.032402039264127</v>
      </c>
      <c r="AR151" s="6" t="s">
        <v>93</v>
      </c>
      <c r="AS151" s="2"/>
      <c r="AT151" s="2">
        <f>((AO151-AO$3)*100)/AO$3</f>
        <v>-55.939327673179811</v>
      </c>
      <c r="AW151" s="2">
        <f>AO151-AO$3</f>
        <v>-1.7502135387500008E-11</v>
      </c>
      <c r="AX151" s="6" t="s">
        <v>93</v>
      </c>
      <c r="AY151" s="2">
        <f>AO151</f>
        <v>1.3785575987500002E-11</v>
      </c>
      <c r="AZ151" s="2">
        <f>AY151*0.001</f>
        <v>1.3785575987500002E-14</v>
      </c>
      <c r="BA151" s="2">
        <f>AZ151*80.8</f>
        <v>1.1138745397900002E-12</v>
      </c>
      <c r="BB151" s="2">
        <f>BA151*12</f>
        <v>1.3366494477480002E-11</v>
      </c>
      <c r="BC151" s="2">
        <f>BB151*1000</f>
        <v>1.3366494477480002E-8</v>
      </c>
      <c r="BD151" s="2">
        <f>BC151*0.000000000000000001</f>
        <v>1.3366494477480002E-26</v>
      </c>
      <c r="BE151" s="7">
        <f>BD151*BI$8</f>
        <v>4.7014639350364286E-12</v>
      </c>
      <c r="BF151" s="7">
        <f>BE151*365</f>
        <v>1.7160343362882965E-9</v>
      </c>
      <c r="BG151" s="8">
        <f>BF151*BL$8</f>
        <v>1.0151430378247366E-8</v>
      </c>
      <c r="BH151" s="8">
        <f>BF151*BL$9</f>
        <v>2.0302860756494732E-8</v>
      </c>
      <c r="BI151" s="8">
        <f>BF151*BL$10</f>
        <v>6.0908582269484193E-8</v>
      </c>
      <c r="BJ151" s="52">
        <f t="shared" ref="BJ151:BJ163" si="111">AVERAGE(BG151:BI151)</f>
        <v>3.0454291134742096E-8</v>
      </c>
      <c r="BK151" s="8">
        <f>BJ151-BS20</f>
        <v>-3.8664697583467391E-8</v>
      </c>
    </row>
    <row r="152" spans="1:63" x14ac:dyDescent="0.3">
      <c r="A152" s="27">
        <v>2.204358E-3</v>
      </c>
      <c r="B152" s="28">
        <v>2.1735461999999998E-3</v>
      </c>
      <c r="C152" s="27">
        <v>2.0353529000000001E-3</v>
      </c>
      <c r="D152" s="27">
        <v>2.0036185000000001E-3</v>
      </c>
      <c r="E152" s="27">
        <v>1.8045091E-3</v>
      </c>
      <c r="F152" s="27">
        <v>1.5055183000000001E-3</v>
      </c>
      <c r="G152" s="27">
        <v>1.329235E-3</v>
      </c>
      <c r="H152" s="27">
        <v>1.1269549E-3</v>
      </c>
      <c r="I152" s="27">
        <v>1.3872283E-3</v>
      </c>
      <c r="J152" s="27">
        <v>1.4512322000000001E-3</v>
      </c>
      <c r="K152" s="27">
        <v>1.6188099E-3</v>
      </c>
      <c r="L152" s="27">
        <v>1.4258942999999999E-3</v>
      </c>
      <c r="M152" s="27">
        <v>1.3640805999999999E-3</v>
      </c>
      <c r="N152" s="27">
        <v>1.4103753000000001E-3</v>
      </c>
      <c r="O152" s="27">
        <v>1.4660497999999999E-3</v>
      </c>
      <c r="P152" s="27">
        <v>1.4796732E-3</v>
      </c>
      <c r="Q152" s="27">
        <v>1.3470517E-3</v>
      </c>
      <c r="R152" s="27">
        <v>1.0462172E-3</v>
      </c>
      <c r="S152" s="27">
        <v>6.9417619999999998E-4</v>
      </c>
      <c r="T152" s="27">
        <v>1.4121223999999999E-3</v>
      </c>
      <c r="U152" s="27">
        <v>1.2991254000000001E-3</v>
      </c>
      <c r="V152" s="27">
        <v>6.6581693999999999E-4</v>
      </c>
      <c r="W152" s="27">
        <v>1.9998377000000001E-7</v>
      </c>
      <c r="X152" s="27">
        <v>1.8600274999999999E-7</v>
      </c>
      <c r="Y152" s="27">
        <v>6.7568466000000004E-4</v>
      </c>
      <c r="Z152" s="27">
        <v>1.3945997999999999E-3</v>
      </c>
      <c r="AA152" s="27">
        <v>1.641726E-3</v>
      </c>
      <c r="AB152" s="27">
        <v>1.1475245E-3</v>
      </c>
      <c r="AC152" s="27">
        <v>1.1186508E-3</v>
      </c>
      <c r="AD152" s="27">
        <v>1.4193751999999999E-3</v>
      </c>
      <c r="AE152" s="27">
        <v>1.783134E-3</v>
      </c>
      <c r="AF152" s="27">
        <v>1.597083E-3</v>
      </c>
      <c r="AG152" s="27">
        <v>1.6283650999999999E-3</v>
      </c>
      <c r="AH152" s="27">
        <v>1.8535581E-3</v>
      </c>
      <c r="AI152" s="27">
        <v>1.5842976999999999E-3</v>
      </c>
      <c r="AJ152" s="27">
        <v>1.8312574999999999E-3</v>
      </c>
      <c r="AK152" s="3">
        <f t="shared" si="89"/>
        <v>1.3868496857366672E-3</v>
      </c>
      <c r="AM152" s="6" t="s">
        <v>115</v>
      </c>
      <c r="AO152" s="2">
        <f>SUM(A150:AJ151)/34</f>
        <v>8.0817496735294121E-11</v>
      </c>
      <c r="AP152" s="8">
        <f>((AK152-AK$4)*100)/AK$4</f>
        <v>122.00828561110932</v>
      </c>
      <c r="AR152" s="6" t="s">
        <v>115</v>
      </c>
      <c r="AS152" s="2"/>
      <c r="AT152" s="1">
        <f>((AO152-AO$4)*100)/AO$4</f>
        <v>52.032402039264127</v>
      </c>
      <c r="AW152" s="2">
        <f>AO152-AO$4</f>
        <v>2.7659422764705884E-11</v>
      </c>
      <c r="AX152" s="6" t="s">
        <v>115</v>
      </c>
      <c r="AY152" s="2">
        <f t="shared" ref="AY152:AY164" si="112">AO152</f>
        <v>8.0817496735294121E-11</v>
      </c>
      <c r="AZ152" s="2">
        <f t="shared" ref="AZ152:AZ164" si="113">AY152*0.001</f>
        <v>8.0817496735294119E-14</v>
      </c>
      <c r="BA152" s="2">
        <f t="shared" ref="BA152:BA164" si="114">AZ152*80.8</f>
        <v>6.5300537362117645E-12</v>
      </c>
      <c r="BB152" s="2">
        <f t="shared" ref="BB152:BB164" si="115">BA152*12</f>
        <v>7.8360644834541174E-11</v>
      </c>
      <c r="BC152" s="2">
        <f t="shared" ref="BC152:BC164" si="116">BB152*1000</f>
        <v>7.8360644834541172E-8</v>
      </c>
      <c r="BD152" s="2">
        <f t="shared" ref="BD152:BD164" si="117">BC152*0.000000000000000001</f>
        <v>7.8360644834541181E-26</v>
      </c>
      <c r="BE152" s="7">
        <f t="shared" ref="BE152:BE164" si="118">BD152*BI$8</f>
        <v>2.7562181410877343E-11</v>
      </c>
      <c r="BF152" s="8">
        <f t="shared" ref="BF152:BF164" si="119">BE152*365</f>
        <v>1.006019621497023E-8</v>
      </c>
      <c r="BG152" s="8">
        <f t="shared" ref="BG152:BG163" si="120">BF152*BL$8</f>
        <v>5.951243475038528E-8</v>
      </c>
      <c r="BH152" s="8">
        <f t="shared" ref="BH152:BH164" si="121">BF152*BL$9</f>
        <v>1.1902486950077056E-7</v>
      </c>
      <c r="BI152" s="8">
        <f t="shared" ref="BI152:BI164" si="122">BF152*BL$10</f>
        <v>3.5707460850231171E-7</v>
      </c>
      <c r="BJ152" s="52">
        <f t="shared" si="111"/>
        <v>1.7853730425115585E-7</v>
      </c>
      <c r="BK152" s="8">
        <f t="shared" ref="BK152:BK167" si="123">BJ152-BS21</f>
        <v>6.1103584954234855E-8</v>
      </c>
    </row>
    <row r="153" spans="1:63" x14ac:dyDescent="0.3">
      <c r="A153" s="27">
        <v>3.9552010000000002E-3</v>
      </c>
      <c r="B153" s="28">
        <v>3.8847409000000001E-3</v>
      </c>
      <c r="C153" s="27">
        <v>3.8948199000000002E-3</v>
      </c>
      <c r="D153" s="27">
        <v>3.8739818000000001E-3</v>
      </c>
      <c r="E153" s="27">
        <v>3.6798408E-3</v>
      </c>
      <c r="F153" s="27">
        <v>3.6022996E-3</v>
      </c>
      <c r="G153" s="27">
        <v>3.6074223E-3</v>
      </c>
      <c r="H153" s="27">
        <v>3.6546092000000001E-3</v>
      </c>
      <c r="I153" s="27">
        <v>3.9336120000000004E-3</v>
      </c>
      <c r="J153" s="27">
        <v>4.1720252000000003E-3</v>
      </c>
      <c r="K153" s="27">
        <v>4.1233260000000001E-3</v>
      </c>
      <c r="L153" s="27">
        <v>4.0025916E-3</v>
      </c>
      <c r="M153" s="27">
        <v>3.9635286999999998E-3</v>
      </c>
      <c r="N153" s="27">
        <v>3.8745544999999998E-3</v>
      </c>
      <c r="O153" s="27">
        <v>3.8130771999999999E-3</v>
      </c>
      <c r="P153" s="27">
        <v>3.6451446000000001E-3</v>
      </c>
      <c r="Q153" s="27">
        <v>3.5411372999999999E-3</v>
      </c>
      <c r="R153" s="27">
        <v>3.4151379999999999E-3</v>
      </c>
      <c r="S153" s="27">
        <v>2.6641332E-3</v>
      </c>
      <c r="T153" s="27">
        <v>2.9353942000000001E-3</v>
      </c>
      <c r="U153" s="27">
        <v>3.4526905999999998E-3</v>
      </c>
      <c r="V153" s="27">
        <v>3.8962963000000001E-3</v>
      </c>
      <c r="W153" s="27">
        <v>3.8580342999999999E-3</v>
      </c>
      <c r="X153" s="27">
        <v>3.8278888E-3</v>
      </c>
      <c r="Y153" s="27">
        <v>3.8378509000000002E-3</v>
      </c>
      <c r="Z153" s="27">
        <v>3.8216600000000002E-3</v>
      </c>
      <c r="AA153" s="27">
        <v>3.830829E-3</v>
      </c>
      <c r="AB153" s="27">
        <v>3.8050114999999998E-3</v>
      </c>
      <c r="AC153" s="27">
        <v>3.8266519999999998E-3</v>
      </c>
      <c r="AD153" s="27">
        <v>3.9079724999999997E-3</v>
      </c>
      <c r="AE153" s="27">
        <v>3.9306426999999996E-3</v>
      </c>
      <c r="AF153" s="27">
        <v>3.9492208000000001E-3</v>
      </c>
      <c r="AG153" s="27">
        <v>3.9370409999999996E-3</v>
      </c>
      <c r="AH153" s="27">
        <v>3.9986049999999997E-3</v>
      </c>
      <c r="AI153" s="27">
        <v>3.9506326000000001E-3</v>
      </c>
      <c r="AJ153" s="27">
        <v>3.9547556000000001E-3</v>
      </c>
      <c r="AK153" s="3">
        <f t="shared" si="89"/>
        <v>3.7783989333333326E-3</v>
      </c>
      <c r="AM153" s="10" t="s">
        <v>93</v>
      </c>
      <c r="AO153" s="2">
        <f>SUM(A182:AJ183)/26</f>
        <v>1.7687970611387576E-3</v>
      </c>
      <c r="AP153" s="8">
        <f>((AK153-AK$5)*100)/AK$5</f>
        <v>5.7465727096460206</v>
      </c>
      <c r="AR153" s="10" t="s">
        <v>93</v>
      </c>
      <c r="AS153" s="2"/>
      <c r="AT153" s="1">
        <f>((AO153-AO$5)*100)/AO$5</f>
        <v>-16.292669023199906</v>
      </c>
      <c r="AW153" s="2">
        <f>AO153-AO$5</f>
        <v>-3.4427600008330979E-4</v>
      </c>
      <c r="AX153" s="10" t="s">
        <v>93</v>
      </c>
      <c r="AY153" s="2">
        <f t="shared" si="112"/>
        <v>1.7687970611387576E-3</v>
      </c>
      <c r="AZ153" s="2">
        <f t="shared" si="113"/>
        <v>1.7687970611387577E-6</v>
      </c>
      <c r="BA153" s="2">
        <f t="shared" si="114"/>
        <v>1.4291880254001162E-4</v>
      </c>
      <c r="BB153" s="2">
        <f t="shared" si="115"/>
        <v>1.7150256304801395E-3</v>
      </c>
      <c r="BC153" s="2">
        <f t="shared" si="116"/>
        <v>1.7150256304801395</v>
      </c>
      <c r="BD153" s="2">
        <f t="shared" si="117"/>
        <v>1.7150256304801396E-18</v>
      </c>
      <c r="BE153" s="7">
        <f t="shared" si="118"/>
        <v>6.0323454013693194E-4</v>
      </c>
      <c r="BF153" s="8">
        <f t="shared" si="119"/>
        <v>0.22018060714998017</v>
      </c>
      <c r="BG153" s="8">
        <f t="shared" si="120"/>
        <v>1.3025077976923123</v>
      </c>
      <c r="BH153" s="8">
        <f t="shared" si="121"/>
        <v>2.6050155953846246</v>
      </c>
      <c r="BI153" s="8">
        <f t="shared" si="122"/>
        <v>7.8150467861538733</v>
      </c>
      <c r="BJ153" s="52">
        <f>AVERAGE(BG153:BI153)</f>
        <v>3.9075233930769371</v>
      </c>
      <c r="BK153" s="8">
        <f t="shared" si="123"/>
        <v>-0.76055447713962421</v>
      </c>
    </row>
    <row r="154" spans="1:63" x14ac:dyDescent="0.3">
      <c r="A154" s="29">
        <v>3.9928259999999997E-3</v>
      </c>
      <c r="B154" s="30">
        <v>3.8995395999999998E-3</v>
      </c>
      <c r="C154" s="29">
        <v>3.8816084000000001E-3</v>
      </c>
      <c r="D154" s="29">
        <v>3.8603889000000001E-3</v>
      </c>
      <c r="E154" s="31">
        <v>3.7660062999999998E-3</v>
      </c>
      <c r="F154" s="31">
        <v>3.6204980000000002E-3</v>
      </c>
      <c r="G154" s="31">
        <v>3.5255807000000002E-3</v>
      </c>
      <c r="H154" s="31">
        <v>3.6530027000000001E-3</v>
      </c>
      <c r="I154" s="31">
        <v>3.9945830000000003E-3</v>
      </c>
      <c r="J154" s="31">
        <v>4.1050649999999998E-3</v>
      </c>
      <c r="K154" s="31">
        <v>3.9777780000000004E-3</v>
      </c>
      <c r="L154" s="31">
        <v>3.7504600000000002E-3</v>
      </c>
      <c r="M154" s="31">
        <v>3.7070692E-3</v>
      </c>
      <c r="N154" s="31">
        <v>3.6490469999999999E-3</v>
      </c>
      <c r="O154" s="31">
        <v>3.6120578E-3</v>
      </c>
      <c r="P154" s="31">
        <v>3.4918384999999999E-3</v>
      </c>
      <c r="Q154" s="32">
        <v>3.4510793999999998E-3</v>
      </c>
      <c r="R154" s="32">
        <v>3.240256E-3</v>
      </c>
      <c r="S154" s="33">
        <v>2.5745255E-3</v>
      </c>
      <c r="T154" s="33" t="str">
        <v>NaN</v>
      </c>
      <c r="U154" s="33">
        <v>4.2638145000000001E-3</v>
      </c>
      <c r="V154" s="33">
        <v>4.2694584000000004E-3</v>
      </c>
      <c r="W154" s="33">
        <v>4.2794825999999996E-3</v>
      </c>
      <c r="X154" s="33">
        <v>4.179978E-3</v>
      </c>
      <c r="Y154" s="33">
        <v>4.1306177000000003E-3</v>
      </c>
      <c r="Z154" s="33">
        <v>4.091959E-3</v>
      </c>
      <c r="AA154" s="33">
        <v>3.9787362000000001E-3</v>
      </c>
      <c r="AB154" s="33">
        <v>3.9032768000000001E-3</v>
      </c>
      <c r="AC154" s="29">
        <v>3.9509510000000003E-3</v>
      </c>
      <c r="AD154" s="29">
        <v>4.1036945999999999E-3</v>
      </c>
      <c r="AE154" s="29">
        <v>4.2876894999999996E-3</v>
      </c>
      <c r="AF154" s="29">
        <v>4.2284829999999999E-3</v>
      </c>
      <c r="AG154" s="29">
        <v>3.979242E-3</v>
      </c>
      <c r="AH154" s="29">
        <v>3.9290059999999996E-3</v>
      </c>
      <c r="AI154" s="29">
        <v>3.9376775000000003E-3</v>
      </c>
      <c r="AJ154" s="29">
        <v>3.9396626000000002E-3</v>
      </c>
      <c r="AK154" s="3">
        <f t="shared" si="89"/>
        <v>3.8630554114285716E-3</v>
      </c>
      <c r="AM154" s="10" t="s">
        <v>115</v>
      </c>
      <c r="AO154" s="2">
        <f>SUM(A152:AJ153)/72</f>
        <v>2.5826243095350004E-3</v>
      </c>
      <c r="AP154" s="8">
        <f>((AK154-AK$6)*100)/AK$6</f>
        <v>-0.55148798509886776</v>
      </c>
      <c r="AR154" s="10" t="s">
        <v>115</v>
      </c>
      <c r="AS154" s="2"/>
      <c r="AT154" s="1">
        <f>((AO154-AO$6)*100)/AO$6</f>
        <v>23.047922280891118</v>
      </c>
      <c r="AW154" s="2">
        <f>AO154-AO$6</f>
        <v>4.837474966137372E-4</v>
      </c>
      <c r="AX154" s="10" t="s">
        <v>115</v>
      </c>
      <c r="AY154" s="2">
        <f t="shared" si="112"/>
        <v>2.5826243095350004E-3</v>
      </c>
      <c r="AZ154" s="2">
        <f t="shared" si="113"/>
        <v>2.5826243095350004E-6</v>
      </c>
      <c r="BA154" s="2">
        <f t="shared" si="114"/>
        <v>2.0867604421042802E-4</v>
      </c>
      <c r="BB154" s="2">
        <f t="shared" si="115"/>
        <v>2.5041125305251362E-3</v>
      </c>
      <c r="BC154" s="2">
        <f t="shared" si="116"/>
        <v>2.5041125305251359</v>
      </c>
      <c r="BD154" s="2">
        <f t="shared" si="117"/>
        <v>2.5041125305251361E-18</v>
      </c>
      <c r="BE154" s="7">
        <f t="shared" si="118"/>
        <v>8.8078402092425876E-4</v>
      </c>
      <c r="BF154" s="8">
        <f t="shared" si="119"/>
        <v>0.32148616763735444</v>
      </c>
      <c r="BG154" s="8">
        <f t="shared" si="120"/>
        <v>1.9017943751632975</v>
      </c>
      <c r="BH154" s="8">
        <f t="shared" si="121"/>
        <v>3.803588750326595</v>
      </c>
      <c r="BI154" s="8">
        <f t="shared" si="122"/>
        <v>11.410766250979785</v>
      </c>
      <c r="BJ154" s="52">
        <f t="shared" si="111"/>
        <v>5.7053831254898926</v>
      </c>
      <c r="BK154" s="8">
        <f t="shared" si="123"/>
        <v>1.0686667797512222</v>
      </c>
    </row>
    <row r="155" spans="1:63" x14ac:dyDescent="0.3">
      <c r="A155" s="29">
        <v>4.0603080000000003E-3</v>
      </c>
      <c r="B155" s="30">
        <v>4.0386729999999996E-3</v>
      </c>
      <c r="C155" s="29">
        <v>3.8669386000000001E-3</v>
      </c>
      <c r="D155" s="29">
        <v>3.4621108999999999E-3</v>
      </c>
      <c r="E155" s="31">
        <v>2.689739E-3</v>
      </c>
      <c r="F155" s="31">
        <v>1.6478037E-3</v>
      </c>
      <c r="G155" s="31">
        <v>1.2165112E-3</v>
      </c>
      <c r="H155" s="31">
        <v>6.450103E-4</v>
      </c>
      <c r="I155" s="31">
        <v>1.6673714000000001E-3</v>
      </c>
      <c r="J155" s="31">
        <v>1.7635947000000001E-3</v>
      </c>
      <c r="K155" s="31">
        <v>1.7085138999999999E-3</v>
      </c>
      <c r="L155" s="31">
        <v>1.7256815999999999E-3</v>
      </c>
      <c r="M155" s="31">
        <v>1.8265095E-3</v>
      </c>
      <c r="N155" s="31">
        <v>2.0373616999999999E-3</v>
      </c>
      <c r="O155" s="31">
        <v>2.2341932999999999E-3</v>
      </c>
      <c r="P155" s="31">
        <v>2.2131167E-3</v>
      </c>
      <c r="Q155" s="32">
        <v>2.1367666999999998E-3</v>
      </c>
      <c r="R155" s="32">
        <v>1.6470549999999999E-3</v>
      </c>
      <c r="S155" s="33">
        <v>8.6877855999999999E-4</v>
      </c>
      <c r="T155" s="33" t="str">
        <v>NaN</v>
      </c>
      <c r="U155" s="33">
        <v>4.2957496E-3</v>
      </c>
      <c r="V155" s="33">
        <v>4.3726466000000002E-3</v>
      </c>
      <c r="W155" s="33">
        <v>4.4322889999999998E-3</v>
      </c>
      <c r="X155" s="33">
        <v>4.3252072999999999E-3</v>
      </c>
      <c r="Y155" s="33">
        <v>4.2622279999999999E-3</v>
      </c>
      <c r="Z155" s="33">
        <v>4.1366249999999997E-3</v>
      </c>
      <c r="AA155" s="33">
        <v>4.0299515000000001E-3</v>
      </c>
      <c r="AB155" s="33">
        <v>4.1175843000000002E-3</v>
      </c>
      <c r="AC155" s="29">
        <v>4.1140294999999997E-3</v>
      </c>
      <c r="AD155" s="29">
        <v>4.0496209999999998E-3</v>
      </c>
      <c r="AE155" s="29">
        <v>4.1521657E-3</v>
      </c>
      <c r="AF155" s="29">
        <v>4.2358426999999999E-3</v>
      </c>
      <c r="AG155" s="29">
        <v>4.0204604000000001E-3</v>
      </c>
      <c r="AH155" s="29">
        <v>3.9754739999999997E-3</v>
      </c>
      <c r="AI155" s="29">
        <v>3.9803004000000001E-3</v>
      </c>
      <c r="AJ155" s="29">
        <v>3.9852309999999997E-3</v>
      </c>
      <c r="AK155" s="3">
        <f t="shared" si="89"/>
        <v>3.0840412502857154E-3</v>
      </c>
      <c r="AM155" s="11" t="s">
        <v>98</v>
      </c>
      <c r="AO155" s="2">
        <f>SUM(A177:R181)/56</f>
        <v>1.0814181102427266E-3</v>
      </c>
      <c r="AP155" s="8">
        <f>((AK155-AK$7)*100)/AK$7</f>
        <v>-16.684691824482737</v>
      </c>
      <c r="AR155" s="11" t="s">
        <v>98</v>
      </c>
      <c r="AS155" s="2"/>
      <c r="AT155" s="1">
        <f>((AO155-AO$7)*100)/AO$7</f>
        <v>-31.055723085250722</v>
      </c>
      <c r="AW155" s="2">
        <f>AO155-AO$7</f>
        <v>-4.871212357858317E-4</v>
      </c>
      <c r="AX155" s="11" t="s">
        <v>98</v>
      </c>
      <c r="AY155" s="2">
        <f t="shared" si="112"/>
        <v>1.0814181102427266E-3</v>
      </c>
      <c r="AZ155" s="2">
        <f t="shared" si="113"/>
        <v>1.0814181102427266E-6</v>
      </c>
      <c r="BA155" s="2">
        <f t="shared" si="114"/>
        <v>8.7378583307612311E-5</v>
      </c>
      <c r="BB155" s="2">
        <f t="shared" si="115"/>
        <v>1.0485429996913477E-3</v>
      </c>
      <c r="BC155" s="2">
        <f t="shared" si="116"/>
        <v>1.0485429996913478</v>
      </c>
      <c r="BD155" s="2">
        <f t="shared" si="117"/>
        <v>1.0485429996913478E-18</v>
      </c>
      <c r="BE155" s="7">
        <f t="shared" si="118"/>
        <v>3.6880927199643622E-4</v>
      </c>
      <c r="BF155" s="8">
        <f t="shared" si="119"/>
        <v>0.13461538427869923</v>
      </c>
      <c r="BG155" s="8">
        <f t="shared" si="120"/>
        <v>0.79633529029610839</v>
      </c>
      <c r="BH155" s="8">
        <f t="shared" si="121"/>
        <v>1.5926705805922168</v>
      </c>
      <c r="BI155" s="8">
        <f t="shared" si="122"/>
        <v>4.7780117417766501</v>
      </c>
      <c r="BJ155" s="52">
        <f t="shared" si="111"/>
        <v>2.3890058708883251</v>
      </c>
      <c r="BK155" s="8">
        <f t="shared" si="123"/>
        <v>-1.0761198477298715</v>
      </c>
    </row>
    <row r="156" spans="1:63" x14ac:dyDescent="0.3">
      <c r="A156" s="29">
        <v>3.3838205999999998E-3</v>
      </c>
      <c r="B156" s="30">
        <v>2.7022022E-3</v>
      </c>
      <c r="C156" s="29">
        <v>1.4634588E-3</v>
      </c>
      <c r="D156" s="29">
        <v>4.5354835999999999E-4</v>
      </c>
      <c r="E156" s="31">
        <v>1.2712769E-5</v>
      </c>
      <c r="F156" s="31">
        <v>2.1397715000000001E-4</v>
      </c>
      <c r="G156" s="31">
        <v>3.3030341999999998E-11</v>
      </c>
      <c r="H156" s="31">
        <v>1.5803471000000001E-7</v>
      </c>
      <c r="I156" s="31">
        <v>5.9018560000000002E-5</v>
      </c>
      <c r="J156" s="31">
        <v>1.9909587000000001E-4</v>
      </c>
      <c r="K156" s="31">
        <v>1.3990362E-5</v>
      </c>
      <c r="L156" s="31">
        <v>2.2021203999999999E-6</v>
      </c>
      <c r="M156" s="31">
        <v>8.6245569999999994E-6</v>
      </c>
      <c r="N156" s="31">
        <v>8.2058279999999999E-5</v>
      </c>
      <c r="O156" s="31">
        <v>1.9004073999999999E-4</v>
      </c>
      <c r="P156" s="31">
        <v>2.1460606999999999E-4</v>
      </c>
      <c r="Q156" s="32">
        <v>2.4458576999999998E-4</v>
      </c>
      <c r="R156" s="32">
        <v>2.5141320000000001E-5</v>
      </c>
      <c r="S156" s="33">
        <v>1.8618906999999999E-11</v>
      </c>
      <c r="T156" s="33" t="str">
        <v>NaN</v>
      </c>
      <c r="U156" s="33">
        <v>1.7013149999999999E-3</v>
      </c>
      <c r="V156" s="33">
        <v>1.9639983999999999E-3</v>
      </c>
      <c r="W156" s="33">
        <v>2.4587894E-3</v>
      </c>
      <c r="X156" s="33">
        <v>2.5654060000000001E-3</v>
      </c>
      <c r="Y156" s="33">
        <v>2.3510514E-3</v>
      </c>
      <c r="Z156" s="33">
        <v>2.3683001999999999E-3</v>
      </c>
      <c r="AA156" s="33">
        <v>2.4195203999999998E-3</v>
      </c>
      <c r="AB156" s="33">
        <v>2.6069729999999998E-3</v>
      </c>
      <c r="AC156" s="29">
        <v>3.3973406999999998E-3</v>
      </c>
      <c r="AD156" s="29">
        <v>3.4211415000000001E-3</v>
      </c>
      <c r="AE156" s="29">
        <v>3.2162927000000002E-3</v>
      </c>
      <c r="AF156" s="29">
        <v>3.6591041999999999E-3</v>
      </c>
      <c r="AG156" s="29">
        <v>3.5409999999999999E-3</v>
      </c>
      <c r="AH156" s="29">
        <v>3.5518379999999999E-3</v>
      </c>
      <c r="AI156" s="29">
        <v>3.7310298000000001E-3</v>
      </c>
      <c r="AJ156" s="29">
        <v>3.703511E-3</v>
      </c>
      <c r="AK156" s="3">
        <f t="shared" si="89"/>
        <v>1.5978815232788358E-3</v>
      </c>
      <c r="AM156" s="11" t="s">
        <v>101</v>
      </c>
      <c r="AO156" s="2">
        <f>SUM(E154:R158)/68</f>
        <v>1.1694788305351266E-3</v>
      </c>
      <c r="AP156" s="8">
        <f>((AK156-AK$8)*100)/AK$8</f>
        <v>-35.964853917374548</v>
      </c>
      <c r="AR156" s="11" t="s">
        <v>101</v>
      </c>
      <c r="AS156" s="2"/>
      <c r="AT156" s="1">
        <f>((AO156-AO$8)*100)/AO$8</f>
        <v>-29.882417915853182</v>
      </c>
      <c r="AW156" s="2">
        <f>AO156-AO$8</f>
        <v>-4.9840359748650224E-4</v>
      </c>
      <c r="AX156" s="11" t="s">
        <v>101</v>
      </c>
      <c r="AY156" s="2">
        <f t="shared" si="112"/>
        <v>1.1694788305351266E-3</v>
      </c>
      <c r="AZ156" s="2">
        <f t="shared" si="113"/>
        <v>1.1694788305351267E-6</v>
      </c>
      <c r="BA156" s="2">
        <f t="shared" si="114"/>
        <v>9.449388950723823E-5</v>
      </c>
      <c r="BB156" s="2">
        <f t="shared" si="115"/>
        <v>1.1339266740868588E-3</v>
      </c>
      <c r="BC156" s="2">
        <f t="shared" si="116"/>
        <v>1.1339266740868588</v>
      </c>
      <c r="BD156" s="2">
        <f t="shared" si="117"/>
        <v>1.1339266740868589E-18</v>
      </c>
      <c r="BE156" s="7">
        <f t="shared" si="118"/>
        <v>3.9884169870994134E-4</v>
      </c>
      <c r="BF156" s="8">
        <f t="shared" si="119"/>
        <v>0.1455772200291286</v>
      </c>
      <c r="BG156" s="8">
        <f t="shared" si="120"/>
        <v>0.86118149417741097</v>
      </c>
      <c r="BH156" s="8">
        <f t="shared" si="121"/>
        <v>1.7223629883548219</v>
      </c>
      <c r="BI156" s="8">
        <f t="shared" si="122"/>
        <v>5.1670889650644654</v>
      </c>
      <c r="BJ156" s="52">
        <f t="shared" si="111"/>
        <v>2.5835444825322327</v>
      </c>
      <c r="BK156" s="8">
        <f t="shared" si="123"/>
        <v>-1.1010441837337659</v>
      </c>
    </row>
    <row r="157" spans="1:63" x14ac:dyDescent="0.3">
      <c r="A157" s="29">
        <v>9.5074769999999996E-4</v>
      </c>
      <c r="B157" s="30">
        <v>6.4382446000000001E-5</v>
      </c>
      <c r="C157" s="29">
        <v>1.1755072999999999E-11</v>
      </c>
      <c r="D157" s="29">
        <v>7.8937279999999998E-12</v>
      </c>
      <c r="E157" s="31" t="str">
        <v>NaN</v>
      </c>
      <c r="F157" s="31">
        <v>1.2536104E-3</v>
      </c>
      <c r="G157" s="31">
        <v>2.6607726000000001E-11</v>
      </c>
      <c r="H157" s="31">
        <v>1.1157921999999999E-11</v>
      </c>
      <c r="I157" s="31">
        <v>1.2650837E-11</v>
      </c>
      <c r="J157" s="31">
        <v>1.3285680000000001E-11</v>
      </c>
      <c r="K157" s="31">
        <v>1.1944268E-11</v>
      </c>
      <c r="L157" s="31">
        <v>9.4613079999999995E-12</v>
      </c>
      <c r="M157" s="31">
        <v>6.6633010000000003E-12</v>
      </c>
      <c r="N157" s="31">
        <v>7.1829119999999997E-12</v>
      </c>
      <c r="O157" s="31">
        <v>7.9302070000000003E-12</v>
      </c>
      <c r="P157" s="31">
        <v>8.3609790000000004E-12</v>
      </c>
      <c r="Q157" s="32">
        <v>7.8999019999999998E-12</v>
      </c>
      <c r="R157" s="32">
        <v>4.9216894000000003E-12</v>
      </c>
      <c r="S157" s="33">
        <v>3.2776435999999998E-12</v>
      </c>
      <c r="T157" s="33" t="str">
        <v>NaN</v>
      </c>
      <c r="U157" s="33">
        <v>1.7605937E-3</v>
      </c>
      <c r="V157" s="33">
        <v>8.4216735999999997E-4</v>
      </c>
      <c r="W157" s="33">
        <v>7.9866279999999995E-4</v>
      </c>
      <c r="X157" s="33">
        <v>8.6488796000000001E-4</v>
      </c>
      <c r="Y157" s="33">
        <v>7.5805624000000002E-4</v>
      </c>
      <c r="Z157" s="33">
        <v>5.8043790000000004E-4</v>
      </c>
      <c r="AA157" s="33">
        <v>4.4510623999999998E-4</v>
      </c>
      <c r="AB157" s="33">
        <v>8.1525475E-4</v>
      </c>
      <c r="AC157" s="29">
        <v>3.6279344999999999E-3</v>
      </c>
      <c r="AD157" s="29">
        <v>7.9041159999999997E-4</v>
      </c>
      <c r="AE157" s="29">
        <v>9.415376000000001E-10</v>
      </c>
      <c r="AF157" s="29">
        <v>3.9965680000000003E-4</v>
      </c>
      <c r="AG157" s="29">
        <v>1.3835839E-3</v>
      </c>
      <c r="AH157" s="29">
        <v>1.793184E-3</v>
      </c>
      <c r="AI157" s="29">
        <v>2.105623E-3</v>
      </c>
      <c r="AJ157" s="29">
        <v>1.7122831E-3</v>
      </c>
      <c r="AK157" s="3">
        <f t="shared" si="89"/>
        <v>6.1607604378031695E-4</v>
      </c>
      <c r="AM157" s="12" t="s">
        <v>104</v>
      </c>
      <c r="AO157" s="2">
        <f>SUM(S177:Z181)/35</f>
        <v>1.696239282055672E-3</v>
      </c>
      <c r="AP157" s="8">
        <f>((AK157-AK$9)*100)/AK$9</f>
        <v>-44.352429707109245</v>
      </c>
      <c r="AR157" s="12" t="s">
        <v>104</v>
      </c>
      <c r="AS157" s="2"/>
      <c r="AT157" s="1">
        <f>((AO157-AO$9)*100)/AO$9</f>
        <v>-40.168127875635427</v>
      </c>
      <c r="AW157" s="2">
        <f>AO157-AO$9</f>
        <v>-1.138770256890267E-3</v>
      </c>
      <c r="AX157" s="12" t="s">
        <v>104</v>
      </c>
      <c r="AY157" s="2">
        <f t="shared" si="112"/>
        <v>1.696239282055672E-3</v>
      </c>
      <c r="AZ157" s="2">
        <f t="shared" si="113"/>
        <v>1.696239282055672E-6</v>
      </c>
      <c r="BA157" s="2">
        <f t="shared" si="114"/>
        <v>1.370561339900983E-4</v>
      </c>
      <c r="BB157" s="2">
        <f t="shared" si="115"/>
        <v>1.6446736078811796E-3</v>
      </c>
      <c r="BC157" s="2">
        <f t="shared" si="116"/>
        <v>1.6446736078811797</v>
      </c>
      <c r="BD157" s="2">
        <f t="shared" si="117"/>
        <v>1.6446736078811798E-18</v>
      </c>
      <c r="BE157" s="7">
        <f t="shared" si="118"/>
        <v>5.7848927146808679E-4</v>
      </c>
      <c r="BF157" s="8">
        <f t="shared" si="119"/>
        <v>0.21114858408585169</v>
      </c>
      <c r="BG157" s="8">
        <f t="shared" si="120"/>
        <v>1.2490776585795125</v>
      </c>
      <c r="BH157" s="8">
        <f t="shared" si="121"/>
        <v>2.4981553171590249</v>
      </c>
      <c r="BI157" s="8">
        <f t="shared" si="122"/>
        <v>7.4944659514770748</v>
      </c>
      <c r="BJ157" s="52">
        <f t="shared" si="111"/>
        <v>3.7472329757385374</v>
      </c>
      <c r="BK157" s="8">
        <f t="shared" si="123"/>
        <v>-2.5157048911389355</v>
      </c>
    </row>
    <row r="158" spans="1:63" x14ac:dyDescent="0.3">
      <c r="A158" s="29">
        <v>6.7006779999999997E-12</v>
      </c>
      <c r="B158" s="30">
        <v>3.8307209999999998E-12</v>
      </c>
      <c r="C158" s="29">
        <v>1.6123094999999999E-12</v>
      </c>
      <c r="D158" s="29" t="str">
        <v>NaN</v>
      </c>
      <c r="E158" s="31" t="str">
        <v>NaN</v>
      </c>
      <c r="F158" s="31">
        <v>3.0118799999999998E-4</v>
      </c>
      <c r="G158" s="31">
        <v>2.9702115000000002E-12</v>
      </c>
      <c r="H158" s="31">
        <v>1.9369710000000001E-12</v>
      </c>
      <c r="I158" s="31">
        <v>1.4193809999999999E-12</v>
      </c>
      <c r="J158" s="31">
        <v>7.7860919999999999E-13</v>
      </c>
      <c r="K158" s="31">
        <v>3.33588E-13</v>
      </c>
      <c r="L158" s="31">
        <v>2.1402982999999999E-13</v>
      </c>
      <c r="M158" s="31">
        <v>5.0156362999999995E-13</v>
      </c>
      <c r="N158" s="31">
        <v>7.3421540000000005E-13</v>
      </c>
      <c r="O158" s="31">
        <v>8.3358597000000004E-13</v>
      </c>
      <c r="P158" s="31">
        <v>8.8717233000000002E-13</v>
      </c>
      <c r="Q158" s="32">
        <v>6.9227579999999995E-13</v>
      </c>
      <c r="R158" s="32">
        <v>8.799409E-13</v>
      </c>
      <c r="S158" s="33">
        <v>1.5874639E-12</v>
      </c>
      <c r="T158" s="33" t="str">
        <v>NaN</v>
      </c>
      <c r="U158" s="33" t="str">
        <v>NaN</v>
      </c>
      <c r="V158" s="33">
        <v>9.6581379999999999E-12</v>
      </c>
      <c r="W158" s="33">
        <v>9.32288E-12</v>
      </c>
      <c r="X158" s="33">
        <v>1.1211719E-11</v>
      </c>
      <c r="Y158" s="33">
        <v>1.3014254E-11</v>
      </c>
      <c r="Z158" s="33">
        <v>6.4948494000000004E-12</v>
      </c>
      <c r="AA158" s="33">
        <v>2.717984E-12</v>
      </c>
      <c r="AB158" s="33">
        <v>1.2747759E-11</v>
      </c>
      <c r="AC158" s="29" t="str">
        <v>NaN</v>
      </c>
      <c r="AD158" s="29">
        <v>2.8283073999999999E-11</v>
      </c>
      <c r="AE158" s="29">
        <v>5.0328704000000004E-12</v>
      </c>
      <c r="AF158" s="29">
        <v>1.7892073000000001E-12</v>
      </c>
      <c r="AG158" s="29">
        <v>8.7875415000000004E-13</v>
      </c>
      <c r="AH158" s="29">
        <v>3.2033572999999998E-12</v>
      </c>
      <c r="AI158" s="29">
        <v>6.0556030000000003E-12</v>
      </c>
      <c r="AJ158" s="29">
        <v>4.8569086999999998E-12</v>
      </c>
      <c r="AK158" s="3">
        <f t="shared" si="89"/>
        <v>9.7157464896798451E-6</v>
      </c>
      <c r="AM158" s="12" t="s">
        <v>107</v>
      </c>
      <c r="AO158" s="2">
        <f>SUM(S154:AB158)/44</f>
        <v>2.177577940878445E-3</v>
      </c>
      <c r="AP158" s="8">
        <f>((AK158-AK$10)*100)/AK$10</f>
        <v>-69.679469773477678</v>
      </c>
      <c r="AR158" s="12" t="s">
        <v>107</v>
      </c>
      <c r="AS158" s="2"/>
      <c r="AT158" s="1">
        <f>((AO158-AO$10)*100)/AO$10</f>
        <v>-17.064956330476047</v>
      </c>
      <c r="AW158" s="2">
        <f>AO158-AO$10</f>
        <v>-4.4806478447606893E-4</v>
      </c>
      <c r="AX158" s="12" t="s">
        <v>107</v>
      </c>
      <c r="AY158" s="2">
        <f t="shared" si="112"/>
        <v>2.177577940878445E-3</v>
      </c>
      <c r="AZ158" s="2">
        <f t="shared" si="113"/>
        <v>2.1775779408784449E-6</v>
      </c>
      <c r="BA158" s="2">
        <f t="shared" si="114"/>
        <v>1.7594829762297834E-4</v>
      </c>
      <c r="BB158" s="2">
        <f t="shared" si="115"/>
        <v>2.11137957147574E-3</v>
      </c>
      <c r="BC158" s="2">
        <f t="shared" si="116"/>
        <v>2.11137957147574</v>
      </c>
      <c r="BD158" s="2">
        <f t="shared" si="117"/>
        <v>2.1113795714757401E-18</v>
      </c>
      <c r="BE158" s="7">
        <f t="shared" si="118"/>
        <v>7.4264609357301947E-4</v>
      </c>
      <c r="BF158" s="8">
        <f t="shared" si="119"/>
        <v>0.27106582415415209</v>
      </c>
      <c r="BG158" s="8">
        <f t="shared" si="120"/>
        <v>1.6035260971379695</v>
      </c>
      <c r="BH158" s="8">
        <f t="shared" si="121"/>
        <v>3.2070521942759389</v>
      </c>
      <c r="BI158" s="8">
        <f t="shared" si="122"/>
        <v>9.6211565828278172</v>
      </c>
      <c r="BJ158" s="52">
        <f t="shared" si="111"/>
        <v>4.8105782914139086</v>
      </c>
      <c r="BK158" s="8">
        <f t="shared" si="123"/>
        <v>-0.98983861146118635</v>
      </c>
    </row>
    <row r="159" spans="1:63" x14ac:dyDescent="0.3">
      <c r="A159" s="29">
        <v>2.5638409999999999E-12</v>
      </c>
      <c r="B159" s="30">
        <v>2.4156543000000002E-12</v>
      </c>
      <c r="C159" s="29" t="str">
        <v>NaN</v>
      </c>
      <c r="D159" s="29" t="str">
        <v>NaN</v>
      </c>
      <c r="E159" s="34" t="str">
        <v>NaN</v>
      </c>
      <c r="F159" s="34">
        <v>2.0718292E-11</v>
      </c>
      <c r="G159" s="34">
        <v>2.625581E-12</v>
      </c>
      <c r="H159" s="34">
        <v>1.8992579000000001E-12</v>
      </c>
      <c r="I159" s="34">
        <v>1.4113744E-12</v>
      </c>
      <c r="J159" s="34">
        <v>8.4723125000000003E-13</v>
      </c>
      <c r="K159" s="34">
        <v>6.3109609999999998E-13</v>
      </c>
      <c r="L159" s="34">
        <v>4.0475624999999999E-13</v>
      </c>
      <c r="M159" s="34">
        <v>3.1634122E-13</v>
      </c>
      <c r="N159" s="34">
        <v>2.8712930000000001E-13</v>
      </c>
      <c r="O159" s="34">
        <v>2.6378830000000001E-13</v>
      </c>
      <c r="P159" s="34">
        <v>2.6777067000000002E-13</v>
      </c>
      <c r="Q159" s="34">
        <v>3.2682420000000002E-13</v>
      </c>
      <c r="R159" s="34">
        <v>6.4724040000000001E-13</v>
      </c>
      <c r="S159" s="35">
        <v>9.4318180000000006E-13</v>
      </c>
      <c r="T159" s="35" t="str">
        <v>NaN</v>
      </c>
      <c r="U159" s="35" t="str">
        <v>NaN</v>
      </c>
      <c r="V159" s="35">
        <v>4.9028399999999998E-11</v>
      </c>
      <c r="W159" s="35">
        <v>6.3971003E-12</v>
      </c>
      <c r="X159" s="35">
        <v>8.5516120000000005E-13</v>
      </c>
      <c r="Y159" s="35">
        <v>5.3339847000000001E-13</v>
      </c>
      <c r="Z159" s="35">
        <v>5.3873556000000003E-13</v>
      </c>
      <c r="AA159" s="35">
        <v>3.2946055000000001E-12</v>
      </c>
      <c r="AB159" s="35">
        <v>1.2378811999999999E-11</v>
      </c>
      <c r="AC159" s="36" t="str">
        <v>NaN</v>
      </c>
      <c r="AD159" s="29">
        <v>1.9762552999999999E-11</v>
      </c>
      <c r="AE159" s="29">
        <v>8.2592740000000001E-12</v>
      </c>
      <c r="AF159" s="29">
        <v>3.56768E-12</v>
      </c>
      <c r="AG159" s="29">
        <v>2.3790300999999999E-12</v>
      </c>
      <c r="AH159" s="29">
        <v>2.1127189000000001E-12</v>
      </c>
      <c r="AI159" s="29">
        <v>2.1903306E-12</v>
      </c>
      <c r="AJ159" s="29">
        <v>1.9123422E-12</v>
      </c>
      <c r="AK159" s="3">
        <f t="shared" si="89"/>
        <v>4.9926500640000005E-12</v>
      </c>
      <c r="AM159" s="14" t="s">
        <v>98</v>
      </c>
      <c r="AO159" s="2">
        <f>(SUM(B168:O176)/126)+(SUM(P168:R172)/14)</f>
        <v>2.1380895711133508E-4</v>
      </c>
      <c r="AP159" s="8">
        <f>((AK159-AK$11)*100)/AK$11</f>
        <v>-99.999896254317306</v>
      </c>
      <c r="AR159" s="14" t="s">
        <v>98</v>
      </c>
      <c r="AS159" s="2"/>
      <c r="AT159" s="1">
        <f>((AO159-AO$11)*100)/AO$11</f>
        <v>-56.489717583497566</v>
      </c>
      <c r="AU159">
        <f>SUM(AT159:AT162)/4</f>
        <v>-70.323709053688034</v>
      </c>
      <c r="AW159" s="2">
        <f>AO159-AO$11</f>
        <v>-2.7758973128293358E-4</v>
      </c>
      <c r="AX159" s="14" t="s">
        <v>98</v>
      </c>
      <c r="AY159" s="2">
        <f t="shared" si="112"/>
        <v>2.1380895711133508E-4</v>
      </c>
      <c r="AZ159" s="2">
        <f t="shared" si="113"/>
        <v>2.1380895711133508E-7</v>
      </c>
      <c r="BA159" s="2">
        <f t="shared" si="114"/>
        <v>1.7275763734595873E-5</v>
      </c>
      <c r="BB159" s="2">
        <f t="shared" si="115"/>
        <v>2.0730916481515049E-4</v>
      </c>
      <c r="BC159" s="2">
        <f t="shared" si="116"/>
        <v>0.20730916481515049</v>
      </c>
      <c r="BD159" s="2">
        <f t="shared" si="117"/>
        <v>2.073091648151505E-19</v>
      </c>
      <c r="BE159" s="7">
        <f t="shared" si="118"/>
        <v>7.2917889086256962E-5</v>
      </c>
      <c r="BF159" s="8">
        <f t="shared" si="119"/>
        <v>2.6615029516483792E-2</v>
      </c>
      <c r="BG159" s="8">
        <f t="shared" si="120"/>
        <v>0.15744476286877343</v>
      </c>
      <c r="BH159" s="8">
        <f t="shared" si="121"/>
        <v>0.31488952573754686</v>
      </c>
      <c r="BI159" s="8">
        <f t="shared" si="122"/>
        <v>0.94466857721264064</v>
      </c>
      <c r="BJ159" s="52">
        <f t="shared" si="111"/>
        <v>0.47233428860632037</v>
      </c>
      <c r="BK159" s="8">
        <f t="shared" si="123"/>
        <v>-0.61323505816301904</v>
      </c>
    </row>
    <row r="160" spans="1:63" x14ac:dyDescent="0.3">
      <c r="A160" s="29">
        <v>1.5127386999999999E-12</v>
      </c>
      <c r="B160" s="30">
        <v>1.1351643E-12</v>
      </c>
      <c r="C160" s="29" t="str">
        <v>NaN</v>
      </c>
      <c r="D160" s="29" t="str">
        <v>NaN</v>
      </c>
      <c r="E160" s="34" t="str">
        <v>NaN</v>
      </c>
      <c r="F160" s="34">
        <v>2.3887212000000001E-11</v>
      </c>
      <c r="G160" s="34">
        <v>1.5831904000000001E-12</v>
      </c>
      <c r="H160" s="34">
        <v>8.2270772999999998E-13</v>
      </c>
      <c r="I160" s="34">
        <v>7.0623919999999997E-13</v>
      </c>
      <c r="J160" s="34">
        <v>5.4561479999999998E-13</v>
      </c>
      <c r="K160" s="34">
        <v>5.0709000000000001E-13</v>
      </c>
      <c r="L160" s="34">
        <v>3.7621861000000002E-13</v>
      </c>
      <c r="M160" s="34">
        <v>3.1678486999999998E-13</v>
      </c>
      <c r="N160" s="34">
        <v>2.898839E-13</v>
      </c>
      <c r="O160" s="34">
        <v>3.1301868E-13</v>
      </c>
      <c r="P160" s="34">
        <v>3.7186530000000002E-13</v>
      </c>
      <c r="Q160" s="34">
        <v>4.8528823999999996E-13</v>
      </c>
      <c r="R160" s="34">
        <v>5.9772786999999996E-13</v>
      </c>
      <c r="S160" s="35">
        <v>5.9434340000000001E-13</v>
      </c>
      <c r="T160" s="35" t="str">
        <v>NaN</v>
      </c>
      <c r="U160" s="35" t="str">
        <v>NaN</v>
      </c>
      <c r="V160" s="35">
        <v>4.7689146999999998E-4</v>
      </c>
      <c r="W160" s="35">
        <v>6.5322617E-12</v>
      </c>
      <c r="X160" s="35">
        <v>8.1853864999999999E-13</v>
      </c>
      <c r="Y160" s="35">
        <v>8.2498185000000004E-13</v>
      </c>
      <c r="Z160" s="35">
        <v>1.5259238E-12</v>
      </c>
      <c r="AA160" s="35">
        <v>4.9534964000000002E-12</v>
      </c>
      <c r="AB160" s="35">
        <v>1.4061452499999999E-11</v>
      </c>
      <c r="AC160" s="36" t="str">
        <v>NaN</v>
      </c>
      <c r="AD160" s="29">
        <v>3.6059060000000003E-11</v>
      </c>
      <c r="AE160" s="29">
        <v>9.2208644999999997E-12</v>
      </c>
      <c r="AF160" s="29">
        <v>2.6808032999999999E-12</v>
      </c>
      <c r="AG160" s="29">
        <v>2.1872841999999999E-12</v>
      </c>
      <c r="AH160" s="29">
        <v>2.0807320000000001E-12</v>
      </c>
      <c r="AI160" s="29">
        <v>2.1091712999999999E-12</v>
      </c>
      <c r="AJ160" s="29">
        <v>1.8696430999999999E-12</v>
      </c>
      <c r="AK160" s="3">
        <f t="shared" si="89"/>
        <v>1.5896386298976709E-5</v>
      </c>
      <c r="AM160" s="14" t="s">
        <v>101</v>
      </c>
      <c r="AO160" s="2">
        <f>SUM(E159:R167)/126</f>
        <v>2.795799271330868E-6</v>
      </c>
      <c r="AP160" s="8">
        <f>((AK160-AK$12)*100)/AK$12</f>
        <v>-64.913877206606216</v>
      </c>
      <c r="AR160" s="14" t="s">
        <v>101</v>
      </c>
      <c r="AS160" s="2"/>
      <c r="AT160" s="1">
        <f>((AO160-AO$12)*100)/AO$12</f>
        <v>-92.230932582021751</v>
      </c>
      <c r="AW160" s="2">
        <f>AO160-AO$12</f>
        <v>-3.3190492530709108E-5</v>
      </c>
      <c r="AX160" s="14" t="s">
        <v>101</v>
      </c>
      <c r="AY160" s="2">
        <f t="shared" si="112"/>
        <v>2.795799271330868E-6</v>
      </c>
      <c r="AZ160" s="2">
        <f t="shared" si="113"/>
        <v>2.7957992713308679E-9</v>
      </c>
      <c r="BA160" s="2">
        <f t="shared" si="114"/>
        <v>2.2590058112353411E-7</v>
      </c>
      <c r="BB160" s="2">
        <f t="shared" si="115"/>
        <v>2.7108069734824091E-6</v>
      </c>
      <c r="BC160" s="2">
        <f t="shared" si="116"/>
        <v>2.7108069734824093E-3</v>
      </c>
      <c r="BD160" s="2">
        <f t="shared" si="117"/>
        <v>2.7108069734824097E-21</v>
      </c>
      <c r="BE160" s="7">
        <f t="shared" si="118"/>
        <v>9.5348569081783533E-7</v>
      </c>
      <c r="BF160" s="8">
        <f t="shared" si="119"/>
        <v>3.4802227714850989E-4</v>
      </c>
      <c r="BG160" s="18">
        <f t="shared" si="120"/>
        <v>2.0587722761968501E-3</v>
      </c>
      <c r="BH160" s="18">
        <f t="shared" si="121"/>
        <v>4.1175445523937001E-3</v>
      </c>
      <c r="BI160" s="18">
        <f t="shared" si="122"/>
        <v>1.2352633657181101E-2</v>
      </c>
      <c r="BJ160" s="52">
        <f t="shared" si="111"/>
        <v>6.1763168285905506E-3</v>
      </c>
      <c r="BK160" s="8">
        <f t="shared" si="123"/>
        <v>-7.3322501965259149E-2</v>
      </c>
    </row>
    <row r="161" spans="1:63" x14ac:dyDescent="0.3">
      <c r="A161" s="29">
        <v>1.5301521000000001E-12</v>
      </c>
      <c r="B161" s="30">
        <v>8.5233404999999998E-13</v>
      </c>
      <c r="C161" s="29" t="str">
        <v>NaN</v>
      </c>
      <c r="D161" s="29" t="str">
        <v>NaN</v>
      </c>
      <c r="E161" s="34" t="str">
        <v>NaN</v>
      </c>
      <c r="F161" s="34">
        <v>8.4951209999999992E-12</v>
      </c>
      <c r="G161" s="34">
        <v>1.0364711E-12</v>
      </c>
      <c r="H161" s="34">
        <v>5.5809604999999996E-13</v>
      </c>
      <c r="I161" s="34">
        <v>3.0671214999999999E-13</v>
      </c>
      <c r="J161" s="34">
        <v>2.6615296E-13</v>
      </c>
      <c r="K161" s="34">
        <v>3.3866374999999999E-13</v>
      </c>
      <c r="L161" s="34">
        <v>3.0227653999999999E-13</v>
      </c>
      <c r="M161" s="34">
        <v>2.739554E-13</v>
      </c>
      <c r="N161" s="34">
        <v>2.9907335000000002E-13</v>
      </c>
      <c r="O161" s="34">
        <v>4.0149045E-13</v>
      </c>
      <c r="P161" s="34">
        <v>4.9105853000000003E-13</v>
      </c>
      <c r="Q161" s="34">
        <v>5.8748443000000001E-13</v>
      </c>
      <c r="R161" s="34">
        <v>6.5705562999999997E-13</v>
      </c>
      <c r="S161" s="35">
        <v>3.8099894000000001E-13</v>
      </c>
      <c r="T161" s="35" t="str">
        <v>NaN</v>
      </c>
      <c r="U161" s="35" t="str">
        <v>NaN</v>
      </c>
      <c r="V161" s="35" t="str">
        <v>NaN</v>
      </c>
      <c r="W161" s="35">
        <v>2.6433340000000001E-12</v>
      </c>
      <c r="X161" s="35">
        <v>1.1419553E-12</v>
      </c>
      <c r="Y161" s="35">
        <v>1.0454117000000001E-12</v>
      </c>
      <c r="Z161" s="35">
        <v>1.7477765999999999E-12</v>
      </c>
      <c r="AA161" s="35">
        <v>2.8311158000000002E-12</v>
      </c>
      <c r="AB161" s="35" t="str">
        <v>NaN</v>
      </c>
      <c r="AC161" s="36" t="str">
        <v>NaN</v>
      </c>
      <c r="AD161" s="29">
        <v>5.7259854000000002E-4</v>
      </c>
      <c r="AE161" s="29">
        <v>1.0691752000000001E-11</v>
      </c>
      <c r="AF161" s="29">
        <v>2.8474102E-12</v>
      </c>
      <c r="AG161" s="29">
        <v>2.2346265000000001E-12</v>
      </c>
      <c r="AH161" s="29">
        <v>2.3619439999999998E-12</v>
      </c>
      <c r="AI161" s="29">
        <v>2.5258378E-12</v>
      </c>
      <c r="AJ161" s="29">
        <v>2.2950689E-12</v>
      </c>
      <c r="AK161" s="3">
        <f t="shared" si="89"/>
        <v>2.044994961226176E-5</v>
      </c>
      <c r="AM161" s="15" t="s">
        <v>104</v>
      </c>
      <c r="AO161" s="2">
        <f>(SUM(S168:AB176)/59)+(SUM(P173:R176)/8)</f>
        <v>1.4162274912571961E-5</v>
      </c>
      <c r="AP161" s="8">
        <f>((AK161-AK$13)*100)/AK$13</f>
        <v>-50.477230866665103</v>
      </c>
      <c r="AR161" s="15" t="s">
        <v>104</v>
      </c>
      <c r="AS161" s="2"/>
      <c r="AT161" s="1">
        <f>((AO161-AO$13)*100)/AO$13</f>
        <v>-59.547947421240202</v>
      </c>
      <c r="AW161" s="2">
        <f>AO161-AO$13</f>
        <v>-2.0847753033471407E-5</v>
      </c>
      <c r="AX161" s="15" t="s">
        <v>104</v>
      </c>
      <c r="AY161" s="2">
        <f t="shared" si="112"/>
        <v>1.4162274912571961E-5</v>
      </c>
      <c r="AZ161" s="2">
        <f t="shared" si="113"/>
        <v>1.4162274912571962E-8</v>
      </c>
      <c r="BA161" s="2">
        <f t="shared" si="114"/>
        <v>1.1443118129358146E-6</v>
      </c>
      <c r="BB161" s="2">
        <f t="shared" si="115"/>
        <v>1.3731741755229775E-5</v>
      </c>
      <c r="BC161" s="2">
        <f t="shared" si="116"/>
        <v>1.3731741755229775E-2</v>
      </c>
      <c r="BD161" s="2">
        <f t="shared" si="117"/>
        <v>1.3731741755229775E-20</v>
      </c>
      <c r="BE161" s="7">
        <f t="shared" si="118"/>
        <v>4.8299341862757451E-6</v>
      </c>
      <c r="BF161" s="8">
        <f t="shared" si="119"/>
        <v>1.7629259779906468E-3</v>
      </c>
      <c r="BG161" s="8">
        <f t="shared" si="120"/>
        <v>1.0428824149454027E-2</v>
      </c>
      <c r="BH161" s="8">
        <f t="shared" si="121"/>
        <v>2.0857648298908054E-2</v>
      </c>
      <c r="BI161" s="8">
        <f t="shared" si="122"/>
        <v>6.2572944896724159E-2</v>
      </c>
      <c r="BJ161" s="52">
        <f t="shared" si="111"/>
        <v>3.1286472448362079E-2</v>
      </c>
      <c r="BK161" s="8">
        <f t="shared" si="123"/>
        <v>-4.6055641125349892E-2</v>
      </c>
    </row>
    <row r="162" spans="1:63" x14ac:dyDescent="0.3">
      <c r="A162" s="29">
        <v>3.0435709999999999E-12</v>
      </c>
      <c r="B162" s="30">
        <v>8.9884999999999995E-13</v>
      </c>
      <c r="C162" s="29" t="str">
        <v>NaN</v>
      </c>
      <c r="D162" s="29" t="str">
        <v>NaN</v>
      </c>
      <c r="E162" s="34">
        <v>1.9119525000000001E-11</v>
      </c>
      <c r="F162" s="34">
        <v>9.793231E-12</v>
      </c>
      <c r="G162" s="34">
        <v>1.0478664E-12</v>
      </c>
      <c r="H162" s="34">
        <v>3.8024753999999998E-13</v>
      </c>
      <c r="I162" s="34">
        <v>1.5280130999999999E-13</v>
      </c>
      <c r="J162" s="34">
        <v>1.899753E-13</v>
      </c>
      <c r="K162" s="34">
        <v>1.3813242999999999E-13</v>
      </c>
      <c r="L162" s="34">
        <v>1.4983383000000001E-13</v>
      </c>
      <c r="M162" s="34">
        <v>2.7662610000000002E-13</v>
      </c>
      <c r="N162" s="34">
        <v>3.7363689999999999E-13</v>
      </c>
      <c r="O162" s="34">
        <v>5.1983890000000001E-13</v>
      </c>
      <c r="P162" s="34">
        <v>6.5898074000000003E-13</v>
      </c>
      <c r="Q162" s="34">
        <v>7.6860724000000004E-13</v>
      </c>
      <c r="R162" s="34">
        <v>1.3006478000000001E-12</v>
      </c>
      <c r="S162" s="35">
        <v>5.0622586999999995E-13</v>
      </c>
      <c r="T162" s="35" t="str">
        <v>NaN</v>
      </c>
      <c r="U162" s="35" t="str">
        <v>NaN</v>
      </c>
      <c r="V162" s="35" t="str">
        <v>NaN</v>
      </c>
      <c r="W162" s="35">
        <v>3.0804234999999999E-12</v>
      </c>
      <c r="X162" s="35">
        <v>1.8524062E-12</v>
      </c>
      <c r="Y162" s="35">
        <v>1.7436793000000001E-12</v>
      </c>
      <c r="Z162" s="35">
        <v>2.3050626000000002E-12</v>
      </c>
      <c r="AA162" s="35">
        <v>5.2820971999999999E-12</v>
      </c>
      <c r="AB162" s="35" t="str">
        <v>NaN</v>
      </c>
      <c r="AC162" s="36" t="str">
        <v>NaN</v>
      </c>
      <c r="AD162" s="29" t="str">
        <v>NaN</v>
      </c>
      <c r="AE162" s="29">
        <v>2.5188309999999999E-12</v>
      </c>
      <c r="AF162" s="29">
        <v>3.3371934000000002E-12</v>
      </c>
      <c r="AG162" s="29">
        <v>2.7759426999999999E-12</v>
      </c>
      <c r="AH162" s="29">
        <v>3.3380187E-12</v>
      </c>
      <c r="AI162" s="29">
        <v>4.1608830000000001E-12</v>
      </c>
      <c r="AJ162" s="29">
        <v>4.2506684000000004E-12</v>
      </c>
      <c r="AK162" s="3">
        <f t="shared" si="89"/>
        <v>2.6415644057142853E-12</v>
      </c>
      <c r="AM162" s="15" t="s">
        <v>107</v>
      </c>
      <c r="AO162" s="2">
        <f>SUM(S159:AB167)/54</f>
        <v>6.4389269217726233E-5</v>
      </c>
      <c r="AP162" s="8">
        <f>((AK162-AK$14)*100)/AK$14</f>
        <v>-56.8407567483546</v>
      </c>
      <c r="AR162" s="15" t="s">
        <v>107</v>
      </c>
      <c r="AS162" s="2"/>
      <c r="AT162" s="1">
        <f>((AO162-AO$14)*100)/AO$14</f>
        <v>-73.026238627992626</v>
      </c>
      <c r="AW162" s="2">
        <f>AO162-AO$14</f>
        <v>-1.7432148502119732E-4</v>
      </c>
      <c r="AX162" s="15" t="s">
        <v>107</v>
      </c>
      <c r="AY162" s="2">
        <f t="shared" si="112"/>
        <v>6.4389269217726233E-5</v>
      </c>
      <c r="AZ162" s="2">
        <f t="shared" si="113"/>
        <v>6.4389269217726237E-8</v>
      </c>
      <c r="BA162" s="2">
        <f t="shared" si="114"/>
        <v>5.2026529527922797E-6</v>
      </c>
      <c r="BB162" s="2">
        <f t="shared" si="115"/>
        <v>6.2431835433507352E-5</v>
      </c>
      <c r="BC162" s="2">
        <f t="shared" si="116"/>
        <v>6.2431835433507353E-2</v>
      </c>
      <c r="BD162" s="2">
        <f t="shared" si="117"/>
        <v>6.2431835433507352E-20</v>
      </c>
      <c r="BE162" s="7">
        <f t="shared" si="118"/>
        <v>2.1959461636204707E-5</v>
      </c>
      <c r="BF162" s="8">
        <f t="shared" si="119"/>
        <v>8.0152034972147176E-3</v>
      </c>
      <c r="BG162" s="8">
        <f t="shared" si="120"/>
        <v>4.7415007117777408E-2</v>
      </c>
      <c r="BH162" s="8">
        <f t="shared" si="121"/>
        <v>9.4830014235554816E-2</v>
      </c>
      <c r="BI162" s="8">
        <f t="shared" si="122"/>
        <v>0.28449004270666445</v>
      </c>
      <c r="BJ162" s="52">
        <f t="shared" si="111"/>
        <v>0.14224502135333222</v>
      </c>
      <c r="BK162" s="8">
        <f t="shared" si="123"/>
        <v>-0.38510086634681689</v>
      </c>
    </row>
    <row r="163" spans="1:63" x14ac:dyDescent="0.3">
      <c r="A163" s="29">
        <v>5.5573267000000002E-12</v>
      </c>
      <c r="B163" s="30">
        <v>1.9635584000000001E-12</v>
      </c>
      <c r="C163" s="29" t="str">
        <v>NaN</v>
      </c>
      <c r="D163" s="29" t="str">
        <v>NaN</v>
      </c>
      <c r="E163" s="34">
        <v>6.5146655000000004E-12</v>
      </c>
      <c r="F163" s="34">
        <v>2.7072574E-12</v>
      </c>
      <c r="G163" s="34">
        <v>8.2963209999999997E-13</v>
      </c>
      <c r="H163" s="34">
        <v>2.1204131999999999E-13</v>
      </c>
      <c r="I163" s="34">
        <v>1.4834873000000001E-13</v>
      </c>
      <c r="J163" s="34">
        <v>8.6629495000000002E-14</v>
      </c>
      <c r="K163" s="34">
        <v>1.00002756E-13</v>
      </c>
      <c r="L163" s="34">
        <v>1.9164814E-13</v>
      </c>
      <c r="M163" s="34">
        <v>3.3538653E-13</v>
      </c>
      <c r="N163" s="34">
        <v>4.9954554999999998E-13</v>
      </c>
      <c r="O163" s="34">
        <v>7.0908144999999997E-13</v>
      </c>
      <c r="P163" s="34">
        <v>9.3772230000000008E-13</v>
      </c>
      <c r="Q163" s="34">
        <v>1.2045717E-12</v>
      </c>
      <c r="R163" s="34">
        <v>2.9450806000000002E-12</v>
      </c>
      <c r="S163" s="35" t="str">
        <v>NaN</v>
      </c>
      <c r="T163" s="35" t="str">
        <v>NaN</v>
      </c>
      <c r="U163" s="35" t="str">
        <v>NaN</v>
      </c>
      <c r="V163" s="35" t="str">
        <v>NaN</v>
      </c>
      <c r="W163" s="35">
        <v>5.2161709999999997E-12</v>
      </c>
      <c r="X163" s="35">
        <v>2.3080576E-12</v>
      </c>
      <c r="Y163" s="35">
        <v>2.8516866E-12</v>
      </c>
      <c r="Z163" s="35">
        <v>3.5730580000000002E-12</v>
      </c>
      <c r="AA163" s="35">
        <v>2.9612117000000001E-9</v>
      </c>
      <c r="AB163" s="35" t="str">
        <v>NaN</v>
      </c>
      <c r="AC163" s="36" t="str">
        <v>NaN</v>
      </c>
      <c r="AD163" s="29" t="str">
        <v>NaN</v>
      </c>
      <c r="AE163" s="29">
        <v>6.1546133000000001E-12</v>
      </c>
      <c r="AF163" s="29">
        <v>2.6339128E-12</v>
      </c>
      <c r="AG163" s="29">
        <v>2.3330664999999999E-12</v>
      </c>
      <c r="AH163" s="29">
        <v>3.7687995000000004E-12</v>
      </c>
      <c r="AI163" s="29">
        <v>6.8308786999999997E-12</v>
      </c>
      <c r="AJ163" s="29">
        <v>9.4705189999999997E-12</v>
      </c>
      <c r="AK163" s="3">
        <f t="shared" si="89"/>
        <v>1.122701837655926E-10</v>
      </c>
      <c r="AM163" s="16" t="s">
        <v>116</v>
      </c>
      <c r="AO163" s="2">
        <f>(SUM(AC154:AJ176)/132)+(SUM(A154:D167)/41)</f>
        <v>2.0110660455188766E-3</v>
      </c>
      <c r="AP163" s="8">
        <f>((AK163-AK$15)*100)/AK$15</f>
        <v>-99.999650716662245</v>
      </c>
      <c r="AR163" s="16" t="s">
        <v>116</v>
      </c>
      <c r="AS163" s="2"/>
      <c r="AT163" s="1">
        <f>((AO163-AO$15)*100)/AO$15</f>
        <v>-18.161250183181227</v>
      </c>
      <c r="AV163" t="s">
        <v>196</v>
      </c>
      <c r="AW163" s="2">
        <f>AO163-AO$15</f>
        <v>-4.46285820217445E-4</v>
      </c>
      <c r="AX163" s="16" t="s">
        <v>116</v>
      </c>
      <c r="AY163" s="2">
        <f t="shared" si="112"/>
        <v>2.0110660455188766E-3</v>
      </c>
      <c r="AZ163" s="2">
        <f t="shared" si="113"/>
        <v>2.0110660455188768E-6</v>
      </c>
      <c r="BA163" s="2">
        <f t="shared" si="114"/>
        <v>1.6249413647792524E-4</v>
      </c>
      <c r="BB163" s="2">
        <f t="shared" si="115"/>
        <v>1.949929637735103E-3</v>
      </c>
      <c r="BC163" s="2">
        <f t="shared" si="116"/>
        <v>1.949929637735103</v>
      </c>
      <c r="BD163" s="2">
        <f t="shared" si="117"/>
        <v>1.949929637735103E-18</v>
      </c>
      <c r="BE163" s="7">
        <f t="shared" si="118"/>
        <v>6.8585850112875646E-4</v>
      </c>
      <c r="BF163" s="8">
        <f t="shared" si="119"/>
        <v>0.25033835291199613</v>
      </c>
      <c r="BG163" s="8">
        <f t="shared" si="120"/>
        <v>1.4809099718178984</v>
      </c>
      <c r="BH163" s="8">
        <f t="shared" si="121"/>
        <v>2.9618199436357968</v>
      </c>
      <c r="BI163" s="8">
        <f t="shared" si="122"/>
        <v>8.8854598309073918</v>
      </c>
      <c r="BJ163" s="52">
        <f t="shared" si="111"/>
        <v>4.4427299154536959</v>
      </c>
      <c r="BK163" s="8">
        <f t="shared" si="123"/>
        <v>-0.9859086272879054</v>
      </c>
    </row>
    <row r="164" spans="1:63" x14ac:dyDescent="0.3">
      <c r="A164" s="29">
        <v>4.8974912999999996E-4</v>
      </c>
      <c r="B164" s="30">
        <v>4.8077460000000001E-12</v>
      </c>
      <c r="C164" s="29" t="str">
        <v>NaN</v>
      </c>
      <c r="D164" s="29" t="str">
        <v>NaN</v>
      </c>
      <c r="E164" s="34">
        <v>1.5130458000000001E-12</v>
      </c>
      <c r="F164" s="34">
        <v>2.0408565999999999E-12</v>
      </c>
      <c r="G164" s="34">
        <v>7.505455E-13</v>
      </c>
      <c r="H164" s="34">
        <v>4.1687704000000001E-13</v>
      </c>
      <c r="I164" s="34">
        <v>1.4418826E-13</v>
      </c>
      <c r="J164" s="34">
        <v>9.2702560000000005E-14</v>
      </c>
      <c r="K164" s="34">
        <v>8.3731855999999994E-14</v>
      </c>
      <c r="L164" s="34">
        <v>1.0019483E-13</v>
      </c>
      <c r="M164" s="34">
        <v>2.0210246999999999E-13</v>
      </c>
      <c r="N164" s="34">
        <v>5.8426956000000002E-13</v>
      </c>
      <c r="O164" s="34">
        <v>9.1232200000000004E-13</v>
      </c>
      <c r="P164" s="34">
        <v>1.2769177999999999E-12</v>
      </c>
      <c r="Q164" s="34">
        <v>1.9661757E-12</v>
      </c>
      <c r="R164" s="34">
        <v>1.3044901E-11</v>
      </c>
      <c r="S164" s="35" t="str">
        <v>NaN</v>
      </c>
      <c r="T164" s="35" t="str">
        <v>NaN</v>
      </c>
      <c r="U164" s="35" t="str">
        <v>NaN</v>
      </c>
      <c r="V164" s="35" t="str">
        <v>NaN</v>
      </c>
      <c r="W164" s="35">
        <v>3.2902126999999999E-12</v>
      </c>
      <c r="X164" s="35">
        <v>2.5082856999999999E-12</v>
      </c>
      <c r="Y164" s="35">
        <v>3.8063493000000002E-12</v>
      </c>
      <c r="Z164" s="35">
        <v>3.2777619999999999E-12</v>
      </c>
      <c r="AA164" s="35">
        <v>1.3753619999999999E-9</v>
      </c>
      <c r="AB164" s="35" t="str">
        <v>NaN</v>
      </c>
      <c r="AC164" s="36" t="str">
        <v>NaN</v>
      </c>
      <c r="AD164" s="29" t="str">
        <v>NaN</v>
      </c>
      <c r="AE164" s="29">
        <v>1.6398694E-12</v>
      </c>
      <c r="AF164" s="29">
        <v>1.5131219E-12</v>
      </c>
      <c r="AG164" s="29">
        <v>2.0291652E-12</v>
      </c>
      <c r="AH164" s="29">
        <v>5.8607406999999999E-12</v>
      </c>
      <c r="AI164" s="29">
        <v>1.2664475E-11</v>
      </c>
      <c r="AJ164" s="29">
        <v>1.9265100000000001E-4</v>
      </c>
      <c r="AK164" s="3">
        <f t="shared" si="89"/>
        <v>2.5274132218094775E-5</v>
      </c>
      <c r="AM164" t="s">
        <v>117</v>
      </c>
      <c r="AO164" s="2">
        <f>((SUM(A150:Z183)+SUM(AA150:AJ176))/895)</f>
        <v>7.8521619105879285E-4</v>
      </c>
      <c r="AP164" s="8">
        <f>((AK164-AK$16)*100)/AK$16</f>
        <v>-78.97800600287799</v>
      </c>
      <c r="AR164" t="s">
        <v>117</v>
      </c>
      <c r="AT164" s="1">
        <f>((AO164-AO$16)*100)/AO$16</f>
        <v>-17.558172033556183</v>
      </c>
      <c r="AV164" s="2">
        <f>(AO164*100)/total_biomass!AO164</f>
        <v>3.4002581464846048E-2</v>
      </c>
      <c r="AW164" s="2">
        <f>AO164-AO$16</f>
        <v>-1.6723259668327214E-4</v>
      </c>
      <c r="AX164" t="s">
        <v>117</v>
      </c>
      <c r="AY164" s="2">
        <f t="shared" si="112"/>
        <v>7.8521619105879285E-4</v>
      </c>
      <c r="AZ164" s="2">
        <f t="shared" si="113"/>
        <v>7.8521619105879286E-7</v>
      </c>
      <c r="BA164" s="2">
        <f t="shared" si="114"/>
        <v>6.3445468237550458E-5</v>
      </c>
      <c r="BB164" s="2">
        <f t="shared" si="115"/>
        <v>7.6134561885060549E-4</v>
      </c>
      <c r="BC164" s="2">
        <f t="shared" si="116"/>
        <v>0.76134561885060548</v>
      </c>
      <c r="BD164" s="2">
        <f t="shared" si="117"/>
        <v>7.6134561885060556E-19</v>
      </c>
      <c r="BE164" s="7">
        <f t="shared" si="118"/>
        <v>2.6779190124641774E-4</v>
      </c>
      <c r="BF164" s="8">
        <f t="shared" si="119"/>
        <v>9.7744043954942475E-2</v>
      </c>
      <c r="BG164" s="47">
        <f>BF164*BL$8</f>
        <v>0.57821795060530223</v>
      </c>
      <c r="BH164" s="47">
        <f t="shared" si="121"/>
        <v>1.1564359012106045</v>
      </c>
      <c r="BI164" s="47">
        <f t="shared" si="122"/>
        <v>3.4693077036318134</v>
      </c>
      <c r="BJ164" s="52">
        <f>AVERAGE(BG164:BI164)</f>
        <v>1.7346538518159067</v>
      </c>
      <c r="BK164" s="8">
        <f t="shared" si="123"/>
        <v>-0.36944050732659162</v>
      </c>
    </row>
    <row r="165" spans="1:63" x14ac:dyDescent="0.3">
      <c r="A165" s="29">
        <v>2.0336489999999998E-3</v>
      </c>
      <c r="B165" s="30">
        <v>4.6693355999999998E-4</v>
      </c>
      <c r="C165" s="29">
        <v>6.4954925999999995E-13</v>
      </c>
      <c r="D165" s="29">
        <v>9.850865E-13</v>
      </c>
      <c r="E165" s="34">
        <v>1.4796409999999999E-12</v>
      </c>
      <c r="F165" s="34">
        <v>1.7138550999999999E-12</v>
      </c>
      <c r="G165" s="34">
        <v>9.5787250000000007E-13</v>
      </c>
      <c r="H165" s="34">
        <v>7.1176909999999999E-13</v>
      </c>
      <c r="I165" s="34">
        <v>2.0574312000000001E-13</v>
      </c>
      <c r="J165" s="34">
        <v>1.8236484E-13</v>
      </c>
      <c r="K165" s="34">
        <v>1.3357947E-13</v>
      </c>
      <c r="L165" s="34">
        <v>1.6398861E-13</v>
      </c>
      <c r="M165" s="34">
        <v>3.3622980000000001E-13</v>
      </c>
      <c r="N165" s="34">
        <v>8.0706524000000001E-13</v>
      </c>
      <c r="O165" s="34">
        <v>1.7934701999999999E-12</v>
      </c>
      <c r="P165" s="34">
        <v>3.6177110000000001E-12</v>
      </c>
      <c r="Q165" s="34">
        <v>4.225285E-12</v>
      </c>
      <c r="R165" s="34">
        <v>1.4138263E-6</v>
      </c>
      <c r="S165" s="35" t="str">
        <v>NaN</v>
      </c>
      <c r="T165" s="35" t="str">
        <v>NaN</v>
      </c>
      <c r="U165" s="35" t="str">
        <v>NaN</v>
      </c>
      <c r="V165" s="35" t="str">
        <v>NaN</v>
      </c>
      <c r="W165" s="35">
        <v>9.466449000000001E-13</v>
      </c>
      <c r="X165" s="35">
        <v>1.6118053999999999E-12</v>
      </c>
      <c r="Y165" s="35">
        <v>1.9282083E-7</v>
      </c>
      <c r="Z165" s="35">
        <v>3.6299204999999999E-4</v>
      </c>
      <c r="AA165" s="35">
        <v>5.4700039999999997E-5</v>
      </c>
      <c r="AB165" s="35" t="str">
        <v>NaN</v>
      </c>
      <c r="AC165" s="36" t="str">
        <v>NaN</v>
      </c>
      <c r="AD165" s="29" t="str">
        <v>NaN</v>
      </c>
      <c r="AE165" s="29">
        <v>1.1887812E-12</v>
      </c>
      <c r="AF165" s="29">
        <v>2.7352788000000001E-12</v>
      </c>
      <c r="AG165" s="29">
        <v>3.1843107000000002E-12</v>
      </c>
      <c r="AH165" s="29">
        <v>7.2886300000000006E-12</v>
      </c>
      <c r="AI165" s="29">
        <v>3.5220862999999999E-5</v>
      </c>
      <c r="AJ165" s="29">
        <v>8.0424990000000003E-4</v>
      </c>
      <c r="AK165" s="3">
        <f t="shared" si="89"/>
        <v>1.2963283086374697E-4</v>
      </c>
      <c r="AM165" t="s">
        <v>118</v>
      </c>
      <c r="AP165" s="8">
        <f>((AK165-AK$17)*100)/AK$17</f>
        <v>-62.953087972009563</v>
      </c>
      <c r="AR165" t="s">
        <v>118</v>
      </c>
      <c r="AT165" s="1" t="e">
        <f>((AO165-AO$17)*100)/AO$17</f>
        <v>#DIV/0!</v>
      </c>
      <c r="AW165" s="2"/>
      <c r="AX165" t="s">
        <v>118</v>
      </c>
      <c r="AY165" s="2"/>
      <c r="AZ165" s="2"/>
      <c r="BA165" s="2"/>
      <c r="BB165" s="2"/>
      <c r="BC165" s="2"/>
      <c r="BD165" s="2"/>
      <c r="BE165" s="7"/>
      <c r="BF165" s="8"/>
      <c r="BG165" s="8"/>
      <c r="BH165" s="8"/>
      <c r="BI165" s="8"/>
      <c r="BJ165" s="52"/>
      <c r="BK165" s="8"/>
    </row>
    <row r="166" spans="1:63" x14ac:dyDescent="0.3">
      <c r="A166" s="29">
        <v>9.8625059999999992E-4</v>
      </c>
      <c r="B166" s="30">
        <v>4.8440569999999997E-12</v>
      </c>
      <c r="C166" s="29">
        <v>6.6030476000000003E-13</v>
      </c>
      <c r="D166" s="29">
        <v>8.2419800000000002E-13</v>
      </c>
      <c r="E166" s="34">
        <v>7.3385914999999998E-13</v>
      </c>
      <c r="F166" s="34">
        <v>1.1362068E-12</v>
      </c>
      <c r="G166" s="34">
        <v>1.1823309E-12</v>
      </c>
      <c r="H166" s="34">
        <v>6.9473957000000004E-13</v>
      </c>
      <c r="I166" s="34">
        <v>4.9899244999999998E-13</v>
      </c>
      <c r="J166" s="34">
        <v>5.390241E-13</v>
      </c>
      <c r="K166" s="34">
        <v>6.1631077000000003E-13</v>
      </c>
      <c r="L166" s="34">
        <v>6.9659669999999999E-13</v>
      </c>
      <c r="M166" s="34">
        <v>1.1385685E-12</v>
      </c>
      <c r="N166" s="34">
        <v>2.0892134000000001E-12</v>
      </c>
      <c r="O166" s="34">
        <v>3.9775535000000002E-12</v>
      </c>
      <c r="P166" s="34">
        <v>8.3864989999999997E-12</v>
      </c>
      <c r="Q166" s="34">
        <v>2.1437421999999999E-4</v>
      </c>
      <c r="R166" s="34">
        <v>8.6100469999999995E-12</v>
      </c>
      <c r="S166" s="35" t="str">
        <v>NaN</v>
      </c>
      <c r="T166" s="35" t="str">
        <v>NaN</v>
      </c>
      <c r="U166" s="35" t="str">
        <v>NaN</v>
      </c>
      <c r="V166" s="35" t="str">
        <v>NaN</v>
      </c>
      <c r="W166" s="35">
        <v>1.3698786E-12</v>
      </c>
      <c r="X166" s="35">
        <v>2.8403579999999999E-12</v>
      </c>
      <c r="Y166" s="35">
        <v>4.0185228000000003E-6</v>
      </c>
      <c r="Z166" s="35">
        <v>9.7280496000000003E-4</v>
      </c>
      <c r="AA166" s="35">
        <v>9.7918019999999992E-4</v>
      </c>
      <c r="AB166" s="35" t="str">
        <v>NaN</v>
      </c>
      <c r="AC166" s="36" t="str">
        <v>NaN</v>
      </c>
      <c r="AD166" s="29" t="str">
        <v>NaN</v>
      </c>
      <c r="AE166" s="29">
        <v>1.1169442999999999E-12</v>
      </c>
      <c r="AF166" s="29">
        <v>2.7719520000000001E-12</v>
      </c>
      <c r="AG166" s="29">
        <v>5.5526289999999998E-11</v>
      </c>
      <c r="AH166" s="29">
        <v>3.1328573999999998E-4</v>
      </c>
      <c r="AI166" s="29">
        <v>6.0010556000000001E-4</v>
      </c>
      <c r="AJ166" s="29">
        <v>1.0769670000000001E-3</v>
      </c>
      <c r="AK166" s="3">
        <f t="shared" si="89"/>
        <v>1.7748230700185945E-4</v>
      </c>
      <c r="AM166" t="s">
        <v>119</v>
      </c>
      <c r="AP166" s="8">
        <f>((AK166-AK$18)*100)/AK$18</f>
        <v>-57.65405982727318</v>
      </c>
      <c r="AR166" t="s">
        <v>119</v>
      </c>
      <c r="AT166" s="1" t="e">
        <f>((AO166-AO$18)*100)/AO$18</f>
        <v>#DIV/0!</v>
      </c>
      <c r="AW166" s="2"/>
      <c r="AX166" t="s">
        <v>119</v>
      </c>
      <c r="AY166" s="2"/>
      <c r="AZ166" s="2"/>
      <c r="BA166" s="2"/>
      <c r="BB166" s="2"/>
      <c r="BC166" s="2"/>
      <c r="BD166" s="2"/>
      <c r="BE166" s="7"/>
      <c r="BF166" s="8"/>
      <c r="BG166" s="8"/>
      <c r="BH166" s="8"/>
      <c r="BI166" s="8"/>
      <c r="BJ166" s="52"/>
      <c r="BK166" s="8"/>
    </row>
    <row r="167" spans="1:63" x14ac:dyDescent="0.3">
      <c r="A167" s="29" t="str">
        <v>NaN</v>
      </c>
      <c r="B167" s="30" t="str">
        <v>NaN</v>
      </c>
      <c r="C167" s="29">
        <v>5.4183524000000004E-13</v>
      </c>
      <c r="D167" s="29">
        <v>1.8426597E-12</v>
      </c>
      <c r="E167" s="34">
        <v>3.2607678999999998E-9</v>
      </c>
      <c r="F167" s="34">
        <v>1.3118108000000001E-12</v>
      </c>
      <c r="G167" s="34">
        <v>8.4024089999999998E-13</v>
      </c>
      <c r="H167" s="34">
        <v>4.6750780000000004E-13</v>
      </c>
      <c r="I167" s="34">
        <v>3.7893559999999998E-13</v>
      </c>
      <c r="J167" s="34">
        <v>3.8458955000000002E-13</v>
      </c>
      <c r="K167" s="34">
        <v>4.1140024E-13</v>
      </c>
      <c r="L167" s="34">
        <v>4.3821178000000002E-13</v>
      </c>
      <c r="M167" s="34">
        <v>5.8569957000000003E-13</v>
      </c>
      <c r="N167" s="34">
        <v>8.0391960000000004E-13</v>
      </c>
      <c r="O167" s="34">
        <v>1.2203525E-12</v>
      </c>
      <c r="P167" s="34">
        <v>2.7650732999999999E-12</v>
      </c>
      <c r="Q167" s="34">
        <v>1.8124000000000001E-8</v>
      </c>
      <c r="R167" s="34">
        <v>1.3646107000000001E-4</v>
      </c>
      <c r="S167" s="35" t="str">
        <v>NaN</v>
      </c>
      <c r="T167" s="35" t="str">
        <v>NaN</v>
      </c>
      <c r="U167" s="35" t="str">
        <v>NaN</v>
      </c>
      <c r="V167" s="35">
        <v>5.4457566999999997E-13</v>
      </c>
      <c r="W167" s="35">
        <v>5.7475439999999996E-13</v>
      </c>
      <c r="X167" s="35">
        <v>6.0792707E-13</v>
      </c>
      <c r="Y167" s="35">
        <v>1.2351731E-12</v>
      </c>
      <c r="Z167" s="35">
        <v>3.1499371000000001E-12</v>
      </c>
      <c r="AA167" s="35">
        <v>6.2623596999999997E-4</v>
      </c>
      <c r="AB167" s="35" t="str">
        <v>NaN</v>
      </c>
      <c r="AC167" s="36" t="str">
        <v>NaN</v>
      </c>
      <c r="AD167" s="29" t="str">
        <v>NaN</v>
      </c>
      <c r="AE167" s="29">
        <v>1.7353486999999999E-12</v>
      </c>
      <c r="AF167" s="29">
        <v>2.2794767E-12</v>
      </c>
      <c r="AG167" s="29">
        <v>7.8757345999999997E-4</v>
      </c>
      <c r="AH167" s="29">
        <v>1.0777797400000001E-4</v>
      </c>
      <c r="AI167" s="29">
        <v>3.0033822999999999E-4</v>
      </c>
      <c r="AJ167" s="29">
        <v>1.059277E-3</v>
      </c>
      <c r="AK167" s="3">
        <f t="shared" si="89"/>
        <v>1.0777446824597604E-4</v>
      </c>
      <c r="AM167" t="s">
        <v>120</v>
      </c>
      <c r="AO167" s="2">
        <f>SUM(U182:W183)/6</f>
        <v>4.0842201166666663E-3</v>
      </c>
      <c r="AP167" s="8">
        <f>((AK167-AK$19)*100)/AK$19</f>
        <v>-52.938876027090743</v>
      </c>
      <c r="AR167" t="s">
        <v>123</v>
      </c>
      <c r="AT167" s="1">
        <f>((AO167-AO$19)*100)/AO$19</f>
        <v>23.875663046803957</v>
      </c>
      <c r="AW167" s="2">
        <f>AO167-AO$19</f>
        <v>7.8718822499999983E-4</v>
      </c>
      <c r="AX167" t="s">
        <v>120</v>
      </c>
      <c r="AY167" s="2">
        <f t="shared" ref="AY167" si="124">AO167</f>
        <v>4.0842201166666663E-3</v>
      </c>
      <c r="AZ167" s="2">
        <f t="shared" ref="AZ167" si="125">AY167*0.001</f>
        <v>4.0842201166666661E-6</v>
      </c>
      <c r="BA167" s="2">
        <f t="shared" ref="BA167" si="126">AZ167*80.8</f>
        <v>3.300049854266666E-4</v>
      </c>
      <c r="BB167" s="2">
        <f t="shared" ref="BB167" si="127">BA167*12</f>
        <v>3.9600598251199994E-3</v>
      </c>
      <c r="BC167" s="2">
        <f t="shared" ref="BC167" si="128">BB167*1000</f>
        <v>3.9600598251199992</v>
      </c>
      <c r="BD167" s="2">
        <f t="shared" ref="BD167" si="129">BC167*0.000000000000000001</f>
        <v>3.9600598251199994E-18</v>
      </c>
      <c r="BE167" s="7">
        <f t="shared" ref="BE167" si="130">BD167*BI$8</f>
        <v>1.3928916425885831E-3</v>
      </c>
      <c r="BF167" s="8">
        <f t="shared" ref="BF167" si="131">BE167*365</f>
        <v>0.5084054495448328</v>
      </c>
      <c r="BG167" s="8">
        <f>BF167*BL$8</f>
        <v>3.0075403596754491</v>
      </c>
      <c r="BH167" s="8">
        <f t="shared" ref="BH167" si="132">BF167*BL$9</f>
        <v>6.0150807193508982</v>
      </c>
      <c r="BI167" s="8">
        <f t="shared" ref="BI167" si="133">BF167*BL$10</f>
        <v>18.045242158052694</v>
      </c>
      <c r="BJ167" s="52">
        <f t="shared" ref="BJ167" si="134">AVERAGE(BG167:BI167)</f>
        <v>9.0226210790263472</v>
      </c>
      <c r="BK167" s="8">
        <f t="shared" si="123"/>
        <v>1.73901035428106</v>
      </c>
    </row>
    <row r="168" spans="1:63" x14ac:dyDescent="0.3">
      <c r="A168" t="str">
        <v>NaN</v>
      </c>
      <c r="B168" s="37" t="str">
        <v>NaN</v>
      </c>
      <c r="C168" s="34">
        <v>1.2838072E-12</v>
      </c>
      <c r="D168" s="34">
        <v>2.2681096999999999E-12</v>
      </c>
      <c r="E168" s="34">
        <v>1.9294620000000001E-12</v>
      </c>
      <c r="F168" s="34">
        <v>8.2923235000000004E-13</v>
      </c>
      <c r="G168" s="34">
        <v>6.1067297000000002E-13</v>
      </c>
      <c r="H168" s="34">
        <v>5.1765720000000004E-13</v>
      </c>
      <c r="I168" s="34">
        <v>5.9019917000000004E-13</v>
      </c>
      <c r="J168" s="34">
        <v>6.9810916000000004E-13</v>
      </c>
      <c r="K168" s="34">
        <v>6.4367129999999997E-13</v>
      </c>
      <c r="L168" s="34">
        <v>5.923654E-13</v>
      </c>
      <c r="M168" s="34">
        <v>6.6552466000000002E-13</v>
      </c>
      <c r="N168" s="34">
        <v>8.5931505999999997E-13</v>
      </c>
      <c r="O168" s="34">
        <v>1.2743914E-12</v>
      </c>
      <c r="P168" s="34">
        <v>3.051497E-12</v>
      </c>
      <c r="Q168" s="34">
        <v>7.0416549999999996E-12</v>
      </c>
      <c r="R168" s="34">
        <v>7.3854030000000005E-12</v>
      </c>
      <c r="S168" s="35" t="str">
        <v>NaN</v>
      </c>
      <c r="T168" s="35" t="str">
        <v>NaN</v>
      </c>
      <c r="U168" s="35" t="str">
        <v>NaN</v>
      </c>
      <c r="V168" s="35">
        <v>2.2012277000000002E-12</v>
      </c>
      <c r="W168" s="35">
        <v>7.2553879999999997E-13</v>
      </c>
      <c r="X168" s="35">
        <v>8.0117930000000003E-13</v>
      </c>
      <c r="Y168" s="35">
        <v>1.185313E-12</v>
      </c>
      <c r="Z168" s="35">
        <v>3.0400107000000001E-12</v>
      </c>
      <c r="AA168" s="35">
        <v>8.355735E-4</v>
      </c>
      <c r="AB168" s="35" t="str">
        <v>NaN</v>
      </c>
      <c r="AC168" s="36" t="str">
        <v>NaN</v>
      </c>
      <c r="AD168" s="29" t="str">
        <v>NaN</v>
      </c>
      <c r="AE168" s="29">
        <v>7.8577400000000004E-4</v>
      </c>
      <c r="AF168" s="29">
        <v>7.2545163999999998E-10</v>
      </c>
      <c r="AG168" s="29">
        <v>3.6579215999999999E-12</v>
      </c>
      <c r="AH168" s="29">
        <v>1.5729850999999999E-12</v>
      </c>
      <c r="AI168" s="29">
        <v>1.4713291E-12</v>
      </c>
      <c r="AJ168" s="29">
        <v>2.1447312999999999E-4</v>
      </c>
      <c r="AK168" s="3">
        <f t="shared" si="89"/>
        <v>6.5565050012436344E-5</v>
      </c>
      <c r="AP168" s="8">
        <f>((AK168-AK$20)*100)/AK$20</f>
        <v>-48.919581630245197</v>
      </c>
      <c r="BG168" s="8"/>
      <c r="BH168" s="8"/>
      <c r="BI168" s="8"/>
    </row>
    <row r="169" spans="1:63" x14ac:dyDescent="0.3">
      <c r="A169" t="str">
        <v>NaN</v>
      </c>
      <c r="B169" s="37">
        <v>1.4078295E-12</v>
      </c>
      <c r="C169" s="34">
        <v>6.1204384E-13</v>
      </c>
      <c r="D169" s="34">
        <v>1.0212321000000001E-12</v>
      </c>
      <c r="E169" s="34">
        <v>5.2075979999999998E-13</v>
      </c>
      <c r="F169" s="34">
        <v>5.113258E-13</v>
      </c>
      <c r="G169" s="34">
        <v>7.0876090000000002E-13</v>
      </c>
      <c r="H169" s="34">
        <v>9.7891139999999992E-13</v>
      </c>
      <c r="I169" s="34">
        <v>1.9084712000000001E-12</v>
      </c>
      <c r="J169" s="34">
        <v>3.7132675000000002E-12</v>
      </c>
      <c r="K169" s="34">
        <v>4.8803136000000003E-12</v>
      </c>
      <c r="L169" s="34">
        <v>6.3900643E-12</v>
      </c>
      <c r="M169" s="34">
        <v>5.6316070000000004E-12</v>
      </c>
      <c r="N169" s="34">
        <v>4.4255544999999996E-12</v>
      </c>
      <c r="O169" s="34">
        <v>3.558303E-12</v>
      </c>
      <c r="P169" s="34">
        <v>4.6900895000000004E-12</v>
      </c>
      <c r="Q169" s="34">
        <v>5.7843704000000001E-12</v>
      </c>
      <c r="R169" s="34">
        <v>7.5800869999999997E-12</v>
      </c>
      <c r="S169" s="35" t="str">
        <v>NaN</v>
      </c>
      <c r="T169" s="35" t="str">
        <v>NaN</v>
      </c>
      <c r="U169" s="35">
        <v>7.8388209999999999E-13</v>
      </c>
      <c r="V169" s="35">
        <v>1.4727219000000001E-12</v>
      </c>
      <c r="W169" s="35">
        <v>2.8275337999999999E-12</v>
      </c>
      <c r="X169" s="35">
        <v>2.8834450000000001E-12</v>
      </c>
      <c r="Y169" s="35">
        <v>2.3229357000000001E-12</v>
      </c>
      <c r="Z169" s="35">
        <v>1.5837612E-12</v>
      </c>
      <c r="AA169" s="35">
        <v>4.8312847000000003E-12</v>
      </c>
      <c r="AB169" s="35" t="str">
        <v>NaN</v>
      </c>
      <c r="AC169" s="36" t="str">
        <v>NaN</v>
      </c>
      <c r="AD169" s="29" t="str">
        <v>NaN</v>
      </c>
      <c r="AE169" s="29">
        <v>3.1062825999999997E-11</v>
      </c>
      <c r="AF169" s="29">
        <v>3.8786733999999996E-12</v>
      </c>
      <c r="AG169" s="29">
        <v>1.2657189E-12</v>
      </c>
      <c r="AH169" s="29">
        <v>1.4484161E-12</v>
      </c>
      <c r="AI169" s="29">
        <v>1.6266504E-12</v>
      </c>
      <c r="AJ169" s="29">
        <v>8.7246904000000001E-4</v>
      </c>
      <c r="AK169" s="3">
        <f t="shared" si="89"/>
        <v>2.9082305010361352E-5</v>
      </c>
      <c r="AP169" s="8">
        <f>((AK169-AK$21)*100)/AK$21</f>
        <v>-36.263826371080903</v>
      </c>
      <c r="BG169" s="8"/>
      <c r="BH169" s="8"/>
      <c r="BI169" s="8"/>
    </row>
    <row r="170" spans="1:63" x14ac:dyDescent="0.3">
      <c r="A170" t="str">
        <v>NaN</v>
      </c>
      <c r="B170" s="37">
        <v>6.8451684000000001E-13</v>
      </c>
      <c r="C170" s="34">
        <v>2.2215372999999999E-13</v>
      </c>
      <c r="D170" s="34">
        <v>1.9193245E-13</v>
      </c>
      <c r="E170" s="34">
        <v>1.3221478E-13</v>
      </c>
      <c r="F170" s="34">
        <v>2.3023229999999998E-13</v>
      </c>
      <c r="G170" s="34">
        <v>3.7869663999999999E-13</v>
      </c>
      <c r="H170" s="34">
        <v>5.8736994000000004E-13</v>
      </c>
      <c r="I170" s="34">
        <v>1.0598103999999999E-12</v>
      </c>
      <c r="J170" s="34">
        <v>1.6572760000000001E-12</v>
      </c>
      <c r="K170" s="34">
        <v>2.9202224E-12</v>
      </c>
      <c r="L170" s="34">
        <v>4.0158506E-12</v>
      </c>
      <c r="M170" s="34">
        <v>5.3848436000000004E-12</v>
      </c>
      <c r="N170" s="34">
        <v>4.9991425999999999E-12</v>
      </c>
      <c r="O170" s="34">
        <v>5.5962694999999997E-12</v>
      </c>
      <c r="P170" s="34">
        <v>2.3019499999999999E-9</v>
      </c>
      <c r="Q170" s="34">
        <v>1.3217621E-3</v>
      </c>
      <c r="R170" s="34">
        <v>1.3288022000000001E-3</v>
      </c>
      <c r="S170" s="35" t="str">
        <v>NaN</v>
      </c>
      <c r="T170" s="35" t="str">
        <v>NaN</v>
      </c>
      <c r="U170" s="35">
        <v>1.0246398000000001E-12</v>
      </c>
      <c r="V170" s="35">
        <v>1.4384879999999999E-12</v>
      </c>
      <c r="W170" s="35">
        <v>1.1834494E-12</v>
      </c>
      <c r="X170" s="35">
        <v>1.5147654E-12</v>
      </c>
      <c r="Y170" s="35">
        <v>4.9316882999999998E-12</v>
      </c>
      <c r="Z170" s="35" t="str">
        <v>NaN</v>
      </c>
      <c r="AA170" s="35" t="str">
        <v>NaN</v>
      </c>
      <c r="AB170" s="35" t="str">
        <v>NaN</v>
      </c>
      <c r="AC170" s="36" t="str">
        <v>NaN</v>
      </c>
      <c r="AD170" s="29" t="str">
        <v>NaN</v>
      </c>
      <c r="AE170" s="29" t="str">
        <v>NaN</v>
      </c>
      <c r="AF170" s="29">
        <v>9.1817513999999998E-5</v>
      </c>
      <c r="AG170" s="29">
        <v>1.209083E-12</v>
      </c>
      <c r="AH170" s="29">
        <v>9.1133250000000002E-11</v>
      </c>
      <c r="AI170" s="29">
        <v>6.8871879999999998E-7</v>
      </c>
      <c r="AJ170" s="29">
        <v>4.1594889999999999E-12</v>
      </c>
      <c r="AK170" s="3">
        <f t="shared" si="89"/>
        <v>1.0159529516316239E-4</v>
      </c>
      <c r="AP170" s="8">
        <f>((AK170-AK$22)*100)/AK$22</f>
        <v>-58.485240382605433</v>
      </c>
      <c r="BG170" s="8"/>
      <c r="BH170" s="8"/>
      <c r="BI170" s="8"/>
    </row>
    <row r="171" spans="1:63" x14ac:dyDescent="0.3">
      <c r="A171" t="str">
        <v>NaN</v>
      </c>
      <c r="B171" s="37">
        <v>4.8613030000000004E-13</v>
      </c>
      <c r="C171" s="34">
        <v>1.1619757E-13</v>
      </c>
      <c r="D171" s="34">
        <v>1.6228906E-13</v>
      </c>
      <c r="E171" s="34">
        <v>8.6164940000000003E-14</v>
      </c>
      <c r="F171" s="34">
        <v>1.1820769999999999E-13</v>
      </c>
      <c r="G171" s="34">
        <v>2.0558967000000001E-13</v>
      </c>
      <c r="H171" s="34">
        <v>2.157652E-13</v>
      </c>
      <c r="I171" s="34">
        <v>2.8727357E-13</v>
      </c>
      <c r="J171" s="34">
        <v>3.8221593000000002E-13</v>
      </c>
      <c r="K171" s="34">
        <v>6.1673039999999997E-13</v>
      </c>
      <c r="L171" s="34">
        <v>6.7664965000000005E-13</v>
      </c>
      <c r="M171" s="34">
        <v>9.7513569999999996E-13</v>
      </c>
      <c r="N171" s="34">
        <v>1.5117198E-12</v>
      </c>
      <c r="O171" s="34">
        <v>1.2781663000000001E-12</v>
      </c>
      <c r="P171" s="34">
        <v>1.8616303999999998E-12</v>
      </c>
      <c r="Q171" s="34">
        <v>2.7795031E-6</v>
      </c>
      <c r="R171" s="34">
        <v>4.221973E-5</v>
      </c>
      <c r="S171" s="35" t="str">
        <v>NaN</v>
      </c>
      <c r="T171" s="35">
        <v>2.8190914999999999E-12</v>
      </c>
      <c r="U171" s="35">
        <v>9.9269590000000006E-13</v>
      </c>
      <c r="V171" s="35">
        <v>6.2073269999999996E-13</v>
      </c>
      <c r="W171" s="35">
        <v>7.0861389999999998E-13</v>
      </c>
      <c r="X171" s="35">
        <v>6.1522810000000001E-13</v>
      </c>
      <c r="Y171" s="35">
        <v>3.222916E-13</v>
      </c>
      <c r="Z171" s="35" t="str">
        <v>NaN</v>
      </c>
      <c r="AA171" s="35" t="str">
        <v>NaN</v>
      </c>
      <c r="AB171" s="35" t="str">
        <v>NaN</v>
      </c>
      <c r="AC171" s="36" t="str">
        <v>NaN</v>
      </c>
      <c r="AD171" s="29" t="str">
        <v>NaN</v>
      </c>
      <c r="AE171" s="29" t="str">
        <v>NaN</v>
      </c>
      <c r="AF171" s="29">
        <v>7.3875795000000004E-4</v>
      </c>
      <c r="AG171" s="29">
        <v>3.2552138E-11</v>
      </c>
      <c r="AH171" s="29">
        <v>1.1297941E-11</v>
      </c>
      <c r="AI171" s="29">
        <v>1.6984667999999999E-4</v>
      </c>
      <c r="AJ171" s="29">
        <v>1.2906062999999999E-11</v>
      </c>
      <c r="AK171" s="3">
        <f t="shared" si="89"/>
        <v>3.405728338980935E-5</v>
      </c>
      <c r="AP171" s="8">
        <f>((AK171-AK$23)*100)/AK$23</f>
        <v>-69.373403941421088</v>
      </c>
      <c r="BG171" s="8"/>
      <c r="BH171" s="8"/>
      <c r="BI171" s="8"/>
    </row>
    <row r="172" spans="1:63" x14ac:dyDescent="0.3">
      <c r="A172" t="str">
        <v>NaN</v>
      </c>
      <c r="B172" s="37">
        <v>9.7702140000000001E-13</v>
      </c>
      <c r="C172" s="34">
        <v>1.6250169E-13</v>
      </c>
      <c r="D172" s="34">
        <v>1.2796428E-13</v>
      </c>
      <c r="E172" s="34">
        <v>7.7685334999999996E-14</v>
      </c>
      <c r="F172" s="34">
        <v>8.9362920000000002E-14</v>
      </c>
      <c r="G172" s="34">
        <v>1.5500691E-13</v>
      </c>
      <c r="H172" s="34">
        <v>2.6249943999999999E-13</v>
      </c>
      <c r="I172" s="34">
        <v>3.7910439999999999E-13</v>
      </c>
      <c r="J172" s="34">
        <v>5.6723959999999999E-13</v>
      </c>
      <c r="K172" s="34">
        <v>6.6720933999999998E-13</v>
      </c>
      <c r="L172" s="34">
        <v>6.6906143000000004E-13</v>
      </c>
      <c r="M172" s="34">
        <v>8.2706953E-13</v>
      </c>
      <c r="N172" s="34">
        <v>8.0478603000000002E-13</v>
      </c>
      <c r="O172" s="34">
        <v>8.3099310000000005E-13</v>
      </c>
      <c r="P172" s="34">
        <v>3.1246269E-12</v>
      </c>
      <c r="Q172" s="34">
        <v>2.6882483999999998E-4</v>
      </c>
      <c r="R172" s="34" t="str">
        <v>NaN</v>
      </c>
      <c r="S172" s="35">
        <v>1.8627586E-12</v>
      </c>
      <c r="T172" s="35">
        <v>7.4700283000000001E-13</v>
      </c>
      <c r="U172" s="35">
        <v>3.2360623999999999E-13</v>
      </c>
      <c r="V172" s="35">
        <v>3.8584049999999999E-13</v>
      </c>
      <c r="W172" s="35">
        <v>4.0225545999999998E-13</v>
      </c>
      <c r="X172" s="35">
        <v>3.8911433000000001E-13</v>
      </c>
      <c r="Y172" s="35">
        <v>2.3266870000000001E-13</v>
      </c>
      <c r="Z172" s="35" t="str">
        <v>NaN</v>
      </c>
      <c r="AA172" s="35" t="str">
        <v>NaN</v>
      </c>
      <c r="AB172" s="35" t="str">
        <v>NaN</v>
      </c>
      <c r="AC172" s="36" t="str">
        <v>NaN</v>
      </c>
      <c r="AD172" s="29" t="str">
        <v>NaN</v>
      </c>
      <c r="AE172" s="29" t="str">
        <v>NaN</v>
      </c>
      <c r="AF172" s="29">
        <v>7.6115820000000002E-4</v>
      </c>
      <c r="AG172" s="29">
        <v>4.7298210000000001E-11</v>
      </c>
      <c r="AH172" s="29">
        <v>8.7458786000000005E-4</v>
      </c>
      <c r="AI172" s="29">
        <v>7.5606009999999995E-4</v>
      </c>
      <c r="AJ172" s="29">
        <v>4.8079950000000002E-4</v>
      </c>
      <c r="AK172" s="3">
        <f t="shared" si="89"/>
        <v>1.1219394862012818E-4</v>
      </c>
      <c r="AP172" s="8">
        <f>((AK172-AK$24)*100)/AK$24</f>
        <v>-51.831649001283999</v>
      </c>
      <c r="BG172" s="8"/>
      <c r="BH172" s="8"/>
      <c r="BI172" s="8"/>
    </row>
    <row r="173" spans="1:63" x14ac:dyDescent="0.3">
      <c r="A173" t="str">
        <v>NaN</v>
      </c>
      <c r="B173" s="37">
        <v>3.9671334999999999E-12</v>
      </c>
      <c r="C173" s="34">
        <v>9.886976999999999E-13</v>
      </c>
      <c r="D173" s="34">
        <v>2.7481141999999999E-13</v>
      </c>
      <c r="E173" s="34">
        <v>1.1357987E-13</v>
      </c>
      <c r="F173" s="34">
        <v>1.6198539999999999E-13</v>
      </c>
      <c r="G173" s="34">
        <v>2.4523322000000001E-13</v>
      </c>
      <c r="H173" s="34">
        <v>3.3765387E-13</v>
      </c>
      <c r="I173" s="34">
        <v>4.3151395999999999E-13</v>
      </c>
      <c r="J173" s="34">
        <v>4.5038280999999998E-13</v>
      </c>
      <c r="K173" s="34">
        <v>4.6746560000000001E-13</v>
      </c>
      <c r="L173" s="34">
        <v>5.6930653999999997E-13</v>
      </c>
      <c r="M173" s="34">
        <v>7.1393552999999997E-13</v>
      </c>
      <c r="N173" s="34">
        <v>8.2086359999999996E-13</v>
      </c>
      <c r="O173" s="34">
        <v>7.5708395999999998E-13</v>
      </c>
      <c r="P173" s="38">
        <v>2.3145259999999999E-12</v>
      </c>
      <c r="Q173" s="38" t="str">
        <v>NaN</v>
      </c>
      <c r="R173" s="38">
        <v>1.6679240999999999E-11</v>
      </c>
      <c r="S173" s="35">
        <v>7.7697815000000003E-13</v>
      </c>
      <c r="T173" s="35">
        <v>4.8075990000000001E-13</v>
      </c>
      <c r="U173" s="35">
        <v>3.4210918000000001E-13</v>
      </c>
      <c r="V173" s="35">
        <v>4.2027845000000002E-13</v>
      </c>
      <c r="W173" s="35">
        <v>4.8190455999999998E-13</v>
      </c>
      <c r="X173" s="35">
        <v>3.7395889999999997E-13</v>
      </c>
      <c r="Y173" s="35">
        <v>4.3604400000000001E-13</v>
      </c>
      <c r="Z173" s="35" t="str">
        <v>NaN</v>
      </c>
      <c r="AA173" s="35" t="str">
        <v>NaN</v>
      </c>
      <c r="AB173" s="35" t="str">
        <v>NaN</v>
      </c>
      <c r="AC173" s="36" t="str">
        <v>NaN</v>
      </c>
      <c r="AD173" s="29" t="str">
        <v>NaN</v>
      </c>
      <c r="AE173" s="29" t="str">
        <v>NaN</v>
      </c>
      <c r="AF173" s="29">
        <v>9.3952916000000005E-4</v>
      </c>
      <c r="AG173" s="29">
        <v>7.484708E-11</v>
      </c>
      <c r="AH173" s="29" t="str">
        <v>NaN</v>
      </c>
      <c r="AI173" s="29">
        <v>1.0911418E-3</v>
      </c>
      <c r="AJ173" s="29">
        <v>8.2467059999999999E-4</v>
      </c>
      <c r="AK173" s="3">
        <f t="shared" si="89"/>
        <v>1.0575339509083435E-4</v>
      </c>
      <c r="AP173" s="8">
        <f>((AK173-AK$25)*100)/AK$25</f>
        <v>-33.808238811575741</v>
      </c>
      <c r="BG173" s="8"/>
      <c r="BH173" s="8"/>
      <c r="BI173" s="8"/>
    </row>
    <row r="174" spans="1:63" x14ac:dyDescent="0.3">
      <c r="A174" t="str">
        <v>NaN</v>
      </c>
      <c r="B174" s="37">
        <v>8.8455980000000007E-12</v>
      </c>
      <c r="C174" s="34">
        <v>2.9914756E-12</v>
      </c>
      <c r="D174" s="34">
        <v>6.2769510000000004E-13</v>
      </c>
      <c r="E174" s="34">
        <v>2.2816879999999999E-13</v>
      </c>
      <c r="F174" s="34">
        <v>1.9208971000000001E-13</v>
      </c>
      <c r="G174" s="34">
        <v>2.5289493E-13</v>
      </c>
      <c r="H174" s="34">
        <v>3.3796788E-13</v>
      </c>
      <c r="I174" s="34">
        <v>4.2612700000000001E-13</v>
      </c>
      <c r="J174" s="34">
        <v>4.0250090000000002E-13</v>
      </c>
      <c r="K174" s="34">
        <v>3.9702319999999999E-13</v>
      </c>
      <c r="L174" s="34">
        <v>5.1312675999999998E-13</v>
      </c>
      <c r="M174" s="34">
        <v>5.6366316000000003E-13</v>
      </c>
      <c r="N174" s="34">
        <v>5.0103563E-13</v>
      </c>
      <c r="O174" s="34">
        <v>6.8816920000000003E-13</v>
      </c>
      <c r="P174" s="38" t="str">
        <v>NaN</v>
      </c>
      <c r="Q174" s="38">
        <v>1.1478612999999999E-11</v>
      </c>
      <c r="R174" s="38">
        <v>9.9930720000000003E-12</v>
      </c>
      <c r="S174" s="35">
        <v>3.5852429999999999E-12</v>
      </c>
      <c r="T174" s="35">
        <v>8.419875E-13</v>
      </c>
      <c r="U174" s="35">
        <v>4.3675604999999999E-13</v>
      </c>
      <c r="V174" s="35">
        <v>4.7497752999999999E-13</v>
      </c>
      <c r="W174" s="35">
        <v>5.6905010000000004E-13</v>
      </c>
      <c r="X174" s="35">
        <v>5.5010750000000004E-13</v>
      </c>
      <c r="Y174" s="35">
        <v>8.9958850000000005E-13</v>
      </c>
      <c r="Z174" s="35" t="str">
        <v>NaN</v>
      </c>
      <c r="AA174" s="35" t="str">
        <v>NaN</v>
      </c>
      <c r="AB174" s="35" t="str">
        <v>NaN</v>
      </c>
      <c r="AC174" s="36" t="str">
        <v>NaN</v>
      </c>
      <c r="AD174" s="29" t="str">
        <v>NaN</v>
      </c>
      <c r="AE174" s="29" t="str">
        <v>NaN</v>
      </c>
      <c r="AF174" s="29">
        <v>2.587486E-3</v>
      </c>
      <c r="AG174" s="29">
        <v>3.1956101999999997E-4</v>
      </c>
      <c r="AH174" s="29" t="str">
        <v>NaN</v>
      </c>
      <c r="AI174" s="29" t="str">
        <v>NaN</v>
      </c>
      <c r="AJ174" s="29" t="str">
        <v>NaN</v>
      </c>
      <c r="AK174" s="3">
        <f t="shared" si="89"/>
        <v>1.1628188263187723E-4</v>
      </c>
      <c r="AP174" s="8">
        <f>((AK174-AK$26)*100)/AK$26</f>
        <v>-29.014197160074019</v>
      </c>
      <c r="BG174" s="8"/>
      <c r="BH174" s="8"/>
      <c r="BI174" s="8"/>
    </row>
    <row r="175" spans="1:63" x14ac:dyDescent="0.3">
      <c r="A175" t="str">
        <v>NaN</v>
      </c>
      <c r="B175" s="37" t="str">
        <v>NaN</v>
      </c>
      <c r="C175" s="34">
        <v>5.4763240000000001E-12</v>
      </c>
      <c r="D175" s="34">
        <v>7.8397999999999996E-13</v>
      </c>
      <c r="E175" s="34">
        <v>2.5492786000000001E-13</v>
      </c>
      <c r="F175" s="34">
        <v>1.9514536000000001E-13</v>
      </c>
      <c r="G175" s="34">
        <v>3.3883330000000002E-13</v>
      </c>
      <c r="H175" s="34">
        <v>4.3253933999999999E-13</v>
      </c>
      <c r="I175" s="34">
        <v>5.1384136000000002E-13</v>
      </c>
      <c r="J175" s="34">
        <v>5.4415559999999996E-13</v>
      </c>
      <c r="K175" s="34">
        <v>5.2849434999999999E-13</v>
      </c>
      <c r="L175" s="34">
        <v>6.0327269999999996E-13</v>
      </c>
      <c r="M175" s="34">
        <v>5.4787019999999998E-13</v>
      </c>
      <c r="N175" s="34">
        <v>4.0625232E-13</v>
      </c>
      <c r="O175" s="34">
        <v>7.3181874000000001E-13</v>
      </c>
      <c r="P175" s="38" t="str">
        <v>NaN</v>
      </c>
      <c r="Q175" s="38">
        <v>1.28569135E-11</v>
      </c>
      <c r="R175" s="38">
        <v>8.0648610000000006E-12</v>
      </c>
      <c r="S175" s="35">
        <v>4.3975713000000002E-12</v>
      </c>
      <c r="T175" s="35">
        <v>8.7520235999999998E-13</v>
      </c>
      <c r="U175" s="35">
        <v>5.4996379999999998E-13</v>
      </c>
      <c r="V175" s="35">
        <v>6.5295723000000003E-13</v>
      </c>
      <c r="W175" s="35">
        <v>8.3172639999999997E-13</v>
      </c>
      <c r="X175" s="35">
        <v>7.8512495000000002E-13</v>
      </c>
      <c r="Y175" s="35">
        <v>1.5405624E-12</v>
      </c>
      <c r="Z175" s="35" t="str">
        <v>NaN</v>
      </c>
      <c r="AA175" s="35" t="str">
        <v>NaN</v>
      </c>
      <c r="AB175" s="35" t="str">
        <v>NaN</v>
      </c>
      <c r="AC175" s="36" t="str">
        <v>NaN</v>
      </c>
      <c r="AD175" s="29" t="str">
        <v>NaN</v>
      </c>
      <c r="AE175" s="29" t="str">
        <v>NaN</v>
      </c>
      <c r="AF175" s="29">
        <v>2.6011054000000002E-10</v>
      </c>
      <c r="AG175" s="29">
        <v>1.355897E-3</v>
      </c>
      <c r="AH175" s="29" t="str">
        <v>NaN</v>
      </c>
      <c r="AI175" s="29" t="str">
        <v>NaN</v>
      </c>
      <c r="AJ175" s="29" t="str">
        <v>NaN</v>
      </c>
      <c r="AK175" s="3">
        <f t="shared" si="89"/>
        <v>5.6495720917619919E-5</v>
      </c>
      <c r="AP175" s="8">
        <f>((AK175-AK$27)*100)/AK$27</f>
        <v>-34.542067889761014</v>
      </c>
      <c r="BG175" s="8"/>
      <c r="BH175" s="8"/>
      <c r="BI175" s="8"/>
    </row>
    <row r="176" spans="1:63" x14ac:dyDescent="0.3">
      <c r="A176" t="str">
        <v>NaN</v>
      </c>
      <c r="B176" s="37" t="str">
        <v>NaN</v>
      </c>
      <c r="C176" s="34">
        <v>2.6041201999999999E-4</v>
      </c>
      <c r="D176" s="34">
        <v>1.3943262E-12</v>
      </c>
      <c r="E176" s="34">
        <v>2.0209675999999999E-13</v>
      </c>
      <c r="F176" s="34">
        <v>6.1570139999999997E-14</v>
      </c>
      <c r="G176" s="34">
        <v>6.3056093999999995E-14</v>
      </c>
      <c r="H176" s="34">
        <v>1.3121901999999999E-13</v>
      </c>
      <c r="I176" s="34">
        <v>2.4230107999999999E-13</v>
      </c>
      <c r="J176" s="34">
        <v>3.3179643999999999E-13</v>
      </c>
      <c r="K176" s="34">
        <v>5.5960599999999999E-13</v>
      </c>
      <c r="L176" s="34">
        <v>6.9090799999999999E-13</v>
      </c>
      <c r="M176" s="34">
        <v>6.4517069999999997E-13</v>
      </c>
      <c r="N176" s="34">
        <v>6.5528334000000004E-13</v>
      </c>
      <c r="O176" s="34">
        <v>1.4947773000000001E-12</v>
      </c>
      <c r="P176" s="38" t="str">
        <v>NaN</v>
      </c>
      <c r="Q176" s="38">
        <v>2.0594757E-11</v>
      </c>
      <c r="R176" s="38">
        <v>5.7684040000000002E-12</v>
      </c>
      <c r="S176" s="35">
        <v>2.5576873999999999E-12</v>
      </c>
      <c r="T176" s="35">
        <v>5.8986349999999997E-13</v>
      </c>
      <c r="U176" s="35">
        <v>4.9381284000000004E-13</v>
      </c>
      <c r="V176" s="35">
        <v>6.5741146000000004E-13</v>
      </c>
      <c r="W176" s="35">
        <v>9.9621089999999997E-13</v>
      </c>
      <c r="X176" s="35">
        <v>1.0324439E-12</v>
      </c>
      <c r="Y176" s="35">
        <v>8.7859079999999995E-13</v>
      </c>
      <c r="Z176" s="35" t="str">
        <v>NaN</v>
      </c>
      <c r="AA176" s="35" t="str">
        <v>NaN</v>
      </c>
      <c r="AB176" s="35" t="str">
        <v>NaN</v>
      </c>
      <c r="AC176" s="36" t="str">
        <v>NaN</v>
      </c>
      <c r="AD176" s="29" t="str">
        <v>NaN</v>
      </c>
      <c r="AE176" s="29" t="str">
        <v>NaN</v>
      </c>
      <c r="AF176" s="29" t="str">
        <v>NaN</v>
      </c>
      <c r="AG176" s="29" t="str">
        <v>NaN</v>
      </c>
      <c r="AH176" s="29" t="str">
        <v>NaN</v>
      </c>
      <c r="AI176" s="29" t="str">
        <v>NaN</v>
      </c>
      <c r="AJ176" s="29" t="str">
        <v>NaN</v>
      </c>
      <c r="AK176" s="3">
        <f t="shared" si="89"/>
        <v>1.1836911820058772E-5</v>
      </c>
      <c r="AP176" s="8">
        <f>((AK176-AK$28)*100)/AK$28</f>
        <v>-60.496069332933743</v>
      </c>
      <c r="BG176" s="8"/>
      <c r="BH176" s="8"/>
      <c r="BI176" s="8"/>
    </row>
    <row r="177" spans="1:61" x14ac:dyDescent="0.3">
      <c r="A177" s="32" t="str">
        <v>NaN</v>
      </c>
      <c r="B177" s="39" t="str">
        <v>NaN</v>
      </c>
      <c r="C177" s="32">
        <v>2.3229079999999999E-12</v>
      </c>
      <c r="D177" s="32">
        <v>8.8336080000000004E-12</v>
      </c>
      <c r="E177" s="32">
        <v>1.5048890000000001E-11</v>
      </c>
      <c r="F177" s="32">
        <v>1.1275292E-11</v>
      </c>
      <c r="G177" s="32">
        <v>8.5229705000000007E-12</v>
      </c>
      <c r="H177" s="32">
        <v>5.460626E-12</v>
      </c>
      <c r="I177" s="32">
        <v>2.2445507000000002E-12</v>
      </c>
      <c r="J177" s="32">
        <v>1.2242766E-12</v>
      </c>
      <c r="K177" s="32">
        <v>5.9263349999999997E-13</v>
      </c>
      <c r="L177" s="32">
        <v>3.5803041999999999E-13</v>
      </c>
      <c r="M177" s="32">
        <v>5.7732866000000004E-13</v>
      </c>
      <c r="N177" s="32">
        <v>1.6428372000000001E-12</v>
      </c>
      <c r="O177" s="32">
        <v>2.7224496999999998E-12</v>
      </c>
      <c r="P177" s="32" t="str">
        <v>NaN</v>
      </c>
      <c r="Q177" s="32" t="str">
        <v>NaN</v>
      </c>
      <c r="R177" s="32" t="str">
        <v>NaN</v>
      </c>
      <c r="S177" s="33">
        <v>3.285165E-4</v>
      </c>
      <c r="T177" s="33">
        <v>1.6221749999999999E-11</v>
      </c>
      <c r="U177" s="33">
        <v>8.9860860000000002E-12</v>
      </c>
      <c r="V177" s="33">
        <v>1.1727718000000001E-12</v>
      </c>
      <c r="W177" s="33">
        <v>3.4340033000000001E-13</v>
      </c>
      <c r="X177" s="33">
        <v>1.5839240999999999E-12</v>
      </c>
      <c r="Y177" s="33">
        <v>1.0472634999999999E-12</v>
      </c>
      <c r="Z177" s="33" t="str">
        <v>NaN</v>
      </c>
      <c r="AA177" s="40" t="str">
        <v>NaN</v>
      </c>
      <c r="AB177" s="40">
        <v>4.6841884000000001E-14</v>
      </c>
      <c r="AC177" s="40">
        <v>1.9143918000000001E-13</v>
      </c>
      <c r="AD177" s="40" t="str">
        <v>NaN</v>
      </c>
      <c r="AE177" s="40" t="str">
        <v>NaN</v>
      </c>
      <c r="AF177" s="40" t="str">
        <v>NaN</v>
      </c>
      <c r="AG177" s="40" t="str">
        <v>NaN</v>
      </c>
      <c r="AH177" s="40" t="str">
        <v>NaN</v>
      </c>
      <c r="AI177" s="40" t="str">
        <v>NaN</v>
      </c>
      <c r="AJ177" s="40" t="str">
        <v>NaN</v>
      </c>
      <c r="AK177" s="3">
        <f t="shared" si="89"/>
        <v>1.4932572291812642E-5</v>
      </c>
      <c r="AP177" s="8">
        <f>((AK177-AK$29)*100)/AK$29</f>
        <v>-58.214532952600585</v>
      </c>
      <c r="BG177" s="8"/>
      <c r="BH177" s="8"/>
      <c r="BI177" s="8"/>
    </row>
    <row r="178" spans="1:61" x14ac:dyDescent="0.3">
      <c r="A178" s="31" t="str">
        <v>NaN</v>
      </c>
      <c r="B178" s="41" t="str">
        <v>NaN</v>
      </c>
      <c r="C178" s="31" t="str">
        <v>NaN</v>
      </c>
      <c r="D178" s="31">
        <v>1.377744E-3</v>
      </c>
      <c r="E178" s="31">
        <v>1.2085829E-3</v>
      </c>
      <c r="F178" s="31">
        <v>1.0645429E-3</v>
      </c>
      <c r="G178" s="31">
        <v>6.8465669999999998E-4</v>
      </c>
      <c r="H178" s="31">
        <v>5.6421029999999999E-4</v>
      </c>
      <c r="I178" s="31">
        <v>2.7872150000000001E-4</v>
      </c>
      <c r="J178" s="31">
        <v>2.3737479E-5</v>
      </c>
      <c r="K178" s="31">
        <v>2.2636192000000001E-11</v>
      </c>
      <c r="L178" s="31">
        <v>7.6462210000000003E-12</v>
      </c>
      <c r="M178" s="31">
        <v>2.9834206000000002E-12</v>
      </c>
      <c r="N178" s="31">
        <v>3.2090825000000001E-12</v>
      </c>
      <c r="O178" s="31" t="str">
        <v>NaN</v>
      </c>
      <c r="P178" s="31" t="str">
        <v>NaN</v>
      </c>
      <c r="Q178" s="31" t="str">
        <v>NaN</v>
      </c>
      <c r="R178" s="31" t="str">
        <v>NaN</v>
      </c>
      <c r="S178" s="33">
        <v>3.0196807000000001E-3</v>
      </c>
      <c r="T178" s="33">
        <v>2.4972480000000001E-3</v>
      </c>
      <c r="U178" s="33">
        <v>1.5455559E-3</v>
      </c>
      <c r="V178" s="33">
        <v>5.960316E-4</v>
      </c>
      <c r="W178" s="33">
        <v>3.3591890000000003E-11</v>
      </c>
      <c r="X178" s="33">
        <v>3.3258797000000002E-12</v>
      </c>
      <c r="Y178" s="33">
        <v>3.6609464999999997E-12</v>
      </c>
      <c r="Z178" s="33">
        <v>1.1900257999999999E-12</v>
      </c>
      <c r="AA178" s="40">
        <v>5.4890779999999997E-13</v>
      </c>
      <c r="AB178" s="40">
        <v>2.4985233000000001E-13</v>
      </c>
      <c r="AC178" s="40">
        <v>2.7339752000000002E-13</v>
      </c>
      <c r="AD178" s="40">
        <v>7.7707540000000005E-14</v>
      </c>
      <c r="AE178" s="40" t="str">
        <v>NaN</v>
      </c>
      <c r="AF178" s="40" t="str">
        <v>NaN</v>
      </c>
      <c r="AG178" s="40" t="str">
        <v>NaN</v>
      </c>
      <c r="AH178" s="40" t="str">
        <v>NaN</v>
      </c>
      <c r="AI178" s="40" t="str">
        <v>NaN</v>
      </c>
      <c r="AJ178" s="40" t="str">
        <v>NaN</v>
      </c>
      <c r="AK178" s="3">
        <f t="shared" si="89"/>
        <v>5.5916139384319663E-4</v>
      </c>
      <c r="AP178" s="8">
        <f>((AK178-AK$30)*100)/AK$30</f>
        <v>-41.30584281559517</v>
      </c>
      <c r="BG178" s="8"/>
      <c r="BH178" s="8"/>
      <c r="BI178" s="8"/>
    </row>
    <row r="179" spans="1:61" x14ac:dyDescent="0.3">
      <c r="A179" s="31" t="str">
        <v>NaN</v>
      </c>
      <c r="B179" s="41" t="str">
        <v>NaN</v>
      </c>
      <c r="C179" s="31" t="str">
        <v>NaN</v>
      </c>
      <c r="D179" s="31">
        <v>3.7361299999999998E-3</v>
      </c>
      <c r="E179" s="31">
        <v>2.5505833E-3</v>
      </c>
      <c r="F179" s="31">
        <v>2.2668817999999999E-3</v>
      </c>
      <c r="G179" s="31">
        <v>2.1336702999999999E-3</v>
      </c>
      <c r="H179" s="31">
        <v>1.8490201999999999E-3</v>
      </c>
      <c r="I179" s="31">
        <v>1.6141505999999999E-3</v>
      </c>
      <c r="J179" s="31">
        <v>1.2357360999999999E-3</v>
      </c>
      <c r="K179" s="31">
        <v>8.7985959999999997E-4</v>
      </c>
      <c r="L179" s="31">
        <v>1.2066516E-4</v>
      </c>
      <c r="M179" s="31">
        <v>1.4931770000000001E-11</v>
      </c>
      <c r="N179" s="31">
        <v>4.6177909999999996E-12</v>
      </c>
      <c r="O179" s="31" t="str">
        <v>NaN</v>
      </c>
      <c r="P179" s="31" t="str">
        <v>NaN</v>
      </c>
      <c r="Q179" s="31" t="str">
        <v>NaN</v>
      </c>
      <c r="R179" s="31" t="str">
        <v>NaN</v>
      </c>
      <c r="S179" s="33">
        <v>3.9102420000000004E-3</v>
      </c>
      <c r="T179" s="33">
        <v>3.5173625000000002E-3</v>
      </c>
      <c r="U179" s="33">
        <v>3.2803012999999999E-3</v>
      </c>
      <c r="V179" s="33">
        <v>2.3016629999999998E-3</v>
      </c>
      <c r="W179" s="33">
        <v>1.5286671999999999E-3</v>
      </c>
      <c r="X179" s="33">
        <v>2.3872663999999999E-4</v>
      </c>
      <c r="Y179" s="33">
        <v>9.5707895000000008E-12</v>
      </c>
      <c r="Z179" s="33" t="str">
        <v>NaN</v>
      </c>
      <c r="AA179" s="40">
        <v>6.746903E-13</v>
      </c>
      <c r="AB179" s="40">
        <v>4.4909911999999998E-13</v>
      </c>
      <c r="AC179" s="40" t="str">
        <v>NaN</v>
      </c>
      <c r="AD179" s="40" t="str">
        <v>NaN</v>
      </c>
      <c r="AE179" s="40" t="str">
        <v>NaN</v>
      </c>
      <c r="AF179" s="40" t="str">
        <v>NaN</v>
      </c>
      <c r="AG179" s="40" t="str">
        <v>NaN</v>
      </c>
      <c r="AH179" s="40" t="str">
        <v>NaN</v>
      </c>
      <c r="AI179" s="40" t="str">
        <v>NaN</v>
      </c>
      <c r="AJ179" s="40" t="str">
        <v>NaN</v>
      </c>
      <c r="AK179" s="3">
        <f t="shared" ref="AK179:AK185" si="135">AVERAGE(A179:AJ179)</f>
        <v>1.5581829865122067E-3</v>
      </c>
      <c r="AP179" s="8">
        <f>((AK179-AK$31)*100)/AK$31</f>
        <v>-34.731016370156439</v>
      </c>
      <c r="BG179" s="8"/>
      <c r="BH179" s="8"/>
      <c r="BI179" s="8"/>
    </row>
    <row r="180" spans="1:61" x14ac:dyDescent="0.3">
      <c r="A180" s="31" t="str">
        <v>NaN</v>
      </c>
      <c r="B180" s="41" t="str">
        <v>NaN</v>
      </c>
      <c r="C180" s="31" t="str">
        <v>NaN</v>
      </c>
      <c r="D180" s="31">
        <v>3.8096841999999999E-3</v>
      </c>
      <c r="E180" s="31">
        <v>2.6253766999999998E-3</v>
      </c>
      <c r="F180" s="31">
        <v>2.6692707999999999E-3</v>
      </c>
      <c r="G180" s="31">
        <v>2.4778203E-3</v>
      </c>
      <c r="H180" s="31">
        <v>2.4049330000000002E-3</v>
      </c>
      <c r="I180" s="31">
        <v>2.2306342000000001E-3</v>
      </c>
      <c r="J180" s="31">
        <v>2.0480945E-3</v>
      </c>
      <c r="K180" s="31">
        <v>1.6357856E-3</v>
      </c>
      <c r="L180" s="31">
        <v>8.9305890000000005E-4</v>
      </c>
      <c r="M180" s="31">
        <v>3.9940240000000003E-11</v>
      </c>
      <c r="N180" s="31">
        <v>9.0596599999999998E-12</v>
      </c>
      <c r="O180" s="31" t="str">
        <v>NaN</v>
      </c>
      <c r="P180" s="31" t="str">
        <v>NaN</v>
      </c>
      <c r="Q180" s="31" t="str">
        <v>NaN</v>
      </c>
      <c r="R180" s="31" t="str">
        <v>NaN</v>
      </c>
      <c r="S180" s="33" t="str">
        <v>NaN</v>
      </c>
      <c r="T180" s="33">
        <v>4.7758469999999997E-3</v>
      </c>
      <c r="U180" s="33">
        <v>3.7620589999999999E-3</v>
      </c>
      <c r="V180" s="33">
        <v>3.7933217999999999E-3</v>
      </c>
      <c r="W180" s="33">
        <v>3.2522712999999998E-3</v>
      </c>
      <c r="X180" s="33">
        <v>2.0494221E-3</v>
      </c>
      <c r="Y180" s="33">
        <v>1.9780776000000001E-4</v>
      </c>
      <c r="Z180" s="33">
        <v>1.5571994999999999E-11</v>
      </c>
      <c r="AA180" s="40" t="str">
        <v>NaN</v>
      </c>
      <c r="AB180" s="40" t="str">
        <v>NaN</v>
      </c>
      <c r="AC180" s="40" t="str">
        <v>NaN</v>
      </c>
      <c r="AD180" s="40" t="str">
        <v>NaN</v>
      </c>
      <c r="AE180" s="40" t="str">
        <v>NaN</v>
      </c>
      <c r="AF180" s="40" t="str">
        <v>NaN</v>
      </c>
      <c r="AG180" s="40" t="str">
        <v>NaN</v>
      </c>
      <c r="AH180" s="40" t="str">
        <v>NaN</v>
      </c>
      <c r="AI180" s="40" t="str">
        <v>NaN</v>
      </c>
      <c r="AJ180" s="40" t="str">
        <v>NaN</v>
      </c>
      <c r="AK180" s="3">
        <f t="shared" si="135"/>
        <v>2.1458548458095496E-3</v>
      </c>
      <c r="AP180" s="8">
        <f>((AK180-AK$32)*100)/AK$32</f>
        <v>-36.105601184284545</v>
      </c>
      <c r="BG180" s="8"/>
      <c r="BH180" s="8"/>
      <c r="BI180" s="8"/>
    </row>
    <row r="181" spans="1:61" x14ac:dyDescent="0.3">
      <c r="A181" s="31" t="str">
        <v>NaN</v>
      </c>
      <c r="B181" s="41" t="str">
        <v>NaN</v>
      </c>
      <c r="C181" s="31" t="str">
        <v>NaN</v>
      </c>
      <c r="D181" s="31" t="str">
        <v>NaN</v>
      </c>
      <c r="E181" s="31">
        <v>2.3359763000000001E-3</v>
      </c>
      <c r="F181" s="31">
        <v>2.5367394999999998E-3</v>
      </c>
      <c r="G181" s="31">
        <v>2.5647457E-3</v>
      </c>
      <c r="H181" s="31">
        <v>2.2628403E-3</v>
      </c>
      <c r="I181" s="31">
        <v>2.5102927000000001E-3</v>
      </c>
      <c r="J181" s="31">
        <v>2.4710980000000001E-3</v>
      </c>
      <c r="K181" s="31">
        <v>2.2200447999999998E-3</v>
      </c>
      <c r="L181" s="31">
        <v>1.2576232999999999E-3</v>
      </c>
      <c r="M181" s="31">
        <v>1.650235E-5</v>
      </c>
      <c r="N181" s="31">
        <v>1.87419E-11</v>
      </c>
      <c r="O181" s="31" t="str">
        <v>NaN</v>
      </c>
      <c r="P181" s="31" t="str">
        <v>NaN</v>
      </c>
      <c r="Q181" s="31" t="str">
        <v>NaN</v>
      </c>
      <c r="R181" s="31" t="str">
        <v>NaN</v>
      </c>
      <c r="S181" s="33" t="str">
        <v>NaN</v>
      </c>
      <c r="T181" s="33" t="str">
        <v>NaN</v>
      </c>
      <c r="U181" s="33">
        <v>5.0404556000000003E-3</v>
      </c>
      <c r="V181" s="33">
        <v>4.7686120000000002E-3</v>
      </c>
      <c r="W181" s="33">
        <v>4.3672340000000002E-3</v>
      </c>
      <c r="X181" s="33">
        <v>3.2676611999999999E-3</v>
      </c>
      <c r="Y181" s="33">
        <v>1.3296864E-3</v>
      </c>
      <c r="Z181" s="33">
        <v>1.2756818E-9</v>
      </c>
      <c r="AA181" s="40" t="str">
        <v>NaN</v>
      </c>
      <c r="AB181" s="40" t="str">
        <v>NaN</v>
      </c>
      <c r="AC181" s="40" t="str">
        <v>NaN</v>
      </c>
      <c r="AD181" s="40" t="str">
        <v>NaN</v>
      </c>
      <c r="AE181" s="40" t="str">
        <v>NaN</v>
      </c>
      <c r="AF181" s="40" t="str">
        <v>NaN</v>
      </c>
      <c r="AG181" s="40" t="str">
        <v>NaN</v>
      </c>
      <c r="AH181" s="40" t="str">
        <v>NaN</v>
      </c>
      <c r="AI181" s="40" t="str">
        <v>NaN</v>
      </c>
      <c r="AJ181" s="40" t="str">
        <v>NaN</v>
      </c>
      <c r="AK181" s="3">
        <f t="shared" si="135"/>
        <v>2.3093445902764814E-3</v>
      </c>
      <c r="AP181" s="8">
        <f>((AK181-AK$33)*100)/AK$33</f>
        <v>-34.215512117170313</v>
      </c>
      <c r="BG181" s="8"/>
      <c r="BH181" s="8"/>
      <c r="BI181" s="8"/>
    </row>
    <row r="182" spans="1:61" x14ac:dyDescent="0.3">
      <c r="A182" s="27" t="str">
        <v>NaN</v>
      </c>
      <c r="B182" s="28" t="str">
        <v>NaN</v>
      </c>
      <c r="C182" s="27" t="str">
        <v>NaN</v>
      </c>
      <c r="D182" s="27" t="str">
        <v>NaN</v>
      </c>
      <c r="E182" s="27">
        <v>5.1917709999999998E-6</v>
      </c>
      <c r="F182" s="27">
        <v>1.6352732000000001E-3</v>
      </c>
      <c r="G182" s="27">
        <v>1.2128827E-3</v>
      </c>
      <c r="H182" s="27">
        <v>4.2662054000000002E-4</v>
      </c>
      <c r="I182" s="27">
        <v>1.4026487000000001E-3</v>
      </c>
      <c r="J182" s="27">
        <v>3.2714477E-3</v>
      </c>
      <c r="K182" s="27">
        <v>1.9070538E-3</v>
      </c>
      <c r="L182" s="27">
        <v>1.0221373999999999E-3</v>
      </c>
      <c r="M182" s="27">
        <v>1.88934E-11</v>
      </c>
      <c r="N182" s="27" t="str">
        <v>NaN</v>
      </c>
      <c r="O182" s="27" t="str">
        <v>NaN</v>
      </c>
      <c r="P182" s="27" t="str">
        <v>NaN</v>
      </c>
      <c r="Q182" s="27" t="str">
        <v>NaN</v>
      </c>
      <c r="R182" s="27" t="str">
        <v>NaN</v>
      </c>
      <c r="S182" s="27" t="str">
        <v>NaN</v>
      </c>
      <c r="T182" s="27" t="str">
        <v>NaN</v>
      </c>
      <c r="U182" s="27">
        <v>5.3143030000000003E-3</v>
      </c>
      <c r="V182" s="27">
        <v>5.2149420000000002E-3</v>
      </c>
      <c r="W182" s="27">
        <v>4.646107E-3</v>
      </c>
      <c r="X182" s="27">
        <v>3.8061216000000002E-3</v>
      </c>
      <c r="Y182" s="27">
        <v>2.1684323000000002E-3</v>
      </c>
      <c r="Z182" s="27" t="str">
        <v>NaN</v>
      </c>
      <c r="AA182" s="27" t="str">
        <v>NaN</v>
      </c>
      <c r="AB182" s="27" t="str">
        <v>NaN</v>
      </c>
      <c r="AC182" s="27" t="str">
        <v>NaN</v>
      </c>
      <c r="AD182" s="27" t="str">
        <v>NaN</v>
      </c>
      <c r="AE182" s="27" t="str">
        <v>NaN</v>
      </c>
      <c r="AF182" s="27" t="str">
        <v>NaN</v>
      </c>
      <c r="AG182" s="27" t="str">
        <v>NaN</v>
      </c>
      <c r="AH182" s="27" t="str">
        <v>NaN</v>
      </c>
      <c r="AI182" s="27" t="str">
        <v>NaN</v>
      </c>
      <c r="AJ182" s="27" t="str">
        <v>NaN</v>
      </c>
      <c r="AK182" s="3">
        <f t="shared" si="135"/>
        <v>2.2880829807066716E-3</v>
      </c>
      <c r="AP182" s="8">
        <f>((AK182-AK$34)*100)/AK$34</f>
        <v>-22.675957495594414</v>
      </c>
      <c r="BG182" s="8"/>
      <c r="BH182" s="8"/>
      <c r="BI182" s="8"/>
    </row>
    <row r="183" spans="1:61" x14ac:dyDescent="0.3">
      <c r="A183" s="27" t="str">
        <v>NaN</v>
      </c>
      <c r="B183" s="28" t="str">
        <v>NaN</v>
      </c>
      <c r="C183" s="27" t="str">
        <v>NaN</v>
      </c>
      <c r="D183" s="27" t="str">
        <v>NaN</v>
      </c>
      <c r="E183" s="27" t="str">
        <v>NaN</v>
      </c>
      <c r="F183" s="27" t="str">
        <v>NaN</v>
      </c>
      <c r="G183" s="27">
        <v>2.2003024000000001E-4</v>
      </c>
      <c r="H183" s="27">
        <v>3.2606870000000002E-4</v>
      </c>
      <c r="I183" s="27">
        <v>5.8370169999999997E-4</v>
      </c>
      <c r="J183" s="27">
        <v>1.7655692000000001E-3</v>
      </c>
      <c r="K183" s="27">
        <v>2.6853205999999998E-10</v>
      </c>
      <c r="L183" s="27">
        <v>7.0663620000000001E-11</v>
      </c>
      <c r="M183" s="27" t="str">
        <v>NaN</v>
      </c>
      <c r="N183" s="27" t="str">
        <v>NaN</v>
      </c>
      <c r="O183" s="27" t="str">
        <v>NaN</v>
      </c>
      <c r="P183" s="27" t="str">
        <v>NaN</v>
      </c>
      <c r="Q183" s="27" t="str">
        <v>NaN</v>
      </c>
      <c r="R183" s="27" t="str">
        <v>NaN</v>
      </c>
      <c r="S183" s="27" t="str">
        <v>NaN</v>
      </c>
      <c r="T183" s="27" t="str">
        <v>NaN</v>
      </c>
      <c r="U183" s="27">
        <v>3.6113336999999998E-3</v>
      </c>
      <c r="V183" s="27">
        <v>3.7117177E-3</v>
      </c>
      <c r="W183" s="27">
        <v>2.0069173000000001E-3</v>
      </c>
      <c r="X183" s="27">
        <v>1.7201571E-3</v>
      </c>
      <c r="Y183" s="27">
        <v>1.0065823000000001E-5</v>
      </c>
      <c r="Z183" s="27">
        <v>5.7518625E-11</v>
      </c>
      <c r="AA183" s="27" t="str">
        <v>NaN</v>
      </c>
      <c r="AB183" s="27" t="str">
        <v>NaN</v>
      </c>
      <c r="AC183" s="27" t="str">
        <v>NaN</v>
      </c>
      <c r="AD183" s="27" t="str">
        <v>NaN</v>
      </c>
      <c r="AE183" s="27" t="str">
        <v>NaN</v>
      </c>
      <c r="AF183" s="27" t="str">
        <v>NaN</v>
      </c>
      <c r="AG183" s="27" t="str">
        <v>NaN</v>
      </c>
      <c r="AH183" s="27" t="str">
        <v>NaN</v>
      </c>
      <c r="AI183" s="27" t="str">
        <v>NaN</v>
      </c>
      <c r="AJ183" s="27" t="str">
        <v>NaN</v>
      </c>
      <c r="AK183" s="3">
        <f t="shared" si="135"/>
        <v>1.1629634883095253E-3</v>
      </c>
      <c r="AP183" s="8">
        <f>((AK183-AK$35)*100)/AK$35</f>
        <v>3.27714089168333</v>
      </c>
      <c r="BG183" s="8"/>
      <c r="BH183" s="8"/>
      <c r="BI183" s="8"/>
    </row>
    <row r="184" spans="1:61" x14ac:dyDescent="0.3">
      <c r="A184" s="25" t="str">
        <v>NaN</v>
      </c>
      <c r="B184" s="26" t="str">
        <v>NaN</v>
      </c>
      <c r="C184" s="25" t="str">
        <v>NaN</v>
      </c>
      <c r="D184" s="25" t="str">
        <v>NaN</v>
      </c>
      <c r="E184" s="25" t="str">
        <v>NaN</v>
      </c>
      <c r="F184" s="25" t="str">
        <v>NaN</v>
      </c>
      <c r="G184" s="25" t="str">
        <v>NaN</v>
      </c>
      <c r="H184" s="25" t="str">
        <v>NaN</v>
      </c>
      <c r="I184" s="25" t="str">
        <v>NaN</v>
      </c>
      <c r="J184" s="25">
        <v>1.1701057E-11</v>
      </c>
      <c r="K184" s="25" t="str">
        <v>NaN</v>
      </c>
      <c r="L184" s="25" t="str">
        <v>NaN</v>
      </c>
      <c r="M184" s="25" t="str">
        <v>NaN</v>
      </c>
      <c r="N184" s="25" t="str">
        <v>NaN</v>
      </c>
      <c r="O184" s="25" t="str">
        <v>NaN</v>
      </c>
      <c r="P184" s="25" t="str">
        <v>NaN</v>
      </c>
      <c r="Q184" s="25" t="str">
        <v>NaN</v>
      </c>
      <c r="R184" s="25" t="str">
        <v>NaN</v>
      </c>
      <c r="S184" s="25" t="str">
        <v>NaN</v>
      </c>
      <c r="T184" s="25">
        <v>7.0467264000000001E-11</v>
      </c>
      <c r="U184" s="25">
        <v>1.4691859E-10</v>
      </c>
      <c r="V184" s="25" t="str">
        <v>NaN</v>
      </c>
      <c r="W184" s="25" t="str">
        <v>NaN</v>
      </c>
      <c r="X184" s="25">
        <v>2.6223440000000002E-12</v>
      </c>
      <c r="Y184" s="25">
        <v>1.0302062000000001E-11</v>
      </c>
      <c r="Z184" s="25">
        <v>1.4829157E-11</v>
      </c>
      <c r="AA184" s="25">
        <v>1.2120881599999999E-11</v>
      </c>
      <c r="AB184" s="25">
        <v>1.38875855E-11</v>
      </c>
      <c r="AC184" s="25" t="str">
        <v>NaN</v>
      </c>
      <c r="AD184" s="25" t="str">
        <v>NaN</v>
      </c>
      <c r="AE184" s="25" t="str">
        <v>NaN</v>
      </c>
      <c r="AF184" s="25" t="str">
        <v>NaN</v>
      </c>
      <c r="AG184" s="25" t="str">
        <v>NaN</v>
      </c>
      <c r="AH184" s="25" t="str">
        <v>NaN</v>
      </c>
      <c r="AI184" s="25" t="str">
        <v>NaN</v>
      </c>
      <c r="AJ184" s="25" t="str">
        <v>NaN</v>
      </c>
      <c r="AK184" s="3">
        <f t="shared" si="135"/>
        <v>3.5356117637500003E-11</v>
      </c>
      <c r="AP184" s="23">
        <f>((AK184-AK$36)*100)/AK$36</f>
        <v>-57.638924181181217</v>
      </c>
      <c r="BG184" s="8"/>
      <c r="BH184" s="8"/>
      <c r="BI184" s="8"/>
    </row>
    <row r="185" spans="1:61" x14ac:dyDescent="0.3">
      <c r="A185" s="25">
        <v>7.0069934999999998E-12</v>
      </c>
      <c r="B185" s="26">
        <v>8.6838410000000001E-12</v>
      </c>
      <c r="C185" s="25">
        <v>8.1450260000000002E-12</v>
      </c>
      <c r="D185" s="25">
        <v>8.0595029999999999E-12</v>
      </c>
      <c r="E185" s="25">
        <v>7.6446600000000007E-12</v>
      </c>
      <c r="F185" s="25">
        <v>7.5485569999999998E-12</v>
      </c>
      <c r="G185" s="25">
        <v>7.7665870000000002E-12</v>
      </c>
      <c r="H185" s="25">
        <v>7.5176500000000008E-12</v>
      </c>
      <c r="I185" s="25">
        <v>7.4618550000000006E-12</v>
      </c>
      <c r="J185" s="25">
        <v>7.6577580000000007E-12</v>
      </c>
      <c r="K185" s="25">
        <v>7.1629599999999996E-12</v>
      </c>
      <c r="L185" s="25">
        <v>7.0834306000000002E-12</v>
      </c>
      <c r="M185" s="25">
        <v>7.004226E-12</v>
      </c>
      <c r="N185" s="25">
        <v>6.5482232999999996E-12</v>
      </c>
      <c r="O185" s="25">
        <v>7.5649399999999995E-12</v>
      </c>
      <c r="P185" s="25">
        <v>9.6481539999999993E-12</v>
      </c>
      <c r="Q185" s="25">
        <v>1.1042985000000001E-11</v>
      </c>
      <c r="R185" s="25">
        <v>9.3680970000000007E-12</v>
      </c>
      <c r="S185" s="25">
        <v>1.1347257E-11</v>
      </c>
      <c r="T185" s="25">
        <v>1.23130325E-11</v>
      </c>
      <c r="U185" s="25" t="str">
        <v>NaN</v>
      </c>
      <c r="V185" s="25" t="str">
        <v>NaN</v>
      </c>
      <c r="W185" s="25" t="str">
        <v>NaN</v>
      </c>
      <c r="X185" s="25" t="str">
        <v>NaN</v>
      </c>
      <c r="Y185" s="25">
        <v>5.0680362999999998E-12</v>
      </c>
      <c r="Z185" s="25">
        <v>8.5372520000000005E-12</v>
      </c>
      <c r="AA185" s="25">
        <v>8.2895565000000005E-12</v>
      </c>
      <c r="AB185" s="25">
        <v>1.24028504E-11</v>
      </c>
      <c r="AC185" s="25">
        <v>9.4103069999999992E-12</v>
      </c>
      <c r="AD185" s="25">
        <v>1.0188355E-11</v>
      </c>
      <c r="AE185" s="25">
        <v>9.5115435000000005E-12</v>
      </c>
      <c r="AF185" s="25">
        <v>8.4493399999999992E-12</v>
      </c>
      <c r="AG185" s="25">
        <v>7.5360019999999997E-12</v>
      </c>
      <c r="AH185" s="25">
        <v>8.0340349999999999E-12</v>
      </c>
      <c r="AI185" s="25">
        <v>7.8158105000000003E-12</v>
      </c>
      <c r="AJ185" s="25">
        <v>6.7552743000000002E-12</v>
      </c>
      <c r="AK185" s="3">
        <f t="shared" si="135"/>
        <v>8.3929405749999999E-12</v>
      </c>
      <c r="AP185" s="23">
        <f>((AK185-AK$37)*100)/AK$37</f>
        <v>-53.995444695261973</v>
      </c>
      <c r="BG185" s="8"/>
      <c r="BH185" s="8"/>
      <c r="BI185" s="8"/>
    </row>
    <row r="186" spans="1:61" x14ac:dyDescent="0.3">
      <c r="AK186" s="17">
        <f>SUM(A150:AJ183)/867</f>
        <v>8.1057496078446555E-4</v>
      </c>
      <c r="AP186" s="23">
        <f>((AK186-AK$38)*100)/AK$38</f>
        <v>-6.3377157704453735</v>
      </c>
      <c r="BG186" s="8"/>
      <c r="BH186" s="8"/>
      <c r="BI186" s="8"/>
    </row>
    <row r="187" spans="1:61" x14ac:dyDescent="0.3">
      <c r="AK187" s="18"/>
      <c r="BG187" s="8"/>
      <c r="BH187" s="8"/>
      <c r="BI187" s="8"/>
    </row>
    <row r="188" spans="1:61" x14ac:dyDescent="0.3">
      <c r="AK188" s="18"/>
      <c r="BG188" s="8"/>
      <c r="BH188" s="8"/>
      <c r="BI188" s="8"/>
    </row>
    <row r="189" spans="1:61" x14ac:dyDescent="0.3">
      <c r="AK189" s="18"/>
      <c r="BG189" s="8"/>
      <c r="BH189" s="8"/>
      <c r="BI189" s="8"/>
    </row>
    <row r="190" spans="1:61" x14ac:dyDescent="0.3">
      <c r="AK190" s="18"/>
      <c r="BG190" s="8"/>
      <c r="BH190" s="8"/>
      <c r="BI190" s="8"/>
    </row>
    <row r="191" spans="1:61" x14ac:dyDescent="0.3">
      <c r="AK191" s="18"/>
      <c r="BG191" s="8"/>
      <c r="BH191" s="8"/>
      <c r="BI191" s="8"/>
    </row>
    <row r="192" spans="1:61" x14ac:dyDescent="0.3">
      <c r="AK192" s="18"/>
      <c r="BG192" s="8"/>
      <c r="BH192" s="8"/>
      <c r="BI192" s="8"/>
    </row>
    <row r="193" spans="37:61" x14ac:dyDescent="0.3">
      <c r="AK193" s="18"/>
      <c r="BG193" s="8"/>
      <c r="BH193" s="8"/>
      <c r="BI193" s="8"/>
    </row>
    <row r="194" spans="37:61" x14ac:dyDescent="0.3">
      <c r="AK194" s="18"/>
      <c r="BG194" s="8"/>
      <c r="BH194" s="8"/>
      <c r="BI194" s="8"/>
    </row>
    <row r="195" spans="37:61" x14ac:dyDescent="0.3">
      <c r="AK195" s="18"/>
      <c r="BG195" s="8"/>
      <c r="BH195" s="8"/>
      <c r="BI195" s="8"/>
    </row>
    <row r="196" spans="37:61" x14ac:dyDescent="0.3">
      <c r="AK196" s="18"/>
    </row>
    <row r="197" spans="37:61" x14ac:dyDescent="0.3">
      <c r="AK197" s="18"/>
    </row>
    <row r="198" spans="37:61" x14ac:dyDescent="0.3">
      <c r="AK198" s="2"/>
    </row>
    <row r="199" spans="37:61" x14ac:dyDescent="0.3">
      <c r="AK199" s="2"/>
    </row>
    <row r="200" spans="37:61" x14ac:dyDescent="0.3">
      <c r="AK200" s="2"/>
    </row>
    <row r="201" spans="37:61" x14ac:dyDescent="0.3">
      <c r="AK201" s="2"/>
    </row>
    <row r="202" spans="37:61" x14ac:dyDescent="0.3">
      <c r="AK202" s="2"/>
    </row>
    <row r="203" spans="37:61" x14ac:dyDescent="0.3">
      <c r="AK203" s="2"/>
    </row>
    <row r="204" spans="37:61" x14ac:dyDescent="0.3">
      <c r="AK204" s="2"/>
    </row>
    <row r="205" spans="37:61" x14ac:dyDescent="0.3">
      <c r="AK205" s="2"/>
    </row>
    <row r="206" spans="37:61" x14ac:dyDescent="0.3">
      <c r="AK206" s="2"/>
    </row>
    <row r="207" spans="37:61" x14ac:dyDescent="0.3">
      <c r="AK207" s="2"/>
    </row>
    <row r="208" spans="37:61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275"/>
  <sheetViews>
    <sheetView topLeftCell="A105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275"/>
  <sheetViews>
    <sheetView topLeftCell="A140"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75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76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77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78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79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275"/>
  <sheetViews>
    <sheetView topLeftCell="A136" zoomScale="32" zoomScaleNormal="32" workbookViewId="0">
      <selection activeCell="A114" sqref="A11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80</v>
      </c>
      <c r="AK1" s="1"/>
      <c r="AL1" s="1"/>
    </row>
    <row r="2" spans="1:49" x14ac:dyDescent="0.3">
      <c r="A2" s="25" t="str" cm="1">
        <f t="array" ref="A2:AJ37">([3]bio_export_POC_RCP6p0!A1:AJ36)</f>
        <v>NaN</v>
      </c>
      <c r="B2" s="26" t="str">
        <v>NaN</v>
      </c>
      <c r="C2" s="25" t="str">
        <v>NaN</v>
      </c>
      <c r="D2" s="25" t="str">
        <v>NaN</v>
      </c>
      <c r="E2" s="25" t="str">
        <v>NaN</v>
      </c>
      <c r="F2" s="25" t="str">
        <v>NaN</v>
      </c>
      <c r="G2" s="25" t="str">
        <v>NaN</v>
      </c>
      <c r="H2" s="25" t="str">
        <v>NaN</v>
      </c>
      <c r="I2" s="25" t="str">
        <v>NaN</v>
      </c>
      <c r="J2" s="25" t="str">
        <v>NaN</v>
      </c>
      <c r="K2" s="25" t="str">
        <v>NaN</v>
      </c>
      <c r="L2" s="25" t="str">
        <v>NaN</v>
      </c>
      <c r="M2" s="25" t="str">
        <v>NaN</v>
      </c>
      <c r="N2" s="25" t="str">
        <v>NaN</v>
      </c>
      <c r="O2" s="25" t="str">
        <v>NaN</v>
      </c>
      <c r="P2" s="25" t="str">
        <v>NaN</v>
      </c>
      <c r="Q2" s="25" t="str">
        <v>NaN</v>
      </c>
      <c r="R2" s="25" t="str">
        <v>NaN</v>
      </c>
      <c r="S2" s="25" t="str">
        <v>NaN</v>
      </c>
      <c r="T2" s="25" t="str">
        <v>NaN</v>
      </c>
      <c r="U2" s="25" t="str">
        <v>NaN</v>
      </c>
      <c r="V2" s="25" t="str">
        <v>NaN</v>
      </c>
      <c r="W2" s="25" t="str">
        <v>NaN</v>
      </c>
      <c r="X2" s="25" t="str">
        <v>NaN</v>
      </c>
      <c r="Y2" s="25" t="str">
        <v>NaN</v>
      </c>
      <c r="Z2" s="25" t="str">
        <v>NaN</v>
      </c>
      <c r="AA2" s="25" t="str">
        <v>NaN</v>
      </c>
      <c r="AB2" s="25" t="str">
        <v>NaN</v>
      </c>
      <c r="AC2" s="25" t="str">
        <v>NaN</v>
      </c>
      <c r="AD2" s="25" t="str">
        <v>NaN</v>
      </c>
      <c r="AE2" s="25" t="str">
        <v>NaN</v>
      </c>
      <c r="AF2" s="25" t="str">
        <v>NaN</v>
      </c>
      <c r="AG2" s="25" t="str">
        <v>NaN</v>
      </c>
      <c r="AH2" s="25" t="str">
        <v>NaN</v>
      </c>
      <c r="AI2" s="25" t="str">
        <v>NaN</v>
      </c>
      <c r="AJ2" s="25" t="str">
        <v>NaN</v>
      </c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 t="str">
        <v>NaN</v>
      </c>
      <c r="B3" s="26">
        <v>2.2104529999999998</v>
      </c>
      <c r="C3" s="25">
        <v>2.2256974999999999</v>
      </c>
      <c r="D3" s="25">
        <v>2.2284944000000002</v>
      </c>
      <c r="E3" s="25">
        <v>2.1223551999999999</v>
      </c>
      <c r="F3" s="25">
        <v>2.4550830000000001</v>
      </c>
      <c r="G3" s="25">
        <v>2.4588405999999998</v>
      </c>
      <c r="H3" s="25">
        <v>1.8172007999999999</v>
      </c>
      <c r="I3" s="25">
        <v>2.1127910000000001</v>
      </c>
      <c r="J3" s="25">
        <v>2.3336882999999999</v>
      </c>
      <c r="K3" s="25">
        <v>2.1431757999999999</v>
      </c>
      <c r="L3" s="25">
        <v>2.323925</v>
      </c>
      <c r="M3" s="25">
        <v>2.2673230000000002</v>
      </c>
      <c r="N3" s="25">
        <v>2.2965239999999998</v>
      </c>
      <c r="O3" s="25">
        <v>2.1365104000000001</v>
      </c>
      <c r="P3" s="25">
        <v>2.1078657999999999</v>
      </c>
      <c r="Q3" s="25">
        <v>2.4027542999999998</v>
      </c>
      <c r="R3" s="25">
        <v>1.7870010000000001</v>
      </c>
      <c r="S3" s="25">
        <v>1.7598163</v>
      </c>
      <c r="T3" s="25">
        <v>2.1610307999999998</v>
      </c>
      <c r="U3" s="25">
        <v>2.1288244999999999</v>
      </c>
      <c r="V3" s="25">
        <v>2.1797415999999998</v>
      </c>
      <c r="W3" s="25">
        <v>2.1123333</v>
      </c>
      <c r="X3" s="25">
        <v>2.1127117000000002</v>
      </c>
      <c r="Y3" s="25">
        <v>2.1321300000000001</v>
      </c>
      <c r="Z3" s="25">
        <v>2.1210954000000002</v>
      </c>
      <c r="AA3" s="25">
        <v>2.1237840000000001</v>
      </c>
      <c r="AB3" s="25">
        <v>2.1647650000000001</v>
      </c>
      <c r="AC3" s="25">
        <v>2.1824981999999999</v>
      </c>
      <c r="AD3" s="25">
        <v>2.1734738</v>
      </c>
      <c r="AE3" s="25">
        <v>2.1036915999999999</v>
      </c>
      <c r="AF3" s="25">
        <v>2.1999390000000001</v>
      </c>
      <c r="AG3" s="25">
        <v>2.066595</v>
      </c>
      <c r="AH3" s="25">
        <v>2.1367180000000001</v>
      </c>
      <c r="AI3" s="25">
        <v>2.1925599999999998</v>
      </c>
      <c r="AJ3" s="25" t="str">
        <v>NaN</v>
      </c>
      <c r="AK3" s="3">
        <f>AVERAGE(A3:AJ3)</f>
        <v>2.1612173911764705</v>
      </c>
      <c r="AL3" s="4">
        <v>-66.4435</v>
      </c>
      <c r="AM3" s="6" t="s">
        <v>93</v>
      </c>
      <c r="AO3" s="2">
        <f>SUM(A36:AJ37)/40</f>
        <v>2.1057792099999997</v>
      </c>
      <c r="AV3" s="2"/>
      <c r="AW3" s="2"/>
    </row>
    <row r="4" spans="1:49" x14ac:dyDescent="0.3">
      <c r="A4" s="27">
        <v>2.9015276000000001</v>
      </c>
      <c r="B4" s="28">
        <v>2.8565516</v>
      </c>
      <c r="C4" s="27">
        <v>2.7533970000000001</v>
      </c>
      <c r="D4" s="27">
        <v>2.7433648000000002</v>
      </c>
      <c r="E4" s="27">
        <v>2.6292868</v>
      </c>
      <c r="F4" s="27">
        <v>2.5150522999999998</v>
      </c>
      <c r="G4" s="27">
        <v>2.4769108000000002</v>
      </c>
      <c r="H4" s="27">
        <v>2.4722705</v>
      </c>
      <c r="I4" s="27">
        <v>2.6052917999999998</v>
      </c>
      <c r="J4" s="27">
        <v>2.7078424000000001</v>
      </c>
      <c r="K4" s="27">
        <v>2.7279284000000001</v>
      </c>
      <c r="L4" s="27">
        <v>2.6988694999999998</v>
      </c>
      <c r="M4" s="27">
        <v>2.7203795999999998</v>
      </c>
      <c r="N4" s="27">
        <v>2.7174369999999999</v>
      </c>
      <c r="O4" s="27">
        <v>2.7215332999999999</v>
      </c>
      <c r="P4" s="27">
        <v>2.6753743000000001</v>
      </c>
      <c r="Q4" s="27">
        <v>2.5804010000000002</v>
      </c>
      <c r="R4" s="27">
        <v>2.4622899999999999</v>
      </c>
      <c r="S4" s="27">
        <v>2.4377863</v>
      </c>
      <c r="T4" s="27">
        <v>2.7398539999999998</v>
      </c>
      <c r="U4" s="27">
        <v>2.6499739</v>
      </c>
      <c r="V4" s="27">
        <v>2.6287007</v>
      </c>
      <c r="W4" s="27">
        <v>2.6067855</v>
      </c>
      <c r="X4" s="27">
        <v>3.0109465000000002</v>
      </c>
      <c r="Y4" s="27">
        <v>3.1085937000000001</v>
      </c>
      <c r="Z4" s="27">
        <v>3.0763462000000001</v>
      </c>
      <c r="AA4" s="27">
        <v>3.0806936999999999</v>
      </c>
      <c r="AB4" s="27">
        <v>3.0729630000000001</v>
      </c>
      <c r="AC4" s="27">
        <v>2.5816680000000001</v>
      </c>
      <c r="AD4" s="27">
        <v>2.7162305999999998</v>
      </c>
      <c r="AE4" s="27">
        <v>2.8259148999999999</v>
      </c>
      <c r="AF4" s="27">
        <v>2.7107920000000001</v>
      </c>
      <c r="AG4" s="27">
        <v>2.9562141999999998</v>
      </c>
      <c r="AH4" s="27">
        <v>3.0032112999999998</v>
      </c>
      <c r="AI4" s="27">
        <v>2.5287302</v>
      </c>
      <c r="AJ4" s="27">
        <v>2.8775387000000001</v>
      </c>
      <c r="AK4" s="3">
        <f t="shared" ref="AK4:AK67" si="0">AVERAGE(A4:AJ4)</f>
        <v>2.7382958916666671</v>
      </c>
      <c r="AL4" s="9">
        <v>-59.441600000000001</v>
      </c>
      <c r="AM4" s="6" t="s">
        <v>115</v>
      </c>
      <c r="AO4" s="2">
        <f>SUM(A2:AJ3)/34</f>
        <v>2.1612173911764705</v>
      </c>
      <c r="AT4" s="44">
        <f>AVERAGE(A2:AJ3)</f>
        <v>2.1612173911764705</v>
      </c>
      <c r="AV4" s="22" t="s">
        <v>94</v>
      </c>
      <c r="AW4" s="2" t="s">
        <v>95</v>
      </c>
    </row>
    <row r="5" spans="1:49" x14ac:dyDescent="0.3">
      <c r="A5" s="27">
        <v>3.509703</v>
      </c>
      <c r="B5" s="28">
        <v>3.4439929999999999</v>
      </c>
      <c r="C5" s="27">
        <v>3.4182860000000002</v>
      </c>
      <c r="D5" s="27">
        <v>3.4625455999999999</v>
      </c>
      <c r="E5" s="27">
        <v>3.435349</v>
      </c>
      <c r="F5" s="27">
        <v>3.2454945999999998</v>
      </c>
      <c r="G5" s="27">
        <v>3.1733973</v>
      </c>
      <c r="H5" s="27">
        <v>3.2394476000000001</v>
      </c>
      <c r="I5" s="27">
        <v>3.4526702999999999</v>
      </c>
      <c r="J5" s="27">
        <v>3.6481946000000001</v>
      </c>
      <c r="K5" s="27">
        <v>3.7500893999999998</v>
      </c>
      <c r="L5" s="27">
        <v>3.687405</v>
      </c>
      <c r="M5" s="27">
        <v>3.5472147000000001</v>
      </c>
      <c r="N5" s="27">
        <v>3.5273886000000001</v>
      </c>
      <c r="O5" s="27">
        <v>3.4405190000000001</v>
      </c>
      <c r="P5" s="27">
        <v>3.3352156000000002</v>
      </c>
      <c r="Q5" s="27">
        <v>3.3010994999999999</v>
      </c>
      <c r="R5" s="27">
        <v>3.0760266999999999</v>
      </c>
      <c r="S5" s="27">
        <v>2.6235762</v>
      </c>
      <c r="T5" s="27">
        <v>2.8151145</v>
      </c>
      <c r="U5" s="27">
        <v>3.2295804000000001</v>
      </c>
      <c r="V5" s="27">
        <v>3.5300012000000001</v>
      </c>
      <c r="W5" s="27">
        <v>3.6795203999999999</v>
      </c>
      <c r="X5" s="27">
        <v>3.6190633999999999</v>
      </c>
      <c r="Y5" s="27">
        <v>3.5919135</v>
      </c>
      <c r="Z5" s="27">
        <v>3.5665529</v>
      </c>
      <c r="AA5" s="27">
        <v>3.5141317999999999</v>
      </c>
      <c r="AB5" s="27">
        <v>3.3509128000000001</v>
      </c>
      <c r="AC5" s="27">
        <v>3.3323239999999998</v>
      </c>
      <c r="AD5" s="27">
        <v>3.4374845000000001</v>
      </c>
      <c r="AE5" s="27">
        <v>3.5934621999999998</v>
      </c>
      <c r="AF5" s="27">
        <v>3.5593183000000002</v>
      </c>
      <c r="AG5" s="27">
        <v>3.5618922999999998</v>
      </c>
      <c r="AH5" s="27">
        <v>3.6293606999999999</v>
      </c>
      <c r="AI5" s="27">
        <v>3.5917176999999998</v>
      </c>
      <c r="AJ5" s="27">
        <v>3.5954009999999998</v>
      </c>
      <c r="AK5" s="3">
        <f t="shared" si="0"/>
        <v>3.4309824250000007</v>
      </c>
      <c r="AL5" s="1">
        <v>-53.663899999999998</v>
      </c>
      <c r="AM5" s="10" t="s">
        <v>93</v>
      </c>
      <c r="AO5" s="2">
        <f>SUM(A34:AJ35)/26</f>
        <v>3.2080466653846162</v>
      </c>
      <c r="AV5" s="10" t="s">
        <v>96</v>
      </c>
      <c r="AW5" s="2" t="s">
        <v>97</v>
      </c>
    </row>
    <row r="6" spans="1:49" x14ac:dyDescent="0.3">
      <c r="A6" s="29">
        <v>3.6800253000000001</v>
      </c>
      <c r="B6" s="30">
        <v>3.6877735</v>
      </c>
      <c r="C6" s="29">
        <v>3.6804332999999998</v>
      </c>
      <c r="D6" s="29">
        <v>3.8057850000000002</v>
      </c>
      <c r="E6" s="31">
        <v>3.8242341999999998</v>
      </c>
      <c r="F6" s="31">
        <v>3.8162579999999999</v>
      </c>
      <c r="G6" s="31">
        <v>3.8294147999999999</v>
      </c>
      <c r="H6" s="31">
        <v>3.8109160000000002</v>
      </c>
      <c r="I6" s="31">
        <v>3.9993243000000001</v>
      </c>
      <c r="J6" s="31">
        <v>4.0449529999999996</v>
      </c>
      <c r="K6" s="31">
        <v>4.0254329999999996</v>
      </c>
      <c r="L6" s="31">
        <v>3.90761</v>
      </c>
      <c r="M6" s="31">
        <v>3.8548355000000001</v>
      </c>
      <c r="N6" s="31">
        <v>3.7776442000000001</v>
      </c>
      <c r="O6" s="31">
        <v>3.7251284</v>
      </c>
      <c r="P6" s="31">
        <v>3.6255085</v>
      </c>
      <c r="Q6" s="32">
        <v>3.6027515000000001</v>
      </c>
      <c r="R6" s="32">
        <v>3.5303065999999999</v>
      </c>
      <c r="S6" s="33">
        <v>3.0114572000000002</v>
      </c>
      <c r="T6" s="33" t="str">
        <v>NaN</v>
      </c>
      <c r="U6" s="33">
        <v>4.2793070000000002</v>
      </c>
      <c r="V6" s="33">
        <v>4.2586922999999999</v>
      </c>
      <c r="W6" s="33">
        <v>4.2156754000000003</v>
      </c>
      <c r="X6" s="33">
        <v>4.1380056999999999</v>
      </c>
      <c r="Y6" s="33">
        <v>4.0761700000000003</v>
      </c>
      <c r="Z6" s="33">
        <v>3.9900745999999998</v>
      </c>
      <c r="AA6" s="33">
        <v>3.7689319999999999</v>
      </c>
      <c r="AB6" s="33">
        <v>3.7491840000000001</v>
      </c>
      <c r="AC6" s="29">
        <v>3.7625628</v>
      </c>
      <c r="AD6" s="29">
        <v>3.8297246</v>
      </c>
      <c r="AE6" s="29">
        <v>3.9388200000000002</v>
      </c>
      <c r="AF6" s="29">
        <v>3.9682306999999999</v>
      </c>
      <c r="AG6" s="29">
        <v>3.7090027000000001</v>
      </c>
      <c r="AH6" s="29">
        <v>3.7687628000000002</v>
      </c>
      <c r="AI6" s="29">
        <v>3.6967493999999999</v>
      </c>
      <c r="AJ6" s="29">
        <v>3.7070414999999999</v>
      </c>
      <c r="AK6" s="3">
        <f t="shared" si="0"/>
        <v>3.8313350800000006</v>
      </c>
      <c r="AL6" s="1">
        <v>-48.590400000000002</v>
      </c>
      <c r="AM6" s="10" t="s">
        <v>115</v>
      </c>
      <c r="AO6" s="2">
        <f>SUM(A4:AJ5)/72</f>
        <v>3.0846391583333346</v>
      </c>
      <c r="AV6" s="11" t="s">
        <v>99</v>
      </c>
      <c r="AW6" s="2" t="s">
        <v>100</v>
      </c>
    </row>
    <row r="7" spans="1:49" x14ac:dyDescent="0.3">
      <c r="A7" s="29">
        <v>3.9856311999999998</v>
      </c>
      <c r="B7" s="30">
        <v>4.1056429999999997</v>
      </c>
      <c r="C7" s="29">
        <v>4.1872764</v>
      </c>
      <c r="D7" s="29">
        <v>4.2112803000000003</v>
      </c>
      <c r="E7" s="31">
        <v>4.2873682999999998</v>
      </c>
      <c r="F7" s="31">
        <v>4.0178966999999997</v>
      </c>
      <c r="G7" s="31">
        <v>3.6920877000000001</v>
      </c>
      <c r="H7" s="31">
        <v>3.2317619999999998</v>
      </c>
      <c r="I7" s="31">
        <v>3.6796305</v>
      </c>
      <c r="J7" s="31">
        <v>3.675945</v>
      </c>
      <c r="K7" s="31">
        <v>3.7735956000000002</v>
      </c>
      <c r="L7" s="31">
        <v>3.8033693</v>
      </c>
      <c r="M7" s="31">
        <v>3.8407629999999999</v>
      </c>
      <c r="N7" s="31">
        <v>3.8710640000000001</v>
      </c>
      <c r="O7" s="31">
        <v>3.8744972</v>
      </c>
      <c r="P7" s="31">
        <v>3.8085922999999999</v>
      </c>
      <c r="Q7" s="32">
        <v>3.8656587999999998</v>
      </c>
      <c r="R7" s="32">
        <v>3.8294229999999998</v>
      </c>
      <c r="S7" s="33">
        <v>3.2549945999999998</v>
      </c>
      <c r="T7" s="33" t="str">
        <v>NaN</v>
      </c>
      <c r="U7" s="33">
        <v>4.7123527999999997</v>
      </c>
      <c r="V7" s="33">
        <v>4.6527200000000004</v>
      </c>
      <c r="W7" s="33">
        <v>4.6017403999999997</v>
      </c>
      <c r="X7" s="33">
        <v>4.5240640000000001</v>
      </c>
      <c r="Y7" s="33">
        <v>4.4441804999999999</v>
      </c>
      <c r="Z7" s="33">
        <v>4.1983851999999997</v>
      </c>
      <c r="AA7" s="33">
        <v>4.0973762999999996</v>
      </c>
      <c r="AB7" s="33">
        <v>4.1841526</v>
      </c>
      <c r="AC7" s="29">
        <v>4.2260695000000004</v>
      </c>
      <c r="AD7" s="29">
        <v>3.996359</v>
      </c>
      <c r="AE7" s="29">
        <v>3.9873674000000001</v>
      </c>
      <c r="AF7" s="29">
        <v>4.1338410000000003</v>
      </c>
      <c r="AG7" s="29">
        <v>3.8658706999999999</v>
      </c>
      <c r="AH7" s="29">
        <v>3.8528218000000001</v>
      </c>
      <c r="AI7" s="29">
        <v>3.8387465000000001</v>
      </c>
      <c r="AJ7" s="29">
        <v>3.9634466000000002</v>
      </c>
      <c r="AK7" s="3">
        <f t="shared" si="0"/>
        <v>4.0078849485714292</v>
      </c>
      <c r="AL7" s="1">
        <v>-43.982999999999997</v>
      </c>
      <c r="AM7" s="11" t="s">
        <v>98</v>
      </c>
      <c r="AO7" s="2">
        <f>SUM(A29:R33)/56</f>
        <v>3.0710594464285714</v>
      </c>
      <c r="AV7" s="14" t="s">
        <v>102</v>
      </c>
      <c r="AW7" s="2" t="s">
        <v>103</v>
      </c>
    </row>
    <row r="8" spans="1:49" x14ac:dyDescent="0.3">
      <c r="A8" s="29">
        <v>4.4186807000000003</v>
      </c>
      <c r="B8" s="30">
        <v>4.4172469999999997</v>
      </c>
      <c r="C8" s="29">
        <v>3.9908337999999999</v>
      </c>
      <c r="D8" s="29">
        <v>3.4608854999999998</v>
      </c>
      <c r="E8" s="31">
        <v>3.249463</v>
      </c>
      <c r="F8" s="31">
        <v>3.247363</v>
      </c>
      <c r="G8" s="31">
        <v>2.9300221999999998</v>
      </c>
      <c r="H8" s="31">
        <v>2.9624212000000001</v>
      </c>
      <c r="I8" s="31">
        <v>2.9587348000000002</v>
      </c>
      <c r="J8" s="31">
        <v>2.8963652</v>
      </c>
      <c r="K8" s="31">
        <v>2.9759088</v>
      </c>
      <c r="L8" s="31">
        <v>3.0671236999999998</v>
      </c>
      <c r="M8" s="31">
        <v>3.0936506000000001</v>
      </c>
      <c r="N8" s="31">
        <v>3.1451682999999999</v>
      </c>
      <c r="O8" s="31">
        <v>3.2171422999999999</v>
      </c>
      <c r="P8" s="31">
        <v>3.2618073999999999</v>
      </c>
      <c r="Q8" s="32">
        <v>3.3491108000000001</v>
      </c>
      <c r="R8" s="32">
        <v>3.2640047000000001</v>
      </c>
      <c r="S8" s="33">
        <v>2.7468244999999998</v>
      </c>
      <c r="T8" s="33" t="str">
        <v>NaN</v>
      </c>
      <c r="U8" s="33">
        <v>4.4737119999999999</v>
      </c>
      <c r="V8" s="33">
        <v>4.2001480000000004</v>
      </c>
      <c r="W8" s="33">
        <v>4.3330406999999997</v>
      </c>
      <c r="X8" s="33">
        <v>4.3382990000000001</v>
      </c>
      <c r="Y8" s="33">
        <v>4.2351584000000004</v>
      </c>
      <c r="Z8" s="33">
        <v>4.2108808</v>
      </c>
      <c r="AA8" s="33">
        <v>4.1933664999999998</v>
      </c>
      <c r="AB8" s="33">
        <v>4.3543053</v>
      </c>
      <c r="AC8" s="29">
        <v>4.6105346999999997</v>
      </c>
      <c r="AD8" s="29">
        <v>4.0564527999999997</v>
      </c>
      <c r="AE8" s="29">
        <v>3.8650918000000001</v>
      </c>
      <c r="AF8" s="29">
        <v>3.9054961000000001</v>
      </c>
      <c r="AG8" s="29">
        <v>3.8199635000000001</v>
      </c>
      <c r="AH8" s="29">
        <v>3.9803405000000001</v>
      </c>
      <c r="AI8" s="29">
        <v>4.184183</v>
      </c>
      <c r="AJ8" s="29">
        <v>4.3187674999999999</v>
      </c>
      <c r="AK8" s="3">
        <f t="shared" si="0"/>
        <v>3.7066428028571434</v>
      </c>
      <c r="AL8" s="1">
        <v>-39.709000000000003</v>
      </c>
      <c r="AM8" s="11" t="s">
        <v>101</v>
      </c>
      <c r="AO8" s="2">
        <f>SUM(E6:R10)/68</f>
        <v>3.0248899808823522</v>
      </c>
      <c r="AV8" s="24" t="s">
        <v>105</v>
      </c>
      <c r="AW8" s="2" t="s">
        <v>106</v>
      </c>
    </row>
    <row r="9" spans="1:49" x14ac:dyDescent="0.3">
      <c r="A9" s="29">
        <v>3.8839201999999999</v>
      </c>
      <c r="B9" s="30">
        <v>3.3282897</v>
      </c>
      <c r="C9" s="29">
        <v>2.5723937000000001</v>
      </c>
      <c r="D9" s="29">
        <v>2.171246</v>
      </c>
      <c r="E9" s="31" t="str">
        <v>NaN</v>
      </c>
      <c r="F9" s="31">
        <v>3.7302740000000001</v>
      </c>
      <c r="G9" s="31">
        <v>3.0430017</v>
      </c>
      <c r="H9" s="31">
        <v>2.5396223</v>
      </c>
      <c r="I9" s="31">
        <v>2.4812235999999999</v>
      </c>
      <c r="J9" s="31">
        <v>2.4304830000000002</v>
      </c>
      <c r="K9" s="31">
        <v>2.5054265999999998</v>
      </c>
      <c r="L9" s="31">
        <v>2.5157242000000002</v>
      </c>
      <c r="M9" s="31">
        <v>2.4136511999999999</v>
      </c>
      <c r="N9" s="31">
        <v>2.3912175000000002</v>
      </c>
      <c r="O9" s="31">
        <v>2.4339460000000002</v>
      </c>
      <c r="P9" s="31">
        <v>2.4748299999999999</v>
      </c>
      <c r="Q9" s="32">
        <v>2.5575353999999999</v>
      </c>
      <c r="R9" s="32">
        <v>2.4088894999999999</v>
      </c>
      <c r="S9" s="33">
        <v>2.1001544000000001</v>
      </c>
      <c r="T9" s="33" t="str">
        <v>NaN</v>
      </c>
      <c r="U9" s="33">
        <v>5.1727189999999998</v>
      </c>
      <c r="V9" s="33">
        <v>3.5855625</v>
      </c>
      <c r="W9" s="33">
        <v>3.3388062000000001</v>
      </c>
      <c r="X9" s="33">
        <v>3.3619715999999999</v>
      </c>
      <c r="Y9" s="33">
        <v>3.4380294999999998</v>
      </c>
      <c r="Z9" s="33">
        <v>3.4451265000000002</v>
      </c>
      <c r="AA9" s="33">
        <v>3.5082862000000001</v>
      </c>
      <c r="AB9" s="33">
        <v>3.8129140000000001</v>
      </c>
      <c r="AC9" s="29">
        <v>5.6660089999999999</v>
      </c>
      <c r="AD9" s="29">
        <v>3.1890040000000002</v>
      </c>
      <c r="AE9" s="29">
        <v>2.5201861999999999</v>
      </c>
      <c r="AF9" s="29">
        <v>3.0476534000000002</v>
      </c>
      <c r="AG9" s="29">
        <v>3.5574138</v>
      </c>
      <c r="AH9" s="29">
        <v>4.0126524000000003</v>
      </c>
      <c r="AI9" s="29">
        <v>4.3110255999999998</v>
      </c>
      <c r="AJ9" s="29">
        <v>4.3125906000000001</v>
      </c>
      <c r="AK9" s="3">
        <f t="shared" si="0"/>
        <v>3.1841699852941172</v>
      </c>
      <c r="AL9" s="1">
        <v>-35.685299999999998</v>
      </c>
      <c r="AM9" s="12" t="s">
        <v>104</v>
      </c>
      <c r="AO9" s="2">
        <f>SUM(S29:Z33)/35</f>
        <v>3.5405144371428579</v>
      </c>
      <c r="AV9" s="42" t="s">
        <v>108</v>
      </c>
      <c r="AW9" s="2" t="s">
        <v>109</v>
      </c>
    </row>
    <row r="10" spans="1:49" x14ac:dyDescent="0.3">
      <c r="A10" s="29">
        <v>2.4154095999999998</v>
      </c>
      <c r="B10" s="30">
        <v>2.1407387</v>
      </c>
      <c r="C10" s="29">
        <v>1.7549889000000001</v>
      </c>
      <c r="D10" s="29" t="str">
        <v>NaN</v>
      </c>
      <c r="E10" s="31" t="str">
        <v>NaN</v>
      </c>
      <c r="F10" s="31">
        <v>3.5071926000000002</v>
      </c>
      <c r="G10" s="31">
        <v>2.2874007000000001</v>
      </c>
      <c r="H10" s="31">
        <v>1.8991066999999999</v>
      </c>
      <c r="I10" s="31">
        <v>1.6425692999999999</v>
      </c>
      <c r="J10" s="31">
        <v>1.3624362999999999</v>
      </c>
      <c r="K10" s="31">
        <v>1.0940099000000001</v>
      </c>
      <c r="L10" s="31">
        <v>1.0102055000000001</v>
      </c>
      <c r="M10" s="31">
        <v>1.2245762</v>
      </c>
      <c r="N10" s="31">
        <v>1.3818054</v>
      </c>
      <c r="O10" s="31">
        <v>1.4990163999999999</v>
      </c>
      <c r="P10" s="31">
        <v>1.558486</v>
      </c>
      <c r="Q10" s="32">
        <v>1.4804504000000001</v>
      </c>
      <c r="R10" s="32">
        <v>1.5751809000000001</v>
      </c>
      <c r="S10" s="33">
        <v>1.8252147000000001</v>
      </c>
      <c r="T10" s="33" t="str">
        <v>NaN</v>
      </c>
      <c r="U10" s="33" t="str">
        <v>NaN</v>
      </c>
      <c r="V10" s="33">
        <v>3.0250246999999999</v>
      </c>
      <c r="W10" s="33">
        <v>2.323963</v>
      </c>
      <c r="X10" s="33">
        <v>2.3992903000000001</v>
      </c>
      <c r="Y10" s="33">
        <v>2.6048474000000001</v>
      </c>
      <c r="Z10" s="33">
        <v>2.5115289999999999</v>
      </c>
      <c r="AA10" s="33">
        <v>2.2725775000000001</v>
      </c>
      <c r="AB10" s="33">
        <v>2.8826670000000001</v>
      </c>
      <c r="AC10" s="29" t="str">
        <v>NaN</v>
      </c>
      <c r="AD10" s="29">
        <v>2.8714819999999999</v>
      </c>
      <c r="AE10" s="29">
        <v>2.0071346999999999</v>
      </c>
      <c r="AF10" s="29">
        <v>1.6857628</v>
      </c>
      <c r="AG10" s="29">
        <v>1.7079443000000001</v>
      </c>
      <c r="AH10" s="29">
        <v>2.660974</v>
      </c>
      <c r="AI10" s="29">
        <v>2.9873116</v>
      </c>
      <c r="AJ10" s="29">
        <v>2.6565634999999999</v>
      </c>
      <c r="AK10" s="3">
        <f t="shared" si="0"/>
        <v>2.0727696774193549</v>
      </c>
      <c r="AL10" s="1">
        <v>-31.855</v>
      </c>
      <c r="AM10" s="12" t="s">
        <v>107</v>
      </c>
      <c r="AO10" s="2">
        <f>SUM(S6:AB10)/44</f>
        <v>3.7011791659090902</v>
      </c>
      <c r="AV10" s="43" t="s">
        <v>110</v>
      </c>
      <c r="AW10" s="2" t="s">
        <v>111</v>
      </c>
    </row>
    <row r="11" spans="1:49" x14ac:dyDescent="0.3">
      <c r="A11" s="29">
        <v>1.8585229000000001</v>
      </c>
      <c r="B11" s="30">
        <v>1.8846854</v>
      </c>
      <c r="C11" s="29" t="str">
        <v>NaN</v>
      </c>
      <c r="D11" s="29" t="str">
        <v>NaN</v>
      </c>
      <c r="E11" s="34" t="str">
        <v>NaN</v>
      </c>
      <c r="F11" s="34">
        <v>2.7504702000000001</v>
      </c>
      <c r="G11" s="34">
        <v>1.8159698</v>
      </c>
      <c r="H11" s="34">
        <v>1.6672773000000001</v>
      </c>
      <c r="I11" s="34">
        <v>1.5308062</v>
      </c>
      <c r="J11" s="34">
        <v>1.3530089000000001</v>
      </c>
      <c r="K11" s="34">
        <v>1.1879500999999999</v>
      </c>
      <c r="L11" s="34">
        <v>0.98879870000000003</v>
      </c>
      <c r="M11" s="34">
        <v>0.93193959999999998</v>
      </c>
      <c r="N11" s="34">
        <v>0.94390719999999995</v>
      </c>
      <c r="O11" s="34">
        <v>0.94590116000000002</v>
      </c>
      <c r="P11" s="34">
        <v>0.98896390000000001</v>
      </c>
      <c r="Q11" s="34">
        <v>1.0576637</v>
      </c>
      <c r="R11" s="34">
        <v>1.2764915999999999</v>
      </c>
      <c r="S11" s="35">
        <v>1.5518847</v>
      </c>
      <c r="T11" s="35" t="str">
        <v>NaN</v>
      </c>
      <c r="U11" s="35" t="str">
        <v>NaN</v>
      </c>
      <c r="V11" s="35">
        <v>3.1083745999999999</v>
      </c>
      <c r="W11" s="35">
        <v>2.1456482000000001</v>
      </c>
      <c r="X11" s="35">
        <v>1.4143946000000001</v>
      </c>
      <c r="Y11" s="35">
        <v>1.4051830000000001</v>
      </c>
      <c r="Z11" s="35">
        <v>1.4594142000000001</v>
      </c>
      <c r="AA11" s="35">
        <v>2.0990712999999999</v>
      </c>
      <c r="AB11" s="35">
        <v>2.9986982000000002</v>
      </c>
      <c r="AC11" s="36" t="str">
        <v>NaN</v>
      </c>
      <c r="AD11" s="29">
        <v>2.5977800000000002</v>
      </c>
      <c r="AE11" s="29">
        <v>2.1982849999999998</v>
      </c>
      <c r="AF11" s="29">
        <v>1.8474044999999999</v>
      </c>
      <c r="AG11" s="29">
        <v>1.7549005</v>
      </c>
      <c r="AH11" s="29">
        <v>1.7770646000000001</v>
      </c>
      <c r="AI11" s="29">
        <v>1.8729169000000001</v>
      </c>
      <c r="AJ11" s="29">
        <v>1.7755226</v>
      </c>
      <c r="AK11" s="3">
        <f t="shared" si="0"/>
        <v>1.7062966520000002</v>
      </c>
      <c r="AL11" s="13">
        <v>-28.178599999999999</v>
      </c>
      <c r="AM11" s="14" t="s">
        <v>98</v>
      </c>
      <c r="AO11" s="2">
        <f>(SUM(B20:O28)/126)+(SUM(P20:R24)/14)</f>
        <v>5.1771022240476192</v>
      </c>
      <c r="AV11" s="16" t="s">
        <v>112</v>
      </c>
      <c r="AW11" s="2" t="s">
        <v>113</v>
      </c>
    </row>
    <row r="12" spans="1:49" x14ac:dyDescent="0.3">
      <c r="A12" s="29">
        <v>1.6370806</v>
      </c>
      <c r="B12" s="30">
        <v>1.5839127</v>
      </c>
      <c r="C12" s="29" t="str">
        <v>NaN</v>
      </c>
      <c r="D12" s="29" t="str">
        <v>NaN</v>
      </c>
      <c r="E12" s="34" t="str">
        <v>NaN</v>
      </c>
      <c r="F12" s="34">
        <v>2.662766</v>
      </c>
      <c r="G12" s="34">
        <v>1.6199927000000001</v>
      </c>
      <c r="H12" s="34">
        <v>1.4019425000000001</v>
      </c>
      <c r="I12" s="34">
        <v>1.264243</v>
      </c>
      <c r="J12" s="34">
        <v>1.2054012000000001</v>
      </c>
      <c r="K12" s="34">
        <v>1.1792762000000001</v>
      </c>
      <c r="L12" s="34">
        <v>0.98747649999999998</v>
      </c>
      <c r="M12" s="34">
        <v>0.91264175999999997</v>
      </c>
      <c r="N12" s="34">
        <v>0.89307630000000005</v>
      </c>
      <c r="O12" s="34">
        <v>0.92363905999999996</v>
      </c>
      <c r="P12" s="34">
        <v>0.99144180000000004</v>
      </c>
      <c r="Q12" s="34">
        <v>1.101977</v>
      </c>
      <c r="R12" s="34">
        <v>1.2206078</v>
      </c>
      <c r="S12" s="35">
        <v>1.3043602999999999</v>
      </c>
      <c r="T12" s="35" t="str">
        <v>NaN</v>
      </c>
      <c r="U12" s="35" t="str">
        <v>NaN</v>
      </c>
      <c r="V12" s="35">
        <v>3.8493392000000002</v>
      </c>
      <c r="W12" s="35">
        <v>2.2744680000000002</v>
      </c>
      <c r="X12" s="35">
        <v>1.3423864999999999</v>
      </c>
      <c r="Y12" s="35">
        <v>1.378349</v>
      </c>
      <c r="Z12" s="35">
        <v>1.7073417</v>
      </c>
      <c r="AA12" s="35">
        <v>2.3666700000000001</v>
      </c>
      <c r="AB12" s="35">
        <v>3.0851440000000001</v>
      </c>
      <c r="AC12" s="36" t="str">
        <v>NaN</v>
      </c>
      <c r="AD12" s="29">
        <v>2.7628621999999998</v>
      </c>
      <c r="AE12" s="29">
        <v>2.3651070000000001</v>
      </c>
      <c r="AF12" s="29">
        <v>1.8011223000000001</v>
      </c>
      <c r="AG12" s="29">
        <v>1.7826183</v>
      </c>
      <c r="AH12" s="29">
        <v>1.7937590000000001</v>
      </c>
      <c r="AI12" s="29">
        <v>1.8241429</v>
      </c>
      <c r="AJ12" s="29">
        <v>1.7591481</v>
      </c>
      <c r="AK12" s="3">
        <f t="shared" si="0"/>
        <v>1.6994097873333336</v>
      </c>
      <c r="AL12" s="13">
        <v>-24.624300000000002</v>
      </c>
      <c r="AM12" s="14" t="s">
        <v>101</v>
      </c>
      <c r="AO12" s="2">
        <f>SUM(E11:R19)/126</f>
        <v>1.6227617909523813</v>
      </c>
      <c r="AV12" s="3" t="s">
        <v>114</v>
      </c>
      <c r="AW12" s="2" t="s">
        <v>115</v>
      </c>
    </row>
    <row r="13" spans="1:49" x14ac:dyDescent="0.3">
      <c r="A13" s="29">
        <v>1.7419605</v>
      </c>
      <c r="B13" s="30">
        <v>1.6010156</v>
      </c>
      <c r="C13" s="29" t="str">
        <v>NaN</v>
      </c>
      <c r="D13" s="29" t="str">
        <v>NaN</v>
      </c>
      <c r="E13" s="34" t="str">
        <v>NaN</v>
      </c>
      <c r="F13" s="34">
        <v>2.4796288</v>
      </c>
      <c r="G13" s="34">
        <v>1.5224252</v>
      </c>
      <c r="H13" s="34">
        <v>1.1841321</v>
      </c>
      <c r="I13" s="34">
        <v>0.9278708</v>
      </c>
      <c r="J13" s="34">
        <v>0.89239299999999999</v>
      </c>
      <c r="K13" s="34">
        <v>0.95833230000000003</v>
      </c>
      <c r="L13" s="34">
        <v>0.93255480000000002</v>
      </c>
      <c r="M13" s="34">
        <v>0.90897684999999995</v>
      </c>
      <c r="N13" s="34">
        <v>0.94501729999999995</v>
      </c>
      <c r="O13" s="34">
        <v>1.0446892999999999</v>
      </c>
      <c r="P13" s="34">
        <v>1.1101725</v>
      </c>
      <c r="Q13" s="34">
        <v>1.1892961</v>
      </c>
      <c r="R13" s="34">
        <v>1.2429812</v>
      </c>
      <c r="S13" s="35">
        <v>1.2128574999999999</v>
      </c>
      <c r="T13" s="35" t="str">
        <v>NaN</v>
      </c>
      <c r="U13" s="35" t="str">
        <v>NaN</v>
      </c>
      <c r="V13" s="35" t="str">
        <v>NaN</v>
      </c>
      <c r="W13" s="35">
        <v>1.9633385999999999</v>
      </c>
      <c r="X13" s="35">
        <v>1.5389915999999999</v>
      </c>
      <c r="Y13" s="35">
        <v>1.4899173000000001</v>
      </c>
      <c r="Z13" s="35">
        <v>1.8059571999999999</v>
      </c>
      <c r="AA13" s="35">
        <v>2.5995362000000002</v>
      </c>
      <c r="AB13" s="35" t="str">
        <v>NaN</v>
      </c>
      <c r="AC13" s="36" t="str">
        <v>NaN</v>
      </c>
      <c r="AD13" s="29">
        <v>3.5327983000000001</v>
      </c>
      <c r="AE13" s="29">
        <v>3.1941054000000002</v>
      </c>
      <c r="AF13" s="29">
        <v>1.9224760000000001</v>
      </c>
      <c r="AG13" s="29">
        <v>1.8452533</v>
      </c>
      <c r="AH13" s="29">
        <v>1.9032480000000001</v>
      </c>
      <c r="AI13" s="29">
        <v>1.9550004999999999</v>
      </c>
      <c r="AJ13" s="29">
        <v>1.9056112999999999</v>
      </c>
      <c r="AK13" s="3">
        <f t="shared" si="0"/>
        <v>1.6268049124999997</v>
      </c>
      <c r="AL13" s="13">
        <v>-21.168500000000002</v>
      </c>
      <c r="AM13" s="15" t="s">
        <v>104</v>
      </c>
      <c r="AO13" s="2">
        <f>(SUM(S20:AB28)/59)+(SUM(P25:R28)/8)</f>
        <v>4.4727704406779658</v>
      </c>
    </row>
    <row r="14" spans="1:49" x14ac:dyDescent="0.3">
      <c r="A14" s="29">
        <v>2.3126693</v>
      </c>
      <c r="B14" s="30">
        <v>1.7872022000000001</v>
      </c>
      <c r="C14" s="29" t="str">
        <v>NaN</v>
      </c>
      <c r="D14" s="29" t="str">
        <v>NaN</v>
      </c>
      <c r="E14" s="34">
        <v>2.4851462999999998</v>
      </c>
      <c r="F14" s="34">
        <v>2.8959253</v>
      </c>
      <c r="G14" s="34">
        <v>1.6974332000000001</v>
      </c>
      <c r="H14" s="34">
        <v>1.2830037000000001</v>
      </c>
      <c r="I14" s="34">
        <v>0.90324800000000005</v>
      </c>
      <c r="J14" s="34">
        <v>0.86483573999999996</v>
      </c>
      <c r="K14" s="34">
        <v>0.85656834000000004</v>
      </c>
      <c r="L14" s="34">
        <v>0.80299149999999997</v>
      </c>
      <c r="M14" s="34">
        <v>0.93064486999999996</v>
      </c>
      <c r="N14" s="34">
        <v>1.0406479</v>
      </c>
      <c r="O14" s="34">
        <v>1.1915952000000001</v>
      </c>
      <c r="P14" s="34">
        <v>1.3120567000000001</v>
      </c>
      <c r="Q14" s="34">
        <v>1.3775408</v>
      </c>
      <c r="R14" s="34">
        <v>1.733336</v>
      </c>
      <c r="S14" s="35">
        <v>1.4780328</v>
      </c>
      <c r="T14" s="35" t="str">
        <v>NaN</v>
      </c>
      <c r="U14" s="35" t="str">
        <v>NaN</v>
      </c>
      <c r="V14" s="35" t="str">
        <v>NaN</v>
      </c>
      <c r="W14" s="35">
        <v>1.9528458</v>
      </c>
      <c r="X14" s="35">
        <v>1.7891817000000001</v>
      </c>
      <c r="Y14" s="35">
        <v>1.7951216999999999</v>
      </c>
      <c r="Z14" s="35">
        <v>2.020985</v>
      </c>
      <c r="AA14" s="35">
        <v>3.1550096999999999</v>
      </c>
      <c r="AB14" s="35" t="str">
        <v>NaN</v>
      </c>
      <c r="AC14" s="36" t="str">
        <v>NaN</v>
      </c>
      <c r="AD14" s="29" t="str">
        <v>NaN</v>
      </c>
      <c r="AE14" s="29">
        <v>2.3775887</v>
      </c>
      <c r="AF14" s="29">
        <v>2.0744429000000002</v>
      </c>
      <c r="AG14" s="29">
        <v>2.017973</v>
      </c>
      <c r="AH14" s="29">
        <v>2.1570857000000001</v>
      </c>
      <c r="AI14" s="29">
        <v>2.3030295000000001</v>
      </c>
      <c r="AJ14" s="29">
        <v>2.3095677000000001</v>
      </c>
      <c r="AK14" s="3">
        <f t="shared" si="0"/>
        <v>1.7466324732142857</v>
      </c>
      <c r="AL14" s="13">
        <v>-17.791599999999999</v>
      </c>
      <c r="AM14" s="15" t="s">
        <v>107</v>
      </c>
      <c r="AO14" s="2">
        <f>SUM(S11:AB19)/54</f>
        <v>2.4432226518518525</v>
      </c>
    </row>
    <row r="15" spans="1:49" x14ac:dyDescent="0.3">
      <c r="A15" s="29">
        <v>2.8771620000000002</v>
      </c>
      <c r="B15" s="30">
        <v>2.3291080000000002</v>
      </c>
      <c r="C15" s="29" t="str">
        <v>NaN</v>
      </c>
      <c r="D15" s="29" t="str">
        <v>NaN</v>
      </c>
      <c r="E15" s="34">
        <v>2.8769870000000002</v>
      </c>
      <c r="F15" s="34">
        <v>2.6219363000000002</v>
      </c>
      <c r="G15" s="34">
        <v>1.7703526999999999</v>
      </c>
      <c r="H15" s="34">
        <v>1.0819387</v>
      </c>
      <c r="I15" s="34">
        <v>0.9372125</v>
      </c>
      <c r="J15" s="34">
        <v>0.79795990000000006</v>
      </c>
      <c r="K15" s="34">
        <v>0.86155309999999996</v>
      </c>
      <c r="L15" s="34">
        <v>0.90663059999999995</v>
      </c>
      <c r="M15" s="34">
        <v>1.0665526000000001</v>
      </c>
      <c r="N15" s="34">
        <v>1.216683</v>
      </c>
      <c r="O15" s="34">
        <v>1.3952792000000001</v>
      </c>
      <c r="P15" s="34">
        <v>1.5689483</v>
      </c>
      <c r="Q15" s="34">
        <v>1.7003132999999999</v>
      </c>
      <c r="R15" s="34">
        <v>2.2392262999999999</v>
      </c>
      <c r="S15" s="35" t="str">
        <v>NaN</v>
      </c>
      <c r="T15" s="35" t="str">
        <v>NaN</v>
      </c>
      <c r="U15" s="35" t="str">
        <v>NaN</v>
      </c>
      <c r="V15" s="35" t="str">
        <v>NaN</v>
      </c>
      <c r="W15" s="35">
        <v>2.1865768000000001</v>
      </c>
      <c r="X15" s="35">
        <v>1.9797819999999999</v>
      </c>
      <c r="Y15" s="35">
        <v>2.1126301000000001</v>
      </c>
      <c r="Z15" s="35">
        <v>2.3995286999999998</v>
      </c>
      <c r="AA15" s="35">
        <v>3.7250719999999999</v>
      </c>
      <c r="AB15" s="35" t="str">
        <v>NaN</v>
      </c>
      <c r="AC15" s="36" t="str">
        <v>NaN</v>
      </c>
      <c r="AD15" s="29" t="str">
        <v>NaN</v>
      </c>
      <c r="AE15" s="29">
        <v>2.228116</v>
      </c>
      <c r="AF15" s="29">
        <v>2.3417224999999999</v>
      </c>
      <c r="AG15" s="29">
        <v>2.4541438000000002</v>
      </c>
      <c r="AH15" s="29">
        <v>2.7211552000000001</v>
      </c>
      <c r="AI15" s="29">
        <v>3.0122266</v>
      </c>
      <c r="AJ15" s="29">
        <v>3.1787662999999999</v>
      </c>
      <c r="AK15" s="3">
        <f t="shared" si="0"/>
        <v>2.0217616111111107</v>
      </c>
      <c r="AL15" s="13">
        <v>-14.477499999999999</v>
      </c>
      <c r="AM15" s="16" t="s">
        <v>116</v>
      </c>
      <c r="AO15" s="2">
        <f>(SUM(AC6:AJ28)/132)+(SUM(A6:D19)/41)</f>
        <v>6.1429117412971159</v>
      </c>
      <c r="AT15" s="44">
        <f>AVERAGE(AC6:AJ28)+AVERAGE(A6:D19)</f>
        <v>6.167263976428969</v>
      </c>
    </row>
    <row r="16" spans="1:49" x14ac:dyDescent="0.3">
      <c r="A16" s="29">
        <v>3.9458435000000001</v>
      </c>
      <c r="B16" s="30">
        <v>2.7589347000000002</v>
      </c>
      <c r="C16" s="29" t="str">
        <v>NaN</v>
      </c>
      <c r="D16" s="29" t="str">
        <v>NaN</v>
      </c>
      <c r="E16" s="34">
        <v>2.1536360000000001</v>
      </c>
      <c r="F16" s="34">
        <v>2.4872453000000001</v>
      </c>
      <c r="G16" s="34">
        <v>1.6955534999999999</v>
      </c>
      <c r="H16" s="34">
        <v>1.3208861000000001</v>
      </c>
      <c r="I16" s="34">
        <v>0.91532904000000004</v>
      </c>
      <c r="J16" s="34">
        <v>0.80032855000000003</v>
      </c>
      <c r="K16" s="34">
        <v>0.77187382999999998</v>
      </c>
      <c r="L16" s="34">
        <v>0.83556735999999998</v>
      </c>
      <c r="M16" s="34">
        <v>1.0922729</v>
      </c>
      <c r="N16" s="34">
        <v>1.3978813999999999</v>
      </c>
      <c r="O16" s="34">
        <v>1.6468529000000001</v>
      </c>
      <c r="P16" s="34">
        <v>1.9020051</v>
      </c>
      <c r="Q16" s="34">
        <v>2.2604291000000001</v>
      </c>
      <c r="R16" s="34">
        <v>3.2570019000000001</v>
      </c>
      <c r="S16" s="35" t="str">
        <v>NaN</v>
      </c>
      <c r="T16" s="35" t="str">
        <v>NaN</v>
      </c>
      <c r="U16" s="35" t="str">
        <v>NaN</v>
      </c>
      <c r="V16" s="35" t="str">
        <v>NaN</v>
      </c>
      <c r="W16" s="35">
        <v>2.1273909999999998</v>
      </c>
      <c r="X16" s="35">
        <v>2.1795300000000002</v>
      </c>
      <c r="Y16" s="35">
        <v>2.5931126999999998</v>
      </c>
      <c r="Z16" s="35">
        <v>2.8001567999999999</v>
      </c>
      <c r="AA16" s="35">
        <v>3.8634648</v>
      </c>
      <c r="AB16" s="35" t="str">
        <v>NaN</v>
      </c>
      <c r="AC16" s="36" t="str">
        <v>NaN</v>
      </c>
      <c r="AD16" s="29" t="str">
        <v>NaN</v>
      </c>
      <c r="AE16" s="29">
        <v>2.2360641999999999</v>
      </c>
      <c r="AF16" s="29">
        <v>2.1856637000000001</v>
      </c>
      <c r="AG16" s="29">
        <v>2.4211254000000002</v>
      </c>
      <c r="AH16" s="29">
        <v>3.1051202</v>
      </c>
      <c r="AI16" s="29">
        <v>3.4124970000000001</v>
      </c>
      <c r="AJ16" s="29">
        <v>3.7158476999999999</v>
      </c>
      <c r="AK16" s="3">
        <f t="shared" si="0"/>
        <v>2.2178375807407407</v>
      </c>
      <c r="AL16" s="13">
        <v>-11.212300000000001</v>
      </c>
      <c r="AM16" t="s">
        <v>117</v>
      </c>
      <c r="AO16" s="2">
        <f>((SUM(A2:Z35)+SUM(AA2:AJ28))/895)</f>
        <v>2.5670286223351972</v>
      </c>
    </row>
    <row r="17" spans="1:45" x14ac:dyDescent="0.3">
      <c r="A17" s="29">
        <v>5.4069257000000004</v>
      </c>
      <c r="B17" s="30">
        <v>4.3729024000000001</v>
      </c>
      <c r="C17" s="29">
        <v>1.5743967999999999</v>
      </c>
      <c r="D17" s="29">
        <v>1.7559718</v>
      </c>
      <c r="E17" s="34">
        <v>2.1225437999999999</v>
      </c>
      <c r="F17" s="34">
        <v>2.3575303999999999</v>
      </c>
      <c r="G17" s="34">
        <v>1.9588969000000001</v>
      </c>
      <c r="H17" s="34">
        <v>1.7203451000000001</v>
      </c>
      <c r="I17" s="34">
        <v>1.0494110000000001</v>
      </c>
      <c r="J17" s="34">
        <v>1.0459616</v>
      </c>
      <c r="K17" s="34">
        <v>0.94116759999999999</v>
      </c>
      <c r="L17" s="34">
        <v>1.0146009</v>
      </c>
      <c r="M17" s="34">
        <v>1.3219894999999999</v>
      </c>
      <c r="N17" s="34">
        <v>1.8597208000000001</v>
      </c>
      <c r="O17" s="34">
        <v>2.5369103000000002</v>
      </c>
      <c r="P17" s="34">
        <v>3.0549482999999999</v>
      </c>
      <c r="Q17" s="34">
        <v>3.1282052999999999</v>
      </c>
      <c r="R17" s="34">
        <v>3.9044614000000002</v>
      </c>
      <c r="S17" s="35" t="str">
        <v>NaN</v>
      </c>
      <c r="T17" s="35" t="str">
        <v>NaN</v>
      </c>
      <c r="U17" s="35" t="str">
        <v>NaN</v>
      </c>
      <c r="V17" s="35" t="str">
        <v>NaN</v>
      </c>
      <c r="W17" s="35">
        <v>1.9289255000000001</v>
      </c>
      <c r="X17" s="35">
        <v>2.473195</v>
      </c>
      <c r="Y17" s="35">
        <v>3.8924493999999998</v>
      </c>
      <c r="Z17" s="35">
        <v>4.3460169999999998</v>
      </c>
      <c r="AA17" s="35">
        <v>3.9874520000000002</v>
      </c>
      <c r="AB17" s="35" t="str">
        <v>NaN</v>
      </c>
      <c r="AC17" s="36" t="str">
        <v>NaN</v>
      </c>
      <c r="AD17" s="29" t="str">
        <v>NaN</v>
      </c>
      <c r="AE17" s="29">
        <v>2.018697</v>
      </c>
      <c r="AF17" s="29">
        <v>2.7038025999999999</v>
      </c>
      <c r="AG17" s="29">
        <v>2.7986635999999998</v>
      </c>
      <c r="AH17" s="29">
        <v>3.3181783999999999</v>
      </c>
      <c r="AI17" s="29">
        <v>3.6015863000000001</v>
      </c>
      <c r="AJ17" s="29">
        <v>4.2843003</v>
      </c>
      <c r="AK17" s="3">
        <f t="shared" si="0"/>
        <v>2.6372467827586203</v>
      </c>
      <c r="AL17" s="13">
        <v>-7.9836</v>
      </c>
      <c r="AM17" t="s">
        <v>118</v>
      </c>
    </row>
    <row r="18" spans="1:45" x14ac:dyDescent="0.3">
      <c r="A18" s="29">
        <v>5.5874670000000002</v>
      </c>
      <c r="B18" s="30">
        <v>2.9569272999999998</v>
      </c>
      <c r="C18" s="29">
        <v>1.5589367999999999</v>
      </c>
      <c r="D18" s="29">
        <v>1.6600876</v>
      </c>
      <c r="E18" s="34">
        <v>1.6072728999999999</v>
      </c>
      <c r="F18" s="34">
        <v>1.9817053</v>
      </c>
      <c r="G18" s="34">
        <v>2.1505550000000002</v>
      </c>
      <c r="H18" s="34">
        <v>1.7035804999999999</v>
      </c>
      <c r="I18" s="34">
        <v>1.5511702999999999</v>
      </c>
      <c r="J18" s="34">
        <v>1.6042304999999999</v>
      </c>
      <c r="K18" s="34">
        <v>1.6934237000000001</v>
      </c>
      <c r="L18" s="34">
        <v>1.7839503999999999</v>
      </c>
      <c r="M18" s="34">
        <v>2.1750493</v>
      </c>
      <c r="N18" s="34">
        <v>2.7101839999999999</v>
      </c>
      <c r="O18" s="34">
        <v>3.1940171999999998</v>
      </c>
      <c r="P18" s="34">
        <v>3.6645802999999999</v>
      </c>
      <c r="Q18" s="34">
        <v>4.0546236000000002</v>
      </c>
      <c r="R18" s="34">
        <v>3.4393400000000001</v>
      </c>
      <c r="S18" s="35" t="str">
        <v>NaN</v>
      </c>
      <c r="T18" s="35" t="str">
        <v>NaN</v>
      </c>
      <c r="U18" s="35" t="str">
        <v>NaN</v>
      </c>
      <c r="V18" s="35" t="str">
        <v>NaN</v>
      </c>
      <c r="W18" s="35">
        <v>2.1412838000000001</v>
      </c>
      <c r="X18" s="35">
        <v>3.0259562</v>
      </c>
      <c r="Y18" s="35">
        <v>3.9529861999999998</v>
      </c>
      <c r="Z18" s="35">
        <v>4.9457592999999997</v>
      </c>
      <c r="AA18" s="35">
        <v>4.7968726000000004</v>
      </c>
      <c r="AB18" s="35" t="str">
        <v>NaN</v>
      </c>
      <c r="AC18" s="36" t="str">
        <v>NaN</v>
      </c>
      <c r="AD18" s="29" t="str">
        <v>NaN</v>
      </c>
      <c r="AE18" s="29">
        <v>2.0152315999999999</v>
      </c>
      <c r="AF18" s="29">
        <v>2.8868198</v>
      </c>
      <c r="AG18" s="29">
        <v>3.9645245</v>
      </c>
      <c r="AH18" s="29">
        <v>4.6893786999999998</v>
      </c>
      <c r="AI18" s="29">
        <v>4.5619955000000001</v>
      </c>
      <c r="AJ18" s="29">
        <v>4.479635</v>
      </c>
      <c r="AK18" s="3">
        <f t="shared" si="0"/>
        <v>2.9840532724137927</v>
      </c>
      <c r="AL18" s="13">
        <v>-4.7801999999999998</v>
      </c>
      <c r="AM18" t="s">
        <v>119</v>
      </c>
    </row>
    <row r="19" spans="1:45" x14ac:dyDescent="0.3">
      <c r="A19" s="29" t="str">
        <v>NaN</v>
      </c>
      <c r="B19" s="30" t="str">
        <v>NaN</v>
      </c>
      <c r="C19" s="29">
        <v>1.4527764000000001</v>
      </c>
      <c r="D19" s="29">
        <v>2.5205554999999999</v>
      </c>
      <c r="E19" s="34">
        <v>3.6711241999999999</v>
      </c>
      <c r="F19" s="34">
        <v>2.2309565999999998</v>
      </c>
      <c r="G19" s="34">
        <v>1.8513582</v>
      </c>
      <c r="H19" s="34">
        <v>1.3975453</v>
      </c>
      <c r="I19" s="34">
        <v>1.3486853000000001</v>
      </c>
      <c r="J19" s="34">
        <v>1.3872093000000001</v>
      </c>
      <c r="K19" s="34">
        <v>1.4452323</v>
      </c>
      <c r="L19" s="34">
        <v>1.4984683000000001</v>
      </c>
      <c r="M19" s="34">
        <v>1.6778401999999999</v>
      </c>
      <c r="N19" s="34">
        <v>1.8981462</v>
      </c>
      <c r="O19" s="34">
        <v>2.2336469999999999</v>
      </c>
      <c r="P19" s="34">
        <v>2.8679839999999999</v>
      </c>
      <c r="Q19" s="34">
        <v>3.6977180999999999</v>
      </c>
      <c r="R19" s="34">
        <v>3.8361843000000002</v>
      </c>
      <c r="S19" s="35" t="str">
        <v>NaN</v>
      </c>
      <c r="T19" s="35" t="str">
        <v>NaN</v>
      </c>
      <c r="U19" s="35" t="str">
        <v>NaN</v>
      </c>
      <c r="V19" s="35">
        <v>1.4119136000000001</v>
      </c>
      <c r="W19" s="35">
        <v>1.5286858999999999</v>
      </c>
      <c r="X19" s="35">
        <v>1.6293709999999999</v>
      </c>
      <c r="Y19" s="35">
        <v>2.1743522</v>
      </c>
      <c r="Z19" s="35">
        <v>3.0177260000000001</v>
      </c>
      <c r="AA19" s="35">
        <v>4.4213300000000002</v>
      </c>
      <c r="AB19" s="35" t="str">
        <v>NaN</v>
      </c>
      <c r="AC19" s="36" t="str">
        <v>NaN</v>
      </c>
      <c r="AD19" s="29" t="str">
        <v>NaN</v>
      </c>
      <c r="AE19" s="29">
        <v>2.3596547000000001</v>
      </c>
      <c r="AF19" s="29">
        <v>2.9056139999999999</v>
      </c>
      <c r="AG19" s="29">
        <v>5.8859130000000004</v>
      </c>
      <c r="AH19" s="29">
        <v>4.2013235</v>
      </c>
      <c r="AI19" s="29">
        <v>4.4462222999999996</v>
      </c>
      <c r="AJ19" s="29">
        <v>5.8916930000000001</v>
      </c>
      <c r="AK19" s="3">
        <f t="shared" si="0"/>
        <v>2.6746153714285716</v>
      </c>
      <c r="AL19" s="13">
        <v>-1.5918000000000001</v>
      </c>
      <c r="AM19" t="s">
        <v>120</v>
      </c>
      <c r="AO19" s="2">
        <f>SUM(U35:W35)/3</f>
        <v>3.0425309000000005</v>
      </c>
    </row>
    <row r="20" spans="1:45" x14ac:dyDescent="0.3">
      <c r="A20" t="str">
        <v>NaN</v>
      </c>
      <c r="B20" s="37" t="str">
        <v>NaN</v>
      </c>
      <c r="C20" s="34">
        <v>2.2509684999999999</v>
      </c>
      <c r="D20" s="34">
        <v>2.7264922</v>
      </c>
      <c r="E20" s="34">
        <v>2.5940151</v>
      </c>
      <c r="F20" s="34">
        <v>1.9024464000000001</v>
      </c>
      <c r="G20" s="34">
        <v>1.5773423</v>
      </c>
      <c r="H20" s="34">
        <v>1.4500360000000001</v>
      </c>
      <c r="I20" s="34">
        <v>1.5766209</v>
      </c>
      <c r="J20" s="34">
        <v>1.7053225000000001</v>
      </c>
      <c r="K20" s="34">
        <v>1.6788961</v>
      </c>
      <c r="L20" s="34">
        <v>1.6591319</v>
      </c>
      <c r="M20" s="34">
        <v>1.7428124</v>
      </c>
      <c r="N20" s="34">
        <v>1.9096948</v>
      </c>
      <c r="O20" s="34">
        <v>2.2112799000000001</v>
      </c>
      <c r="P20" s="34">
        <v>2.8418388000000001</v>
      </c>
      <c r="Q20" s="34">
        <v>3.3036172000000001</v>
      </c>
      <c r="R20" s="34">
        <v>3.2388697</v>
      </c>
      <c r="S20" s="35" t="str">
        <v>NaN</v>
      </c>
      <c r="T20" s="35" t="str">
        <v>NaN</v>
      </c>
      <c r="U20" s="35" t="str">
        <v>NaN</v>
      </c>
      <c r="V20" s="35">
        <v>2.4443554999999999</v>
      </c>
      <c r="W20" s="35">
        <v>1.6646166</v>
      </c>
      <c r="X20" s="35">
        <v>1.7472345</v>
      </c>
      <c r="Y20" s="35">
        <v>2.1182029999999998</v>
      </c>
      <c r="Z20" s="35">
        <v>2.9483974000000002</v>
      </c>
      <c r="AA20" s="35">
        <v>4.9053205999999996</v>
      </c>
      <c r="AB20" s="35" t="str">
        <v>NaN</v>
      </c>
      <c r="AC20" s="36" t="str">
        <v>NaN</v>
      </c>
      <c r="AD20" s="29" t="str">
        <v>NaN</v>
      </c>
      <c r="AE20" s="29">
        <v>4.3371982999999998</v>
      </c>
      <c r="AF20" s="29">
        <v>3.9742435999999999</v>
      </c>
      <c r="AG20" s="29">
        <v>3.3384168000000001</v>
      </c>
      <c r="AH20" s="29">
        <v>2.3005879999999999</v>
      </c>
      <c r="AI20" s="29">
        <v>2.1135483000000002</v>
      </c>
      <c r="AJ20" s="29">
        <v>3.8757076000000001</v>
      </c>
      <c r="AK20" s="19">
        <f t="shared" si="0"/>
        <v>2.5049005321428575</v>
      </c>
      <c r="AL20" s="13">
        <v>1.5918000000000001</v>
      </c>
      <c r="AP20" s="7"/>
      <c r="AQ20" s="7"/>
      <c r="AR20" s="7"/>
      <c r="AS20" s="8"/>
    </row>
    <row r="21" spans="1:45" x14ac:dyDescent="0.3">
      <c r="A21" t="str">
        <v>NaN</v>
      </c>
      <c r="B21" s="37">
        <v>2.3299007</v>
      </c>
      <c r="C21" s="34">
        <v>1.6863604000000001</v>
      </c>
      <c r="D21" s="34">
        <v>2.0955365000000001</v>
      </c>
      <c r="E21" s="34">
        <v>1.5489006999999999</v>
      </c>
      <c r="F21" s="34">
        <v>1.4968436000000001</v>
      </c>
      <c r="G21" s="34">
        <v>1.6436682</v>
      </c>
      <c r="H21" s="34">
        <v>1.9056237</v>
      </c>
      <c r="I21" s="34">
        <v>2.4775933999999999</v>
      </c>
      <c r="J21" s="34">
        <v>2.9706342000000001</v>
      </c>
      <c r="K21" s="34">
        <v>3.1815817000000002</v>
      </c>
      <c r="L21" s="34">
        <v>3.3923163000000001</v>
      </c>
      <c r="M21" s="34">
        <v>3.3495471000000001</v>
      </c>
      <c r="N21" s="34">
        <v>3.2330486999999999</v>
      </c>
      <c r="O21" s="34">
        <v>3.016686</v>
      </c>
      <c r="P21" s="34">
        <v>3.1278130000000002</v>
      </c>
      <c r="Q21" s="34">
        <v>3.0862862999999998</v>
      </c>
      <c r="R21" s="34">
        <v>3.1891767999999998</v>
      </c>
      <c r="S21" s="35" t="str">
        <v>NaN</v>
      </c>
      <c r="T21" s="35" t="str">
        <v>NaN</v>
      </c>
      <c r="U21" s="35">
        <v>1.7974049999999999</v>
      </c>
      <c r="V21" s="35">
        <v>2.3613895999999999</v>
      </c>
      <c r="W21" s="35">
        <v>2.9599503999999999</v>
      </c>
      <c r="X21" s="35">
        <v>3.2476573000000002</v>
      </c>
      <c r="Y21" s="35">
        <v>3.0842985999999999</v>
      </c>
      <c r="Z21" s="35">
        <v>2.37683</v>
      </c>
      <c r="AA21" s="35">
        <v>3.0638293999999999</v>
      </c>
      <c r="AB21" s="35" t="str">
        <v>NaN</v>
      </c>
      <c r="AC21" s="36" t="str">
        <v>NaN</v>
      </c>
      <c r="AD21" s="29" t="str">
        <v>NaN</v>
      </c>
      <c r="AE21" s="29">
        <v>2.8054776000000001</v>
      </c>
      <c r="AF21" s="29">
        <v>3.1043823000000001</v>
      </c>
      <c r="AG21" s="29">
        <v>2.1913610000000001</v>
      </c>
      <c r="AH21" s="29">
        <v>2.1250893999999998</v>
      </c>
      <c r="AI21" s="29">
        <v>2.1342142000000002</v>
      </c>
      <c r="AJ21" s="29">
        <v>5.1875999999999998</v>
      </c>
      <c r="AK21" s="3">
        <f t="shared" si="0"/>
        <v>2.6723667366666666</v>
      </c>
      <c r="AL21" s="13">
        <v>4.7801999999999998</v>
      </c>
      <c r="AO21"/>
    </row>
    <row r="22" spans="1:45" x14ac:dyDescent="0.3">
      <c r="A22" t="str">
        <v>NaN</v>
      </c>
      <c r="B22" s="37">
        <v>1.6469532</v>
      </c>
      <c r="C22" s="34">
        <v>1.0139906000000001</v>
      </c>
      <c r="D22" s="34">
        <v>0.95350699999999999</v>
      </c>
      <c r="E22" s="34">
        <v>0.82124876999999996</v>
      </c>
      <c r="F22" s="34">
        <v>1.0190056999999999</v>
      </c>
      <c r="G22" s="34">
        <v>1.284187</v>
      </c>
      <c r="H22" s="34">
        <v>1.5774059</v>
      </c>
      <c r="I22" s="34">
        <v>1.9963945000000001</v>
      </c>
      <c r="J22" s="34">
        <v>2.3715799999999998</v>
      </c>
      <c r="K22" s="34">
        <v>2.8105150000000001</v>
      </c>
      <c r="L22" s="34">
        <v>3.0463277999999998</v>
      </c>
      <c r="M22" s="34">
        <v>3.2296385999999999</v>
      </c>
      <c r="N22" s="34">
        <v>3.2488755999999999</v>
      </c>
      <c r="O22" s="34">
        <v>3.5569891999999999</v>
      </c>
      <c r="P22" s="34">
        <v>3.8089173000000001</v>
      </c>
      <c r="Q22" s="34">
        <v>6.6300907000000002</v>
      </c>
      <c r="R22" s="34">
        <v>5.6881323000000004</v>
      </c>
      <c r="S22" s="35" t="str">
        <v>NaN</v>
      </c>
      <c r="T22" s="35" t="str">
        <v>NaN</v>
      </c>
      <c r="U22" s="35">
        <v>2.0767536</v>
      </c>
      <c r="V22" s="35">
        <v>2.5670997999999998</v>
      </c>
      <c r="W22" s="35">
        <v>2.3621435000000002</v>
      </c>
      <c r="X22" s="35">
        <v>2.5238836</v>
      </c>
      <c r="Y22" s="35">
        <v>4.2349075999999997</v>
      </c>
      <c r="Z22" s="35" t="str">
        <v>NaN</v>
      </c>
      <c r="AA22" s="35" t="str">
        <v>NaN</v>
      </c>
      <c r="AB22" s="35" t="str">
        <v>NaN</v>
      </c>
      <c r="AC22" s="36" t="str">
        <v>NaN</v>
      </c>
      <c r="AD22" s="29" t="str">
        <v>NaN</v>
      </c>
      <c r="AE22" s="29" t="str">
        <v>NaN</v>
      </c>
      <c r="AF22" s="29">
        <v>3.7601079999999998</v>
      </c>
      <c r="AG22" s="29">
        <v>2.025515</v>
      </c>
      <c r="AH22" s="29">
        <v>3.6428669999999999</v>
      </c>
      <c r="AI22" s="29">
        <v>3.7123750000000002</v>
      </c>
      <c r="AJ22" s="29">
        <v>2.7659522999999999</v>
      </c>
      <c r="AK22" s="3">
        <f t="shared" si="0"/>
        <v>2.7546431322222218</v>
      </c>
      <c r="AL22" s="13">
        <v>7.9836</v>
      </c>
      <c r="AO22"/>
    </row>
    <row r="23" spans="1:45" x14ac:dyDescent="0.3">
      <c r="A23" t="str">
        <v>NaN</v>
      </c>
      <c r="B23" s="37">
        <v>1.392768</v>
      </c>
      <c r="C23" s="34">
        <v>0.80141145000000003</v>
      </c>
      <c r="D23" s="34">
        <v>0.89433419999999997</v>
      </c>
      <c r="E23" s="34">
        <v>0.73032206</v>
      </c>
      <c r="F23" s="34">
        <v>0.82614940000000003</v>
      </c>
      <c r="G23" s="34">
        <v>1.0236202000000001</v>
      </c>
      <c r="H23" s="34">
        <v>1.0622765000000001</v>
      </c>
      <c r="I23" s="34">
        <v>1.1917667000000001</v>
      </c>
      <c r="J23" s="34">
        <v>1.3420087999999999</v>
      </c>
      <c r="K23" s="34">
        <v>1.6018946000000001</v>
      </c>
      <c r="L23" s="34">
        <v>1.6537934999999999</v>
      </c>
      <c r="M23" s="34">
        <v>1.8859349999999999</v>
      </c>
      <c r="N23" s="34">
        <v>2.2378315999999998</v>
      </c>
      <c r="O23" s="34">
        <v>2.0915509999999999</v>
      </c>
      <c r="P23" s="34">
        <v>2.4246859999999999</v>
      </c>
      <c r="Q23" s="34">
        <v>3.6024639999999999</v>
      </c>
      <c r="R23" s="34">
        <v>3.8159811000000001</v>
      </c>
      <c r="S23" s="35" t="str">
        <v>NaN</v>
      </c>
      <c r="T23" s="35">
        <v>3.0299695</v>
      </c>
      <c r="U23" s="35">
        <v>2.1347817999999998</v>
      </c>
      <c r="V23" s="35">
        <v>1.7956125000000001</v>
      </c>
      <c r="W23" s="35">
        <v>1.92137</v>
      </c>
      <c r="X23" s="35">
        <v>1.7695848999999999</v>
      </c>
      <c r="Y23" s="35">
        <v>1.4062036</v>
      </c>
      <c r="Z23" s="35" t="str">
        <v>NaN</v>
      </c>
      <c r="AA23" s="35" t="str">
        <v>NaN</v>
      </c>
      <c r="AB23" s="35" t="str">
        <v>NaN</v>
      </c>
      <c r="AC23" s="36" t="str">
        <v>NaN</v>
      </c>
      <c r="AD23" s="29" t="str">
        <v>NaN</v>
      </c>
      <c r="AE23" s="29" t="str">
        <v>NaN</v>
      </c>
      <c r="AF23" s="29">
        <v>4.0591016</v>
      </c>
      <c r="AG23" s="29">
        <v>2.9678201999999998</v>
      </c>
      <c r="AH23" s="29">
        <v>3.1608516999999998</v>
      </c>
      <c r="AI23" s="29">
        <v>3.8096833000000001</v>
      </c>
      <c r="AJ23" s="29">
        <v>3.0259475999999998</v>
      </c>
      <c r="AK23" s="3">
        <f t="shared" si="0"/>
        <v>2.0592757432142856</v>
      </c>
      <c r="AL23" s="13">
        <v>11.212300000000001</v>
      </c>
      <c r="AN23" s="2" t="s">
        <v>192</v>
      </c>
      <c r="AO23" s="20"/>
    </row>
    <row r="24" spans="1:45" x14ac:dyDescent="0.3">
      <c r="A24" t="str">
        <v>NaN</v>
      </c>
      <c r="B24" s="37">
        <v>1.8225663999999999</v>
      </c>
      <c r="C24" s="34">
        <v>0.9190741</v>
      </c>
      <c r="D24" s="34">
        <v>0.82690233000000002</v>
      </c>
      <c r="E24" s="34">
        <v>0.70306760000000001</v>
      </c>
      <c r="F24" s="34">
        <v>0.78152980000000005</v>
      </c>
      <c r="G24" s="34">
        <v>0.96700852999999998</v>
      </c>
      <c r="H24" s="34">
        <v>1.1177272</v>
      </c>
      <c r="I24" s="34">
        <v>1.209325</v>
      </c>
      <c r="J24" s="34">
        <v>1.3046186</v>
      </c>
      <c r="K24" s="34">
        <v>1.3940915</v>
      </c>
      <c r="L24" s="34">
        <v>1.4921504999999999</v>
      </c>
      <c r="M24" s="34">
        <v>1.7094872999999999</v>
      </c>
      <c r="N24" s="34">
        <v>1.7317005000000001</v>
      </c>
      <c r="O24" s="34">
        <v>1.7042769</v>
      </c>
      <c r="P24" s="34">
        <v>2.8483014</v>
      </c>
      <c r="Q24" s="34">
        <v>3.9712955999999999</v>
      </c>
      <c r="R24" s="34" t="str">
        <v>NaN</v>
      </c>
      <c r="S24" s="35">
        <v>2.6236047999999998</v>
      </c>
      <c r="T24" s="35">
        <v>1.8852894</v>
      </c>
      <c r="U24" s="35">
        <v>1.3816624</v>
      </c>
      <c r="V24" s="35">
        <v>1.4877214000000001</v>
      </c>
      <c r="W24" s="35">
        <v>1.5208630000000001</v>
      </c>
      <c r="X24" s="35">
        <v>1.4859001999999999</v>
      </c>
      <c r="Y24" s="35">
        <v>1.3426629999999999</v>
      </c>
      <c r="Z24" s="35" t="str">
        <v>NaN</v>
      </c>
      <c r="AA24" s="35" t="str">
        <v>NaN</v>
      </c>
      <c r="AB24" s="35" t="str">
        <v>NaN</v>
      </c>
      <c r="AC24" s="36" t="str">
        <v>NaN</v>
      </c>
      <c r="AD24" s="29" t="str">
        <v>NaN</v>
      </c>
      <c r="AE24" s="29" t="str">
        <v>NaN</v>
      </c>
      <c r="AF24" s="29">
        <v>3.9507878000000001</v>
      </c>
      <c r="AG24" s="29">
        <v>2.9237622999999999</v>
      </c>
      <c r="AH24" s="29">
        <v>4.5399732999999998</v>
      </c>
      <c r="AI24" s="29">
        <v>4.1248794000000002</v>
      </c>
      <c r="AJ24" s="29">
        <v>4.1017294</v>
      </c>
      <c r="AK24" s="3">
        <f t="shared" si="0"/>
        <v>1.9954271307142857</v>
      </c>
      <c r="AL24" s="13">
        <v>14.477499999999999</v>
      </c>
    </row>
    <row r="25" spans="1:45" x14ac:dyDescent="0.3">
      <c r="A25" t="str">
        <v>NaN</v>
      </c>
      <c r="B25" s="37">
        <v>2.0679622000000002</v>
      </c>
      <c r="C25" s="34">
        <v>1.5093664</v>
      </c>
      <c r="D25" s="34">
        <v>1.0402136</v>
      </c>
      <c r="E25" s="34">
        <v>0.82357435999999995</v>
      </c>
      <c r="F25" s="34">
        <v>0.81625080000000005</v>
      </c>
      <c r="G25" s="34">
        <v>0.91278369999999998</v>
      </c>
      <c r="H25" s="34">
        <v>1.0229676999999999</v>
      </c>
      <c r="I25" s="34">
        <v>1.1268548</v>
      </c>
      <c r="J25" s="34">
        <v>1.1385428</v>
      </c>
      <c r="K25" s="34">
        <v>1.1576221</v>
      </c>
      <c r="L25" s="34">
        <v>1.2497374999999999</v>
      </c>
      <c r="M25" s="34">
        <v>1.3699642000000001</v>
      </c>
      <c r="N25" s="34">
        <v>1.4475834000000001</v>
      </c>
      <c r="O25" s="34">
        <v>1.593097</v>
      </c>
      <c r="P25" s="38">
        <v>2.4020119000000002</v>
      </c>
      <c r="Q25" s="38" t="str">
        <v>NaN</v>
      </c>
      <c r="R25" s="38">
        <v>3.1290889000000002</v>
      </c>
      <c r="S25" s="35">
        <v>1.8731070000000001</v>
      </c>
      <c r="T25" s="35">
        <v>1.6032431</v>
      </c>
      <c r="U25" s="35">
        <v>1.3124814</v>
      </c>
      <c r="V25" s="35">
        <v>1.2754036</v>
      </c>
      <c r="W25" s="35">
        <v>1.3380669999999999</v>
      </c>
      <c r="X25" s="35">
        <v>1.3564109</v>
      </c>
      <c r="Y25" s="35">
        <v>1.5637245</v>
      </c>
      <c r="Z25" s="35" t="str">
        <v>NaN</v>
      </c>
      <c r="AA25" s="35" t="str">
        <v>NaN</v>
      </c>
      <c r="AB25" s="35" t="str">
        <v>NaN</v>
      </c>
      <c r="AC25" s="36" t="str">
        <v>NaN</v>
      </c>
      <c r="AD25" s="29" t="str">
        <v>NaN</v>
      </c>
      <c r="AE25" s="29" t="str">
        <v>NaN</v>
      </c>
      <c r="AF25" s="29">
        <v>3.8890090000000002</v>
      </c>
      <c r="AG25" s="29">
        <v>2.9763193000000001</v>
      </c>
      <c r="AH25" s="29" t="str">
        <v>NaN</v>
      </c>
      <c r="AI25" s="29">
        <v>3.8401985000000001</v>
      </c>
      <c r="AJ25" s="29">
        <v>4.3345102999999998</v>
      </c>
      <c r="AK25" s="3">
        <f t="shared" si="0"/>
        <v>1.7840776281481483</v>
      </c>
      <c r="AL25" s="13">
        <v>17.791599999999999</v>
      </c>
    </row>
    <row r="26" spans="1:45" x14ac:dyDescent="0.3">
      <c r="A26" t="str">
        <v>NaN</v>
      </c>
      <c r="B26" s="37">
        <v>2.1288499999999999</v>
      </c>
      <c r="C26" s="34">
        <v>1.6993132</v>
      </c>
      <c r="D26" s="34">
        <v>1.0881057999999999</v>
      </c>
      <c r="E26" s="34">
        <v>0.80950860000000002</v>
      </c>
      <c r="F26" s="34">
        <v>0.78174690000000002</v>
      </c>
      <c r="G26" s="34">
        <v>0.87217679999999997</v>
      </c>
      <c r="H26" s="34">
        <v>0.97237289999999998</v>
      </c>
      <c r="I26" s="34">
        <v>1.0477179000000001</v>
      </c>
      <c r="J26" s="34">
        <v>1.0334394</v>
      </c>
      <c r="K26" s="34">
        <v>1.0568036999999999</v>
      </c>
      <c r="L26" s="34">
        <v>1.1245403</v>
      </c>
      <c r="M26" s="34">
        <v>1.1755325999999999</v>
      </c>
      <c r="N26" s="34">
        <v>1.1074349999999999</v>
      </c>
      <c r="O26" s="34">
        <v>1.2448650999999999</v>
      </c>
      <c r="P26" s="38" t="str">
        <v>NaN</v>
      </c>
      <c r="Q26" s="38">
        <v>2.4771404000000001</v>
      </c>
      <c r="R26" s="38">
        <v>2.4818074999999999</v>
      </c>
      <c r="S26" s="35">
        <v>2.1435928</v>
      </c>
      <c r="T26" s="35">
        <v>1.5255437999999999</v>
      </c>
      <c r="U26" s="35">
        <v>1.2243084</v>
      </c>
      <c r="V26" s="35">
        <v>1.2342976000000001</v>
      </c>
      <c r="W26" s="35">
        <v>1.3378388000000001</v>
      </c>
      <c r="X26" s="35">
        <v>1.3701509999999999</v>
      </c>
      <c r="Y26" s="35">
        <v>1.7902150999999999</v>
      </c>
      <c r="Z26" s="35" t="str">
        <v>NaN</v>
      </c>
      <c r="AA26" s="35" t="str">
        <v>NaN</v>
      </c>
      <c r="AB26" s="35" t="str">
        <v>NaN</v>
      </c>
      <c r="AC26" s="36" t="str">
        <v>NaN</v>
      </c>
      <c r="AD26" s="29" t="str">
        <v>NaN</v>
      </c>
      <c r="AE26" s="29" t="str">
        <v>NaN</v>
      </c>
      <c r="AF26" s="29">
        <v>5.6690272999999998</v>
      </c>
      <c r="AG26" s="29">
        <v>3.3992789999999999</v>
      </c>
      <c r="AH26" s="29" t="str">
        <v>NaN</v>
      </c>
      <c r="AI26" s="29" t="str">
        <v>NaN</v>
      </c>
      <c r="AJ26" s="29" t="str">
        <v>NaN</v>
      </c>
      <c r="AK26" s="3">
        <f t="shared" si="0"/>
        <v>1.6318243960000003</v>
      </c>
      <c r="AL26" s="13">
        <v>21.168500000000002</v>
      </c>
    </row>
    <row r="27" spans="1:45" x14ac:dyDescent="0.3">
      <c r="A27" t="str">
        <v>NaN</v>
      </c>
      <c r="B27" s="37" t="str">
        <v>NaN</v>
      </c>
      <c r="C27" s="34">
        <v>1.9010397999999999</v>
      </c>
      <c r="D27" s="34">
        <v>1.1516963</v>
      </c>
      <c r="E27" s="34">
        <v>0.78195559999999997</v>
      </c>
      <c r="F27" s="34">
        <v>0.77538490000000004</v>
      </c>
      <c r="G27" s="34">
        <v>0.94869669999999995</v>
      </c>
      <c r="H27" s="34">
        <v>1.0331878999999999</v>
      </c>
      <c r="I27" s="34">
        <v>1.08684</v>
      </c>
      <c r="J27" s="34">
        <v>1.0950825</v>
      </c>
      <c r="K27" s="34">
        <v>1.0994189999999999</v>
      </c>
      <c r="L27" s="34">
        <v>1.1353219000000001</v>
      </c>
      <c r="M27" s="34">
        <v>1.0920504</v>
      </c>
      <c r="N27" s="34">
        <v>0.99716369999999999</v>
      </c>
      <c r="O27" s="34">
        <v>1.2457400000000001</v>
      </c>
      <c r="P27" s="38" t="str">
        <v>NaN</v>
      </c>
      <c r="Q27" s="38">
        <v>2.4502163000000001</v>
      </c>
      <c r="R27" s="38">
        <v>2.2675190000000001</v>
      </c>
      <c r="S27" s="35">
        <v>2.0622416000000001</v>
      </c>
      <c r="T27" s="35">
        <v>1.4842819</v>
      </c>
      <c r="U27" s="35">
        <v>1.2374253</v>
      </c>
      <c r="V27" s="35">
        <v>1.3595375000000001</v>
      </c>
      <c r="W27" s="35">
        <v>1.4994978999999999</v>
      </c>
      <c r="X27" s="35">
        <v>1.5639478</v>
      </c>
      <c r="Y27" s="35">
        <v>2.0615184000000002</v>
      </c>
      <c r="Z27" s="35" t="str">
        <v>NaN</v>
      </c>
      <c r="AA27" s="35" t="str">
        <v>NaN</v>
      </c>
      <c r="AB27" s="35" t="str">
        <v>NaN</v>
      </c>
      <c r="AC27" s="36" t="str">
        <v>NaN</v>
      </c>
      <c r="AD27" s="29" t="str">
        <v>NaN</v>
      </c>
      <c r="AE27" s="29" t="str">
        <v>NaN</v>
      </c>
      <c r="AF27" s="29">
        <v>3.6481671000000002</v>
      </c>
      <c r="AG27" s="29">
        <v>3.6667070000000002</v>
      </c>
      <c r="AH27" s="29" t="str">
        <v>NaN</v>
      </c>
      <c r="AI27" s="29" t="str">
        <v>NaN</v>
      </c>
      <c r="AJ27" s="29" t="str">
        <v>NaN</v>
      </c>
      <c r="AK27" s="3">
        <f t="shared" si="0"/>
        <v>1.5685266041666666</v>
      </c>
      <c r="AL27" s="13">
        <v>24.624300000000002</v>
      </c>
    </row>
    <row r="28" spans="1:45" x14ac:dyDescent="0.3">
      <c r="A28" t="str">
        <v>NaN</v>
      </c>
      <c r="B28" s="37" t="str">
        <v>NaN</v>
      </c>
      <c r="C28" s="34">
        <v>3.1337134999999998</v>
      </c>
      <c r="D28" s="34">
        <v>1.4415979000000001</v>
      </c>
      <c r="E28" s="34">
        <v>0.75144385999999996</v>
      </c>
      <c r="F28" s="34">
        <v>0.5918641</v>
      </c>
      <c r="G28" s="34">
        <v>0.67595612999999999</v>
      </c>
      <c r="H28" s="34">
        <v>0.89609413999999998</v>
      </c>
      <c r="I28" s="34">
        <v>1.0690511</v>
      </c>
      <c r="J28" s="34">
        <v>1.1376348000000001</v>
      </c>
      <c r="K28" s="34">
        <v>1.1232567</v>
      </c>
      <c r="L28" s="34">
        <v>1.2076131999999999</v>
      </c>
      <c r="M28" s="34">
        <v>1.2015351999999999</v>
      </c>
      <c r="N28" s="34">
        <v>1.2265583</v>
      </c>
      <c r="O28" s="34">
        <v>1.5897136999999999</v>
      </c>
      <c r="P28" s="38" t="str">
        <v>NaN</v>
      </c>
      <c r="Q28" s="38">
        <v>2.5941695999999999</v>
      </c>
      <c r="R28" s="38">
        <v>2.2903920000000002</v>
      </c>
      <c r="S28" s="35">
        <v>2.2976684999999999</v>
      </c>
      <c r="T28" s="35">
        <v>1.3358036</v>
      </c>
      <c r="U28" s="35">
        <v>1.1773290999999999</v>
      </c>
      <c r="V28" s="35">
        <v>1.3362518999999999</v>
      </c>
      <c r="W28" s="35">
        <v>1.6115794999999999</v>
      </c>
      <c r="X28" s="35">
        <v>1.7131273</v>
      </c>
      <c r="Y28" s="35">
        <v>1.7543093999999999</v>
      </c>
      <c r="Z28" s="35" t="str">
        <v>NaN</v>
      </c>
      <c r="AA28" s="35" t="str">
        <v>NaN</v>
      </c>
      <c r="AB28" s="35" t="str">
        <v>NaN</v>
      </c>
      <c r="AC28" s="36" t="str">
        <v>NaN</v>
      </c>
      <c r="AD28" s="29" t="str">
        <v>NaN</v>
      </c>
      <c r="AE28" s="29" t="str">
        <v>NaN</v>
      </c>
      <c r="AF28" s="29" t="str">
        <v>NaN</v>
      </c>
      <c r="AG28" s="29" t="str">
        <v>NaN</v>
      </c>
      <c r="AH28" s="29" t="str">
        <v>NaN</v>
      </c>
      <c r="AI28" s="29" t="str">
        <v>NaN</v>
      </c>
      <c r="AJ28" s="29" t="str">
        <v>NaN</v>
      </c>
      <c r="AK28" s="3">
        <f t="shared" si="0"/>
        <v>1.4616665240909092</v>
      </c>
      <c r="AL28" s="13">
        <v>28.178599999999999</v>
      </c>
    </row>
    <row r="29" spans="1:45" x14ac:dyDescent="0.3">
      <c r="A29" s="32" t="str">
        <v>NaN</v>
      </c>
      <c r="B29" s="39" t="str">
        <v>NaN</v>
      </c>
      <c r="C29" s="32">
        <v>2.4426103000000001</v>
      </c>
      <c r="D29" s="32">
        <v>2.1644478</v>
      </c>
      <c r="E29" s="32">
        <v>2.1276652999999999</v>
      </c>
      <c r="F29" s="32">
        <v>2.1933665000000002</v>
      </c>
      <c r="G29" s="32">
        <v>2.3183677</v>
      </c>
      <c r="H29" s="32">
        <v>2.3283752999999998</v>
      </c>
      <c r="I29" s="32">
        <v>2.1699932</v>
      </c>
      <c r="J29" s="32">
        <v>1.8574865</v>
      </c>
      <c r="K29" s="32">
        <v>1.4845721999999999</v>
      </c>
      <c r="L29" s="32">
        <v>1.2370433999999999</v>
      </c>
      <c r="M29" s="32">
        <v>1.3845711999999999</v>
      </c>
      <c r="N29" s="32">
        <v>1.6937423</v>
      </c>
      <c r="O29" s="32">
        <v>1.933595</v>
      </c>
      <c r="P29" s="32" t="str">
        <v>NaN</v>
      </c>
      <c r="Q29" s="32" t="str">
        <v>NaN</v>
      </c>
      <c r="R29" s="32" t="str">
        <v>NaN</v>
      </c>
      <c r="S29" s="33">
        <v>3.3201763999999998</v>
      </c>
      <c r="T29" s="33">
        <v>2.4593433999999998</v>
      </c>
      <c r="U29" s="33">
        <v>2.3829308</v>
      </c>
      <c r="V29" s="33">
        <v>1.952718</v>
      </c>
      <c r="W29" s="33">
        <v>1.3878406999999999</v>
      </c>
      <c r="X29" s="33">
        <v>1.9282724</v>
      </c>
      <c r="Y29" s="33">
        <v>1.8074140000000001</v>
      </c>
      <c r="Z29" s="33" t="str">
        <v>NaN</v>
      </c>
      <c r="AA29" s="40" t="str">
        <v>NaN</v>
      </c>
      <c r="AB29" s="40">
        <v>0.71082979999999996</v>
      </c>
      <c r="AC29" s="40">
        <v>0.91982410000000003</v>
      </c>
      <c r="AD29" s="40" t="str">
        <v>NaN</v>
      </c>
      <c r="AE29" s="40" t="str">
        <v>NaN</v>
      </c>
      <c r="AF29" s="40" t="str">
        <v>NaN</v>
      </c>
      <c r="AG29" s="40" t="str">
        <v>NaN</v>
      </c>
      <c r="AH29" s="40" t="str">
        <v>NaN</v>
      </c>
      <c r="AI29" s="40" t="str">
        <v>NaN</v>
      </c>
      <c r="AJ29" s="40" t="str">
        <v>NaN</v>
      </c>
      <c r="AK29" s="3">
        <f t="shared" si="0"/>
        <v>1.9184175590909085</v>
      </c>
      <c r="AL29" s="1">
        <v>31.855</v>
      </c>
    </row>
    <row r="30" spans="1:45" x14ac:dyDescent="0.3">
      <c r="A30" s="31" t="str">
        <v>NaN</v>
      </c>
      <c r="B30" s="41" t="str">
        <v>NaN</v>
      </c>
      <c r="C30" s="31" t="str">
        <v>NaN</v>
      </c>
      <c r="D30" s="31">
        <v>3.5740699999999999</v>
      </c>
      <c r="E30" s="31">
        <v>3.1738925</v>
      </c>
      <c r="F30" s="31">
        <v>3.1683005999999998</v>
      </c>
      <c r="G30" s="31">
        <v>3.1208491</v>
      </c>
      <c r="H30" s="31">
        <v>3.1993573</v>
      </c>
      <c r="I30" s="31">
        <v>3.2329612000000001</v>
      </c>
      <c r="J30" s="31">
        <v>3.1980993999999998</v>
      </c>
      <c r="K30" s="31">
        <v>2.9443636</v>
      </c>
      <c r="L30" s="31">
        <v>2.6086786000000002</v>
      </c>
      <c r="M30" s="31">
        <v>2.1537218</v>
      </c>
      <c r="N30" s="31">
        <v>1.9018854999999999</v>
      </c>
      <c r="O30" s="31" t="str">
        <v>NaN</v>
      </c>
      <c r="P30" s="31" t="str">
        <v>NaN</v>
      </c>
      <c r="Q30" s="31" t="str">
        <v>NaN</v>
      </c>
      <c r="R30" s="31" t="str">
        <v>NaN</v>
      </c>
      <c r="S30" s="33">
        <v>4.5032797000000002</v>
      </c>
      <c r="T30" s="33">
        <v>4.0700954999999999</v>
      </c>
      <c r="U30" s="33">
        <v>3.6339687999999999</v>
      </c>
      <c r="V30" s="33">
        <v>3.4522240000000002</v>
      </c>
      <c r="W30" s="33">
        <v>3.4081291999999999</v>
      </c>
      <c r="X30" s="33">
        <v>2.6143652999999998</v>
      </c>
      <c r="Y30" s="33">
        <v>2.4310577000000002</v>
      </c>
      <c r="Z30" s="33">
        <v>1.9132222999999999</v>
      </c>
      <c r="AA30" s="40">
        <v>1.6042299</v>
      </c>
      <c r="AB30" s="40">
        <v>1.1587829999999999</v>
      </c>
      <c r="AC30" s="40">
        <v>1.0642408999999999</v>
      </c>
      <c r="AD30" s="40">
        <v>0.86071149999999996</v>
      </c>
      <c r="AE30" s="40" t="str">
        <v>NaN</v>
      </c>
      <c r="AF30" s="40" t="str">
        <v>NaN</v>
      </c>
      <c r="AG30" s="40" t="str">
        <v>NaN</v>
      </c>
      <c r="AH30" s="40" t="str">
        <v>NaN</v>
      </c>
      <c r="AI30" s="40" t="str">
        <v>NaN</v>
      </c>
      <c r="AJ30" s="40" t="str">
        <v>NaN</v>
      </c>
      <c r="AK30" s="3">
        <f t="shared" si="0"/>
        <v>2.7387168434782612</v>
      </c>
      <c r="AL30" s="1">
        <v>35.685299999999998</v>
      </c>
    </row>
    <row r="31" spans="1:45" x14ac:dyDescent="0.3">
      <c r="A31" s="31" t="str">
        <v>NaN</v>
      </c>
      <c r="B31" s="41" t="str">
        <v>NaN</v>
      </c>
      <c r="C31" s="31" t="str">
        <v>NaN</v>
      </c>
      <c r="D31" s="31">
        <v>4.4670962999999997</v>
      </c>
      <c r="E31" s="31">
        <v>3.8980980000000001</v>
      </c>
      <c r="F31" s="31">
        <v>3.8901539999999999</v>
      </c>
      <c r="G31" s="31">
        <v>3.8657759999999999</v>
      </c>
      <c r="H31" s="31">
        <v>3.7939546000000002</v>
      </c>
      <c r="I31" s="31">
        <v>3.7201694999999999</v>
      </c>
      <c r="J31" s="31">
        <v>3.6168306000000001</v>
      </c>
      <c r="K31" s="31">
        <v>3.4759622000000001</v>
      </c>
      <c r="L31" s="31">
        <v>3.2077152999999998</v>
      </c>
      <c r="M31" s="31">
        <v>2.7078091999999998</v>
      </c>
      <c r="N31" s="31">
        <v>2.1527636000000001</v>
      </c>
      <c r="O31" s="31" t="str">
        <v>NaN</v>
      </c>
      <c r="P31" s="31" t="str">
        <v>NaN</v>
      </c>
      <c r="Q31" s="31" t="str">
        <v>NaN</v>
      </c>
      <c r="R31" s="31" t="str">
        <v>NaN</v>
      </c>
      <c r="S31" s="33">
        <v>4.7178740000000001</v>
      </c>
      <c r="T31" s="33">
        <v>4.5662136000000002</v>
      </c>
      <c r="U31" s="33">
        <v>4.4632800000000001</v>
      </c>
      <c r="V31" s="33">
        <v>4.1884345999999999</v>
      </c>
      <c r="W31" s="33">
        <v>4.0481360000000004</v>
      </c>
      <c r="X31" s="33">
        <v>3.9377873000000001</v>
      </c>
      <c r="Y31" s="33">
        <v>2.8628193999999998</v>
      </c>
      <c r="Z31" s="33" t="str">
        <v>NaN</v>
      </c>
      <c r="AA31" s="40">
        <v>1.596841</v>
      </c>
      <c r="AB31" s="40">
        <v>1.3093448000000001</v>
      </c>
      <c r="AC31" s="40" t="str">
        <v>NaN</v>
      </c>
      <c r="AD31" s="40" t="str">
        <v>NaN</v>
      </c>
      <c r="AE31" s="40" t="str">
        <v>NaN</v>
      </c>
      <c r="AF31" s="40" t="str">
        <v>NaN</v>
      </c>
      <c r="AG31" s="40" t="str">
        <v>NaN</v>
      </c>
      <c r="AH31" s="40" t="str">
        <v>NaN</v>
      </c>
      <c r="AI31" s="40" t="str">
        <v>NaN</v>
      </c>
      <c r="AJ31" s="40" t="str">
        <v>NaN</v>
      </c>
      <c r="AK31" s="3">
        <f t="shared" si="0"/>
        <v>3.5243530000000001</v>
      </c>
      <c r="AL31" s="1">
        <v>39.709000000000003</v>
      </c>
    </row>
    <row r="32" spans="1:45" x14ac:dyDescent="0.3">
      <c r="A32" s="31" t="str">
        <v>NaN</v>
      </c>
      <c r="B32" s="41" t="str">
        <v>NaN</v>
      </c>
      <c r="C32" s="31" t="str">
        <v>NaN</v>
      </c>
      <c r="D32" s="31">
        <v>4.3805684999999999</v>
      </c>
      <c r="E32" s="31">
        <v>4.1306890000000003</v>
      </c>
      <c r="F32" s="31">
        <v>4.0105877000000003</v>
      </c>
      <c r="G32" s="31">
        <v>3.9187664999999998</v>
      </c>
      <c r="H32" s="31">
        <v>3.8916783000000001</v>
      </c>
      <c r="I32" s="31">
        <v>3.8344478999999998</v>
      </c>
      <c r="J32" s="31">
        <v>3.8257791999999999</v>
      </c>
      <c r="K32" s="31">
        <v>3.6795216000000002</v>
      </c>
      <c r="L32" s="31">
        <v>3.4217596000000001</v>
      </c>
      <c r="M32" s="31">
        <v>2.8993354</v>
      </c>
      <c r="N32" s="31">
        <v>2.2811468000000001</v>
      </c>
      <c r="O32" s="31" t="str">
        <v>NaN</v>
      </c>
      <c r="P32" s="31" t="str">
        <v>NaN</v>
      </c>
      <c r="Q32" s="31" t="str">
        <v>NaN</v>
      </c>
      <c r="R32" s="31" t="str">
        <v>NaN</v>
      </c>
      <c r="S32" s="33" t="str">
        <v>NaN</v>
      </c>
      <c r="T32" s="33">
        <v>4.8523902999999997</v>
      </c>
      <c r="U32" s="33">
        <v>4.6576233</v>
      </c>
      <c r="V32" s="33">
        <v>4.6111072999999996</v>
      </c>
      <c r="W32" s="33">
        <v>4.3746685999999997</v>
      </c>
      <c r="X32" s="33">
        <v>4.3765850000000004</v>
      </c>
      <c r="Y32" s="33">
        <v>3.8729680000000002</v>
      </c>
      <c r="Z32" s="33">
        <v>3.0945897000000002</v>
      </c>
      <c r="AA32" s="40" t="str">
        <v>NaN</v>
      </c>
      <c r="AB32" s="40" t="str">
        <v>NaN</v>
      </c>
      <c r="AC32" s="40" t="str">
        <v>NaN</v>
      </c>
      <c r="AD32" s="40" t="str">
        <v>NaN</v>
      </c>
      <c r="AE32" s="40" t="str">
        <v>NaN</v>
      </c>
      <c r="AF32" s="40" t="str">
        <v>NaN</v>
      </c>
      <c r="AG32" s="40" t="str">
        <v>NaN</v>
      </c>
      <c r="AH32" s="40" t="str">
        <v>NaN</v>
      </c>
      <c r="AI32" s="40" t="str">
        <v>NaN</v>
      </c>
      <c r="AJ32" s="40" t="str">
        <v>NaN</v>
      </c>
      <c r="AK32" s="3">
        <f t="shared" si="0"/>
        <v>3.8952340388888889</v>
      </c>
      <c r="AL32" s="1">
        <v>43.982999999999997</v>
      </c>
    </row>
    <row r="33" spans="1:50" x14ac:dyDescent="0.3">
      <c r="A33" s="31" t="str">
        <v>NaN</v>
      </c>
      <c r="B33" s="41" t="str">
        <v>NaN</v>
      </c>
      <c r="C33" s="31" t="str">
        <v>NaN</v>
      </c>
      <c r="D33" s="31" t="str">
        <v>NaN</v>
      </c>
      <c r="E33" s="31">
        <v>3.886377</v>
      </c>
      <c r="F33" s="31">
        <v>3.9358610000000001</v>
      </c>
      <c r="G33" s="31">
        <v>3.9101629999999998</v>
      </c>
      <c r="H33" s="31">
        <v>3.7856003999999999</v>
      </c>
      <c r="I33" s="31">
        <v>3.7272593999999999</v>
      </c>
      <c r="J33" s="31">
        <v>3.7444924999999998</v>
      </c>
      <c r="K33" s="31">
        <v>3.6670668000000002</v>
      </c>
      <c r="L33" s="31">
        <v>3.3743713</v>
      </c>
      <c r="M33" s="31">
        <v>2.9280027999999998</v>
      </c>
      <c r="N33" s="31">
        <v>2.3375086999999999</v>
      </c>
      <c r="O33" s="31" t="str">
        <v>NaN</v>
      </c>
      <c r="P33" s="31" t="str">
        <v>NaN</v>
      </c>
      <c r="Q33" s="31" t="str">
        <v>NaN</v>
      </c>
      <c r="R33" s="31" t="str">
        <v>NaN</v>
      </c>
      <c r="S33" s="33" t="str">
        <v>NaN</v>
      </c>
      <c r="T33" s="33" t="str">
        <v>NaN</v>
      </c>
      <c r="U33" s="33">
        <v>4.5415479999999997</v>
      </c>
      <c r="V33" s="33">
        <v>4.3159304000000001</v>
      </c>
      <c r="W33" s="33">
        <v>4.025671</v>
      </c>
      <c r="X33" s="33">
        <v>4.0603540000000002</v>
      </c>
      <c r="Y33" s="33">
        <v>3.9042346000000001</v>
      </c>
      <c r="Z33" s="33">
        <v>3.180752</v>
      </c>
      <c r="AA33" s="40" t="str">
        <v>NaN</v>
      </c>
      <c r="AB33" s="40" t="str">
        <v>NaN</v>
      </c>
      <c r="AC33" s="40" t="str">
        <v>NaN</v>
      </c>
      <c r="AD33" s="40" t="str">
        <v>NaN</v>
      </c>
      <c r="AE33" s="40" t="str">
        <v>NaN</v>
      </c>
      <c r="AF33" s="40" t="str">
        <v>NaN</v>
      </c>
      <c r="AG33" s="40" t="str">
        <v>NaN</v>
      </c>
      <c r="AH33" s="40" t="str">
        <v>NaN</v>
      </c>
      <c r="AI33" s="40" t="str">
        <v>NaN</v>
      </c>
      <c r="AJ33" s="40" t="str">
        <v>NaN</v>
      </c>
      <c r="AK33" s="3">
        <f t="shared" si="0"/>
        <v>3.7078245562499998</v>
      </c>
      <c r="AL33" s="1">
        <v>48.590400000000002</v>
      </c>
    </row>
    <row r="34" spans="1:50" x14ac:dyDescent="0.3">
      <c r="A34" s="27" t="str">
        <v>NaN</v>
      </c>
      <c r="B34" s="28" t="str">
        <v>NaN</v>
      </c>
      <c r="C34" s="27" t="str">
        <v>NaN</v>
      </c>
      <c r="D34" s="27" t="str">
        <v>NaN</v>
      </c>
      <c r="E34" s="27">
        <v>3.1655180000000001</v>
      </c>
      <c r="F34" s="27">
        <v>4.2780804999999997</v>
      </c>
      <c r="G34" s="27">
        <v>3.8596276999999999</v>
      </c>
      <c r="H34" s="27">
        <v>3.9101789999999998</v>
      </c>
      <c r="I34" s="27">
        <v>4.0268769999999998</v>
      </c>
      <c r="J34" s="27">
        <v>4.1563572999999998</v>
      </c>
      <c r="K34" s="27">
        <v>3.3606763000000002</v>
      </c>
      <c r="L34" s="27">
        <v>3.0060706000000001</v>
      </c>
      <c r="M34" s="27">
        <v>2.4270146000000001</v>
      </c>
      <c r="N34" s="27" t="str">
        <v>NaN</v>
      </c>
      <c r="O34" s="27" t="str">
        <v>NaN</v>
      </c>
      <c r="P34" s="27" t="str">
        <v>NaN</v>
      </c>
      <c r="Q34" s="27" t="str">
        <v>NaN</v>
      </c>
      <c r="R34" s="27" t="str">
        <v>NaN</v>
      </c>
      <c r="S34" s="27" t="str">
        <v>NaN</v>
      </c>
      <c r="T34" s="27" t="str">
        <v>NaN</v>
      </c>
      <c r="U34" s="27">
        <v>3.4551835</v>
      </c>
      <c r="V34" s="27">
        <v>3.6216137000000002</v>
      </c>
      <c r="W34" s="27">
        <v>3.5085316</v>
      </c>
      <c r="X34" s="27">
        <v>3.4261558000000001</v>
      </c>
      <c r="Y34" s="27">
        <v>3.3744456999999999</v>
      </c>
      <c r="Z34" s="27" t="str">
        <v>NaN</v>
      </c>
      <c r="AA34" s="27" t="str">
        <v>NaN</v>
      </c>
      <c r="AB34" s="27" t="str">
        <v>NaN</v>
      </c>
      <c r="AC34" s="27" t="str">
        <v>NaN</v>
      </c>
      <c r="AD34" s="27" t="str">
        <v>NaN</v>
      </c>
      <c r="AE34" s="27" t="str">
        <v>NaN</v>
      </c>
      <c r="AF34" s="27" t="str">
        <v>NaN</v>
      </c>
      <c r="AG34" s="27" t="str">
        <v>NaN</v>
      </c>
      <c r="AH34" s="27" t="str">
        <v>NaN</v>
      </c>
      <c r="AI34" s="27" t="str">
        <v>NaN</v>
      </c>
      <c r="AJ34" s="27" t="str">
        <v>NaN</v>
      </c>
      <c r="AK34" s="3">
        <f t="shared" si="0"/>
        <v>3.5411665214285715</v>
      </c>
      <c r="AL34" s="1">
        <v>53.663899999999998</v>
      </c>
    </row>
    <row r="35" spans="1:50" x14ac:dyDescent="0.3">
      <c r="A35" s="27" t="str">
        <v>NaN</v>
      </c>
      <c r="B35" s="28" t="str">
        <v>NaN</v>
      </c>
      <c r="C35" s="27" t="str">
        <v>NaN</v>
      </c>
      <c r="D35" s="27" t="str">
        <v>NaN</v>
      </c>
      <c r="E35" s="27" t="str">
        <v>NaN</v>
      </c>
      <c r="F35" s="27" t="str">
        <v>NaN</v>
      </c>
      <c r="G35" s="27">
        <v>2.802794</v>
      </c>
      <c r="H35" s="27">
        <v>2.7969841999999998</v>
      </c>
      <c r="I35" s="27">
        <v>2.7508762</v>
      </c>
      <c r="J35" s="27">
        <v>2.8313912999999999</v>
      </c>
      <c r="K35" s="27">
        <v>2.6101146000000002</v>
      </c>
      <c r="L35" s="27">
        <v>2.3230849999999998</v>
      </c>
      <c r="M35" s="27" t="str">
        <v>NaN</v>
      </c>
      <c r="N35" s="27" t="str">
        <v>NaN</v>
      </c>
      <c r="O35" s="27" t="str">
        <v>NaN</v>
      </c>
      <c r="P35" s="27" t="str">
        <v>NaN</v>
      </c>
      <c r="Q35" s="27" t="str">
        <v>NaN</v>
      </c>
      <c r="R35" s="27" t="str">
        <v>NaN</v>
      </c>
      <c r="S35" s="27" t="str">
        <v>NaN</v>
      </c>
      <c r="T35" s="27" t="str">
        <v>NaN</v>
      </c>
      <c r="U35" s="27">
        <v>3.0087700000000002</v>
      </c>
      <c r="V35" s="27">
        <v>3.3192537</v>
      </c>
      <c r="W35" s="27">
        <v>2.799569</v>
      </c>
      <c r="X35" s="27">
        <v>2.8425598000000001</v>
      </c>
      <c r="Y35" s="27">
        <v>2.8876846</v>
      </c>
      <c r="Z35" s="27">
        <v>2.8597996000000001</v>
      </c>
      <c r="AA35" s="27" t="str">
        <v>NaN</v>
      </c>
      <c r="AB35" s="27" t="str">
        <v>NaN</v>
      </c>
      <c r="AC35" s="27" t="str">
        <v>NaN</v>
      </c>
      <c r="AD35" s="27" t="str">
        <v>NaN</v>
      </c>
      <c r="AE35" s="27" t="str">
        <v>NaN</v>
      </c>
      <c r="AF35" s="27" t="str">
        <v>NaN</v>
      </c>
      <c r="AG35" s="27" t="str">
        <v>NaN</v>
      </c>
      <c r="AH35" s="27" t="str">
        <v>NaN</v>
      </c>
      <c r="AI35" s="27" t="str">
        <v>NaN</v>
      </c>
      <c r="AJ35" s="27" t="str">
        <v>NaN</v>
      </c>
      <c r="AK35" s="3">
        <f t="shared" si="0"/>
        <v>2.8194068333333333</v>
      </c>
      <c r="AL35" s="9">
        <v>59.441600000000001</v>
      </c>
    </row>
    <row r="36" spans="1:50" x14ac:dyDescent="0.3">
      <c r="A36" s="25" t="str">
        <v>NaN</v>
      </c>
      <c r="B36" s="26" t="str">
        <v>NaN</v>
      </c>
      <c r="C36" s="25" t="str">
        <v>NaN</v>
      </c>
      <c r="D36" s="25" t="str">
        <v>NaN</v>
      </c>
      <c r="E36" s="25" t="str">
        <v>NaN</v>
      </c>
      <c r="F36" s="25" t="str">
        <v>NaN</v>
      </c>
      <c r="G36" s="25" t="str">
        <v>NaN</v>
      </c>
      <c r="H36" s="25" t="str">
        <v>NaN</v>
      </c>
      <c r="I36" s="25" t="str">
        <v>NaN</v>
      </c>
      <c r="J36" s="25">
        <v>2.3895137000000002</v>
      </c>
      <c r="K36" s="25" t="str">
        <v>NaN</v>
      </c>
      <c r="L36" s="25" t="str">
        <v>NaN</v>
      </c>
      <c r="M36" s="25" t="str">
        <v>NaN</v>
      </c>
      <c r="N36" s="25" t="str">
        <v>NaN</v>
      </c>
      <c r="O36" s="25" t="str">
        <v>NaN</v>
      </c>
      <c r="P36" s="25" t="str">
        <v>NaN</v>
      </c>
      <c r="Q36" s="25" t="str">
        <v>NaN</v>
      </c>
      <c r="R36" s="25" t="str">
        <v>NaN</v>
      </c>
      <c r="S36" s="25" t="str">
        <v>NaN</v>
      </c>
      <c r="T36" s="25">
        <v>2.4997910000000001</v>
      </c>
      <c r="U36" s="25">
        <v>2.5710514</v>
      </c>
      <c r="V36" s="25" t="str">
        <v>NaN</v>
      </c>
      <c r="W36" s="25" t="str">
        <v>NaN</v>
      </c>
      <c r="X36" s="25">
        <v>1.9846239000000001</v>
      </c>
      <c r="Y36" s="25">
        <v>2.3817591999999999</v>
      </c>
      <c r="Z36" s="25">
        <v>2.3829286000000001</v>
      </c>
      <c r="AA36" s="25">
        <v>2.4626562999999999</v>
      </c>
      <c r="AB36" s="25">
        <v>2.4274928999999998</v>
      </c>
      <c r="AC36" s="25" t="str">
        <v>NaN</v>
      </c>
      <c r="AD36" s="25" t="str">
        <v>NaN</v>
      </c>
      <c r="AE36" s="25" t="str">
        <v>NaN</v>
      </c>
      <c r="AF36" s="25" t="str">
        <v>NaN</v>
      </c>
      <c r="AG36" s="25" t="str">
        <v>NaN</v>
      </c>
      <c r="AH36" s="25" t="str">
        <v>NaN</v>
      </c>
      <c r="AI36" s="25" t="str">
        <v>NaN</v>
      </c>
      <c r="AJ36" s="25" t="str">
        <v>NaN</v>
      </c>
      <c r="AK36" s="3">
        <f t="shared" si="0"/>
        <v>2.3874771250000002</v>
      </c>
      <c r="AL36" s="4">
        <v>66.4435</v>
      </c>
    </row>
    <row r="37" spans="1:50" x14ac:dyDescent="0.3">
      <c r="A37" s="25">
        <v>2.0215103999999999</v>
      </c>
      <c r="B37" s="26">
        <v>2.0226335999999998</v>
      </c>
      <c r="C37" s="25">
        <v>2.0254998</v>
      </c>
      <c r="D37" s="25">
        <v>2.0134310000000002</v>
      </c>
      <c r="E37" s="25">
        <v>1.9964743</v>
      </c>
      <c r="F37" s="25">
        <v>1.9838382000000001</v>
      </c>
      <c r="G37" s="25">
        <v>1.9801906</v>
      </c>
      <c r="H37" s="25">
        <v>1.9746204999999999</v>
      </c>
      <c r="I37" s="25">
        <v>1.9623611000000001</v>
      </c>
      <c r="J37" s="25">
        <v>1.9529802999999999</v>
      </c>
      <c r="K37" s="25">
        <v>1.9481834</v>
      </c>
      <c r="L37" s="25">
        <v>1.9417639</v>
      </c>
      <c r="M37" s="25">
        <v>1.9378280999999999</v>
      </c>
      <c r="N37" s="25">
        <v>1.9421052000000001</v>
      </c>
      <c r="O37" s="25">
        <v>1.9681257999999999</v>
      </c>
      <c r="P37" s="25">
        <v>2.0068964999999999</v>
      </c>
      <c r="Q37" s="25">
        <v>2.0284095</v>
      </c>
      <c r="R37" s="25">
        <v>2.0416447999999998</v>
      </c>
      <c r="S37" s="25">
        <v>2.073788</v>
      </c>
      <c r="T37" s="25">
        <v>2.0875316000000002</v>
      </c>
      <c r="U37" s="25" t="str">
        <v>NaN</v>
      </c>
      <c r="V37" s="25" t="str">
        <v>NaN</v>
      </c>
      <c r="W37" s="25" t="str">
        <v>NaN</v>
      </c>
      <c r="X37" s="25" t="str">
        <v>NaN</v>
      </c>
      <c r="Y37" s="25">
        <v>2.0684159000000002</v>
      </c>
      <c r="Z37" s="25">
        <v>2.1215039999999998</v>
      </c>
      <c r="AA37" s="25">
        <v>2.1167606999999999</v>
      </c>
      <c r="AB37" s="25">
        <v>2.1395707000000002</v>
      </c>
      <c r="AC37" s="25">
        <v>2.1104354999999999</v>
      </c>
      <c r="AD37" s="25">
        <v>2.0848393000000001</v>
      </c>
      <c r="AE37" s="25">
        <v>2.1118115999999998</v>
      </c>
      <c r="AF37" s="25">
        <v>2.1011446</v>
      </c>
      <c r="AG37" s="25">
        <v>2.0782409999999998</v>
      </c>
      <c r="AH37" s="25">
        <v>2.1127193000000002</v>
      </c>
      <c r="AI37" s="25">
        <v>2.1171853999999999</v>
      </c>
      <c r="AJ37" s="25">
        <v>2.0589067999999999</v>
      </c>
      <c r="AK37" s="3">
        <f t="shared" si="0"/>
        <v>2.03535473125</v>
      </c>
      <c r="AL37" s="4">
        <v>76.463800000000006</v>
      </c>
    </row>
    <row r="38" spans="1:50" x14ac:dyDescent="0.3">
      <c r="A38" t="s">
        <v>81</v>
      </c>
      <c r="AK38" s="17">
        <f>SUM(A2:AJ35)/867</f>
        <v>2.6605714209803932</v>
      </c>
      <c r="AP38" s="2" t="s">
        <v>122</v>
      </c>
    </row>
    <row r="39" spans="1:50" x14ac:dyDescent="0.3">
      <c r="A39" s="25" t="str" cm="1">
        <f t="array" ref="A39:AJ74">([3]bio_export_POC_RCP6p0!A38:AJ73)</f>
        <v>NaN</v>
      </c>
      <c r="B39" s="26" t="str">
        <v>NaN</v>
      </c>
      <c r="C39" s="25" t="str">
        <v>NaN</v>
      </c>
      <c r="D39" s="25" t="str">
        <v>NaN</v>
      </c>
      <c r="E39" s="25" t="str">
        <v>NaN</v>
      </c>
      <c r="F39" s="25" t="str">
        <v>NaN</v>
      </c>
      <c r="G39" s="25" t="str">
        <v>NaN</v>
      </c>
      <c r="H39" s="25" t="str">
        <v>NaN</v>
      </c>
      <c r="I39" s="25" t="str">
        <v>NaN</v>
      </c>
      <c r="J39" s="25" t="str">
        <v>NaN</v>
      </c>
      <c r="K39" s="25" t="str">
        <v>NaN</v>
      </c>
      <c r="L39" s="25" t="str">
        <v>NaN</v>
      </c>
      <c r="M39" s="25" t="str">
        <v>NaN</v>
      </c>
      <c r="N39" s="25" t="str">
        <v>NaN</v>
      </c>
      <c r="O39" s="25" t="str">
        <v>NaN</v>
      </c>
      <c r="P39" s="25" t="str">
        <v>NaN</v>
      </c>
      <c r="Q39" s="25" t="str">
        <v>NaN</v>
      </c>
      <c r="R39" s="25" t="str">
        <v>NaN</v>
      </c>
      <c r="S39" s="25" t="str">
        <v>NaN</v>
      </c>
      <c r="T39" s="25" t="str">
        <v>NaN</v>
      </c>
      <c r="U39" s="25" t="str">
        <v>NaN</v>
      </c>
      <c r="V39" s="25" t="str">
        <v>NaN</v>
      </c>
      <c r="W39" s="25" t="str">
        <v>NaN</v>
      </c>
      <c r="X39" s="25" t="str">
        <v>NaN</v>
      </c>
      <c r="Y39" s="25" t="str">
        <v>NaN</v>
      </c>
      <c r="Z39" s="25" t="str">
        <v>NaN</v>
      </c>
      <c r="AA39" s="25" t="str">
        <v>NaN</v>
      </c>
      <c r="AB39" s="25" t="str">
        <v>NaN</v>
      </c>
      <c r="AC39" s="25" t="str">
        <v>NaN</v>
      </c>
      <c r="AD39" s="25" t="str">
        <v>NaN</v>
      </c>
      <c r="AE39" s="25" t="str">
        <v>NaN</v>
      </c>
      <c r="AF39" s="25" t="str">
        <v>NaN</v>
      </c>
      <c r="AG39" s="25" t="str">
        <v>NaN</v>
      </c>
      <c r="AH39" s="25" t="str">
        <v>NaN</v>
      </c>
      <c r="AI39" s="25" t="str">
        <v>NaN</v>
      </c>
      <c r="AJ39" s="25" t="str">
        <v>NaN</v>
      </c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 t="str">
        <v>NaN</v>
      </c>
      <c r="B40" s="26">
        <v>2.2484746000000002</v>
      </c>
      <c r="C40" s="25">
        <v>2.2258252999999999</v>
      </c>
      <c r="D40" s="25">
        <v>2.2377395999999998</v>
      </c>
      <c r="E40" s="25">
        <v>2.0921178</v>
      </c>
      <c r="F40" s="25">
        <v>2.3467661999999998</v>
      </c>
      <c r="G40" s="25">
        <v>2.4487998000000002</v>
      </c>
      <c r="H40" s="25">
        <v>2.3684626</v>
      </c>
      <c r="I40" s="25">
        <v>2.4792538</v>
      </c>
      <c r="J40" s="25">
        <v>2.2050347000000001</v>
      </c>
      <c r="K40" s="25">
        <v>2.3878222</v>
      </c>
      <c r="L40" s="25">
        <v>2.1770977999999999</v>
      </c>
      <c r="M40" s="25">
        <v>2.168733</v>
      </c>
      <c r="N40" s="25">
        <v>2.1653359999999999</v>
      </c>
      <c r="O40" s="25">
        <v>2.4945683000000001</v>
      </c>
      <c r="P40" s="25">
        <v>2.0873317999999998</v>
      </c>
      <c r="Q40" s="25">
        <v>1.9956670999999999</v>
      </c>
      <c r="R40" s="25">
        <v>2.2796219999999998</v>
      </c>
      <c r="S40" s="25">
        <v>2.3287667999999999</v>
      </c>
      <c r="T40" s="25">
        <v>2.4231585999999998</v>
      </c>
      <c r="U40" s="25">
        <v>2.3253075999999999</v>
      </c>
      <c r="V40" s="25">
        <v>2.2546865999999999</v>
      </c>
      <c r="W40" s="25">
        <v>2.1706593000000001</v>
      </c>
      <c r="X40" s="25">
        <v>2.2081103</v>
      </c>
      <c r="Y40" s="25">
        <v>2.1061766</v>
      </c>
      <c r="Z40" s="25">
        <v>2.0738006000000002</v>
      </c>
      <c r="AA40" s="25">
        <v>2.1385255000000001</v>
      </c>
      <c r="AB40" s="25">
        <v>2.1930770000000002</v>
      </c>
      <c r="AC40" s="25">
        <v>2.1725940000000001</v>
      </c>
      <c r="AD40" s="25">
        <v>2.1738176</v>
      </c>
      <c r="AE40" s="25">
        <v>2.0709708</v>
      </c>
      <c r="AF40" s="25">
        <v>2.2215821999999998</v>
      </c>
      <c r="AG40" s="25">
        <v>2.1444736</v>
      </c>
      <c r="AH40" s="25">
        <v>2.0837834000000002</v>
      </c>
      <c r="AI40" s="25">
        <v>2.3409840000000002</v>
      </c>
      <c r="AJ40" s="25" t="str">
        <v>NaN</v>
      </c>
      <c r="AK40" s="3">
        <f>AVERAGE(A40:AJ40)</f>
        <v>2.2305625617647058</v>
      </c>
      <c r="AL40" s="4">
        <v>-66.4435</v>
      </c>
      <c r="AM40" s="6" t="s">
        <v>93</v>
      </c>
      <c r="AO40" s="2">
        <f>SUM(A73:AJ74)/40</f>
        <v>2.0164021274999993</v>
      </c>
      <c r="AP40" s="2">
        <f>((AK40-AK$3)*100)/AK$3</f>
        <v>3.2086161656549916</v>
      </c>
      <c r="AQ40" s="2"/>
      <c r="AR40" s="6" t="s">
        <v>93</v>
      </c>
      <c r="AS40" s="2"/>
      <c r="AT40" s="2">
        <f>((AO40-AO$3)*100)/AO$3</f>
        <v>-4.2443710183652366</v>
      </c>
      <c r="AU40" s="2"/>
    </row>
    <row r="41" spans="1:50" x14ac:dyDescent="0.3">
      <c r="A41" s="27">
        <v>2.9085260000000002</v>
      </c>
      <c r="B41" s="28">
        <v>2.8705596999999998</v>
      </c>
      <c r="C41" s="27">
        <v>2.7234742999999999</v>
      </c>
      <c r="D41" s="27">
        <v>2.6189849999999999</v>
      </c>
      <c r="E41" s="27">
        <v>2.6950699999999999</v>
      </c>
      <c r="F41" s="27">
        <v>2.5882475</v>
      </c>
      <c r="G41" s="27">
        <v>2.5173988</v>
      </c>
      <c r="H41" s="27">
        <v>2.6114847999999999</v>
      </c>
      <c r="I41" s="27">
        <v>2.7454966999999999</v>
      </c>
      <c r="J41" s="27">
        <v>2.740564</v>
      </c>
      <c r="K41" s="27">
        <v>2.8278246</v>
      </c>
      <c r="L41" s="27">
        <v>2.8029408</v>
      </c>
      <c r="M41" s="27">
        <v>2.7891325999999999</v>
      </c>
      <c r="N41" s="27">
        <v>2.7948149999999998</v>
      </c>
      <c r="O41" s="27">
        <v>2.81338</v>
      </c>
      <c r="P41" s="27">
        <v>2.7616584</v>
      </c>
      <c r="Q41" s="27">
        <v>2.7275125999999998</v>
      </c>
      <c r="R41" s="27">
        <v>2.6220899000000002</v>
      </c>
      <c r="S41" s="27">
        <v>2.5138302000000001</v>
      </c>
      <c r="T41" s="27">
        <v>2.8128793000000001</v>
      </c>
      <c r="U41" s="27">
        <v>2.7737645999999998</v>
      </c>
      <c r="V41" s="27">
        <v>2.7538109999999998</v>
      </c>
      <c r="W41" s="27">
        <v>2.6903462</v>
      </c>
      <c r="X41" s="27">
        <v>2.7685719999999998</v>
      </c>
      <c r="Y41" s="27">
        <v>3.0374634</v>
      </c>
      <c r="Z41" s="27">
        <v>3.1029412999999999</v>
      </c>
      <c r="AA41" s="27">
        <v>3.0867810000000002</v>
      </c>
      <c r="AB41" s="27">
        <v>3.0179521999999999</v>
      </c>
      <c r="AC41" s="27">
        <v>2.9743428000000001</v>
      </c>
      <c r="AD41" s="27">
        <v>3.103793</v>
      </c>
      <c r="AE41" s="27">
        <v>3.1048110000000002</v>
      </c>
      <c r="AF41" s="27">
        <v>3.0146263000000002</v>
      </c>
      <c r="AG41" s="27">
        <v>2.8167871999999998</v>
      </c>
      <c r="AH41" s="27">
        <v>2.9088039999999999</v>
      </c>
      <c r="AI41" s="27">
        <v>2.8094876000000002</v>
      </c>
      <c r="AJ41" s="27">
        <v>2.9317354999999998</v>
      </c>
      <c r="AK41" s="3">
        <f t="shared" si="0"/>
        <v>2.8161635916666667</v>
      </c>
      <c r="AL41" s="9">
        <v>-59.441600000000001</v>
      </c>
      <c r="AM41" s="6" t="s">
        <v>115</v>
      </c>
      <c r="AO41" s="2">
        <f>SUM(A39:AJ40)/34</f>
        <v>2.2305625617647058</v>
      </c>
      <c r="AP41" s="2">
        <f>((AK41-AK$4)*100)/AK$4</f>
        <v>2.8436554368346725</v>
      </c>
      <c r="AQ41" s="2"/>
      <c r="AR41" s="6" t="s">
        <v>115</v>
      </c>
      <c r="AS41" s="2"/>
      <c r="AT41" s="1">
        <f>((AO41-AO$4)*100)/AO$4</f>
        <v>3.2086161656549916</v>
      </c>
    </row>
    <row r="42" spans="1:50" x14ac:dyDescent="0.3">
      <c r="A42" s="27">
        <v>3.6573606000000001</v>
      </c>
      <c r="B42" s="28">
        <v>3.5656094999999999</v>
      </c>
      <c r="C42" s="27">
        <v>3.4944296000000001</v>
      </c>
      <c r="D42" s="27">
        <v>3.5620314999999998</v>
      </c>
      <c r="E42" s="27">
        <v>3.4837549000000001</v>
      </c>
      <c r="F42" s="27">
        <v>3.3799229999999998</v>
      </c>
      <c r="G42" s="27">
        <v>3.2674913000000001</v>
      </c>
      <c r="H42" s="27">
        <v>3.2917497</v>
      </c>
      <c r="I42" s="27">
        <v>3.5883174000000002</v>
      </c>
      <c r="J42" s="27">
        <v>3.7039323</v>
      </c>
      <c r="K42" s="27">
        <v>3.7984551999999998</v>
      </c>
      <c r="L42" s="27">
        <v>3.7713485000000002</v>
      </c>
      <c r="M42" s="27">
        <v>3.7017593</v>
      </c>
      <c r="N42" s="27">
        <v>3.5793210000000002</v>
      </c>
      <c r="O42" s="27">
        <v>3.5533223</v>
      </c>
      <c r="P42" s="27">
        <v>3.4505949999999999</v>
      </c>
      <c r="Q42" s="27">
        <v>3.3993278</v>
      </c>
      <c r="R42" s="27">
        <v>3.2140863</v>
      </c>
      <c r="S42" s="27">
        <v>2.6250467</v>
      </c>
      <c r="T42" s="27">
        <v>2.9924010000000001</v>
      </c>
      <c r="U42" s="27">
        <v>3.3549042</v>
      </c>
      <c r="V42" s="27">
        <v>3.6677944999999998</v>
      </c>
      <c r="W42" s="27">
        <v>3.7624249999999999</v>
      </c>
      <c r="X42" s="27">
        <v>3.6999578</v>
      </c>
      <c r="Y42" s="27">
        <v>3.6843773999999998</v>
      </c>
      <c r="Z42" s="27">
        <v>3.6604592999999999</v>
      </c>
      <c r="AA42" s="27">
        <v>3.6170010000000001</v>
      </c>
      <c r="AB42" s="27">
        <v>3.5660262</v>
      </c>
      <c r="AC42" s="27">
        <v>3.4855475</v>
      </c>
      <c r="AD42" s="27">
        <v>3.5991222999999999</v>
      </c>
      <c r="AE42" s="27">
        <v>3.6774938000000001</v>
      </c>
      <c r="AF42" s="27">
        <v>3.6857288000000001</v>
      </c>
      <c r="AG42" s="27">
        <v>3.6534952999999999</v>
      </c>
      <c r="AH42" s="27">
        <v>3.6790378000000001</v>
      </c>
      <c r="AI42" s="27">
        <v>3.683535</v>
      </c>
      <c r="AJ42" s="27">
        <v>3.6485615</v>
      </c>
      <c r="AK42" s="3">
        <f t="shared" si="0"/>
        <v>3.5334925083333335</v>
      </c>
      <c r="AL42" s="21">
        <v>-53.663899999999998</v>
      </c>
      <c r="AM42" s="10" t="s">
        <v>93</v>
      </c>
      <c r="AO42" s="2">
        <f>SUM(A71:AJ72)/26</f>
        <v>3.1622953153846152</v>
      </c>
      <c r="AP42" s="2">
        <f>((AK42-AK$5)*100)/AK$5</f>
        <v>2.9877764044020938</v>
      </c>
      <c r="AQ42" s="2"/>
      <c r="AR42" s="10" t="s">
        <v>93</v>
      </c>
      <c r="AS42" s="2"/>
      <c r="AT42" s="1">
        <f>((AO42-AO$5)*100)/AO$5</f>
        <v>-1.4261435313166151</v>
      </c>
    </row>
    <row r="43" spans="1:50" x14ac:dyDescent="0.3">
      <c r="A43" s="29">
        <v>3.8055593999999999</v>
      </c>
      <c r="B43" s="30">
        <v>3.8180008000000001</v>
      </c>
      <c r="C43" s="29">
        <v>3.7169143999999998</v>
      </c>
      <c r="D43" s="29">
        <v>3.8381560000000001</v>
      </c>
      <c r="E43" s="31">
        <v>3.8888109000000002</v>
      </c>
      <c r="F43" s="31">
        <v>3.8168913999999998</v>
      </c>
      <c r="G43" s="31">
        <v>3.8363763999999998</v>
      </c>
      <c r="H43" s="31">
        <v>3.8654294</v>
      </c>
      <c r="I43" s="31">
        <v>4.0350393999999996</v>
      </c>
      <c r="J43" s="31">
        <v>4.1145509999999996</v>
      </c>
      <c r="K43" s="31">
        <v>4.0468859999999998</v>
      </c>
      <c r="L43" s="31">
        <v>3.9785330000000001</v>
      </c>
      <c r="M43" s="31">
        <v>3.8923268000000002</v>
      </c>
      <c r="N43" s="31">
        <v>3.8508239999999998</v>
      </c>
      <c r="O43" s="31">
        <v>3.7707286</v>
      </c>
      <c r="P43" s="31">
        <v>3.7033865000000001</v>
      </c>
      <c r="Q43" s="32">
        <v>3.6246779999999998</v>
      </c>
      <c r="R43" s="32">
        <v>3.5877501999999999</v>
      </c>
      <c r="S43" s="33">
        <v>3.0972016</v>
      </c>
      <c r="T43" s="33" t="str">
        <v>NaN</v>
      </c>
      <c r="U43" s="33">
        <v>4.3083739999999997</v>
      </c>
      <c r="V43" s="33">
        <v>4.2992916000000001</v>
      </c>
      <c r="W43" s="33">
        <v>4.2884364000000001</v>
      </c>
      <c r="X43" s="33">
        <v>4.2097360000000004</v>
      </c>
      <c r="Y43" s="33">
        <v>4.1531276999999998</v>
      </c>
      <c r="Z43" s="33">
        <v>4.0760360000000002</v>
      </c>
      <c r="AA43" s="33">
        <v>3.8646197</v>
      </c>
      <c r="AB43" s="33">
        <v>3.8555665000000001</v>
      </c>
      <c r="AC43" s="29">
        <v>3.8252701999999998</v>
      </c>
      <c r="AD43" s="29">
        <v>3.9202811999999998</v>
      </c>
      <c r="AE43" s="29">
        <v>4.0312400000000004</v>
      </c>
      <c r="AF43" s="29">
        <v>4.0586979999999997</v>
      </c>
      <c r="AG43" s="29">
        <v>3.8032734000000001</v>
      </c>
      <c r="AH43" s="29">
        <v>3.8309913</v>
      </c>
      <c r="AI43" s="29">
        <v>3.7198677</v>
      </c>
      <c r="AJ43" s="29">
        <v>3.8159443999999998</v>
      </c>
      <c r="AK43" s="3">
        <f t="shared" si="0"/>
        <v>3.8956799400000008</v>
      </c>
      <c r="AL43" s="1">
        <v>-48.590400000000002</v>
      </c>
      <c r="AM43" s="10" t="s">
        <v>115</v>
      </c>
      <c r="AO43" s="2">
        <f>SUM(A41:AJ42)/72</f>
        <v>3.1748280499999999</v>
      </c>
      <c r="AP43" s="2">
        <f>((AK43-AK$6)*100)/AK$6</f>
        <v>1.6794370279928705</v>
      </c>
      <c r="AQ43" s="2"/>
      <c r="AR43" s="10" t="s">
        <v>115</v>
      </c>
      <c r="AS43" s="2"/>
      <c r="AT43" s="1">
        <f>((AO43-AO$6)*100)/AO$6</f>
        <v>2.9238068713163652</v>
      </c>
    </row>
    <row r="44" spans="1:50" x14ac:dyDescent="0.3">
      <c r="A44" s="29">
        <v>4.0731006000000001</v>
      </c>
      <c r="B44" s="30">
        <v>4.1126465999999997</v>
      </c>
      <c r="C44" s="29">
        <v>4.18018</v>
      </c>
      <c r="D44" s="29">
        <v>4.2541475000000002</v>
      </c>
      <c r="E44" s="31">
        <v>4.1183661999999996</v>
      </c>
      <c r="F44" s="31">
        <v>3.7137283999999999</v>
      </c>
      <c r="G44" s="31">
        <v>3.4060860000000002</v>
      </c>
      <c r="H44" s="31">
        <v>2.9967055</v>
      </c>
      <c r="I44" s="31">
        <v>3.5122944999999999</v>
      </c>
      <c r="J44" s="31">
        <v>3.5086599999999999</v>
      </c>
      <c r="K44" s="31">
        <v>3.6058789999999998</v>
      </c>
      <c r="L44" s="31">
        <v>3.6171609999999998</v>
      </c>
      <c r="M44" s="31">
        <v>3.667119</v>
      </c>
      <c r="N44" s="31">
        <v>3.7179315000000002</v>
      </c>
      <c r="O44" s="31">
        <v>3.7477309999999999</v>
      </c>
      <c r="P44" s="31">
        <v>3.7379424999999999</v>
      </c>
      <c r="Q44" s="32">
        <v>3.7171462000000002</v>
      </c>
      <c r="R44" s="32">
        <v>3.6337275999999998</v>
      </c>
      <c r="S44" s="33">
        <v>3.0892092999999998</v>
      </c>
      <c r="T44" s="33" t="str">
        <v>NaN</v>
      </c>
      <c r="U44" s="33">
        <v>4.7070932000000001</v>
      </c>
      <c r="V44" s="33">
        <v>4.6584344</v>
      </c>
      <c r="W44" s="33">
        <v>4.6501802999999997</v>
      </c>
      <c r="X44" s="33">
        <v>4.522824</v>
      </c>
      <c r="Y44" s="33">
        <v>4.4501540000000004</v>
      </c>
      <c r="Z44" s="33">
        <v>4.2701444999999998</v>
      </c>
      <c r="AA44" s="33">
        <v>4.1805377000000004</v>
      </c>
      <c r="AB44" s="33">
        <v>4.1940116999999999</v>
      </c>
      <c r="AC44" s="29">
        <v>4.2237815999999997</v>
      </c>
      <c r="AD44" s="29">
        <v>4.0813470000000001</v>
      </c>
      <c r="AE44" s="29">
        <v>4.0785418</v>
      </c>
      <c r="AF44" s="29">
        <v>4.1967625999999996</v>
      </c>
      <c r="AG44" s="29">
        <v>3.9270868000000001</v>
      </c>
      <c r="AH44" s="29">
        <v>3.8770579999999999</v>
      </c>
      <c r="AI44" s="29">
        <v>3.8862185</v>
      </c>
      <c r="AJ44" s="29">
        <v>3.9920021999999999</v>
      </c>
      <c r="AK44" s="3">
        <f t="shared" si="0"/>
        <v>3.9515983057142861</v>
      </c>
      <c r="AL44" s="1">
        <v>-43.982999999999997</v>
      </c>
      <c r="AM44" s="11" t="s">
        <v>98</v>
      </c>
      <c r="AO44" s="2">
        <f>SUM(A66:R70)/56</f>
        <v>2.9428751892857137</v>
      </c>
      <c r="AP44" s="2">
        <f>((AK44-AK$7)*100)/AK$7</f>
        <v>-1.4043976705769947</v>
      </c>
      <c r="AR44" s="11" t="s">
        <v>98</v>
      </c>
      <c r="AS44" s="2"/>
      <c r="AT44" s="1">
        <f>((AO44-AO$7)*100)/AO$7</f>
        <v>-4.1739425556195968</v>
      </c>
    </row>
    <row r="45" spans="1:50" x14ac:dyDescent="0.3">
      <c r="A45" s="29">
        <v>4.4045133999999999</v>
      </c>
      <c r="B45" s="30">
        <v>4.2326230000000002</v>
      </c>
      <c r="C45" s="29">
        <v>3.7199184999999999</v>
      </c>
      <c r="D45" s="29">
        <v>3.1526133999999999</v>
      </c>
      <c r="E45" s="31">
        <v>2.9262033000000001</v>
      </c>
      <c r="F45" s="31">
        <v>2.9892707000000001</v>
      </c>
      <c r="G45" s="31">
        <v>2.6956763000000001</v>
      </c>
      <c r="H45" s="31">
        <v>2.7308667</v>
      </c>
      <c r="I45" s="31">
        <v>2.8038827999999998</v>
      </c>
      <c r="J45" s="31">
        <v>2.6924350000000001</v>
      </c>
      <c r="K45" s="31">
        <v>2.7529300000000001</v>
      </c>
      <c r="L45" s="31">
        <v>2.8407059000000001</v>
      </c>
      <c r="M45" s="31">
        <v>2.8478569999999999</v>
      </c>
      <c r="N45" s="31">
        <v>2.9170357999999998</v>
      </c>
      <c r="O45" s="31">
        <v>3.0342614999999999</v>
      </c>
      <c r="P45" s="31">
        <v>3.0381079999999998</v>
      </c>
      <c r="Q45" s="32">
        <v>3.1080475000000001</v>
      </c>
      <c r="R45" s="32">
        <v>3.0188321999999999</v>
      </c>
      <c r="S45" s="33">
        <v>2.5282943000000002</v>
      </c>
      <c r="T45" s="33" t="str">
        <v>NaN</v>
      </c>
      <c r="U45" s="33">
        <v>4.1912794</v>
      </c>
      <c r="V45" s="33">
        <v>3.9541792999999998</v>
      </c>
      <c r="W45" s="33">
        <v>4.1210775000000002</v>
      </c>
      <c r="X45" s="33">
        <v>4.1344580000000004</v>
      </c>
      <c r="Y45" s="33">
        <v>4.0181984999999996</v>
      </c>
      <c r="Z45" s="33">
        <v>3.9950507000000002</v>
      </c>
      <c r="AA45" s="33">
        <v>3.9849020999999998</v>
      </c>
      <c r="AB45" s="33">
        <v>4.1516523000000003</v>
      </c>
      <c r="AC45" s="29">
        <v>4.4488586999999997</v>
      </c>
      <c r="AD45" s="29">
        <v>4.0185919999999999</v>
      </c>
      <c r="AE45" s="29">
        <v>3.8513997</v>
      </c>
      <c r="AF45" s="29">
        <v>3.9255314000000001</v>
      </c>
      <c r="AG45" s="29">
        <v>3.8743153000000001</v>
      </c>
      <c r="AH45" s="29">
        <v>3.9698570000000002</v>
      </c>
      <c r="AI45" s="29">
        <v>4.1734280000000004</v>
      </c>
      <c r="AJ45" s="29">
        <v>4.3583026</v>
      </c>
      <c r="AK45" s="3">
        <f t="shared" si="0"/>
        <v>3.5315759371428572</v>
      </c>
      <c r="AL45" s="1">
        <v>-39.709000000000003</v>
      </c>
      <c r="AM45" s="11" t="s">
        <v>101</v>
      </c>
      <c r="AO45" s="2">
        <f>SUM(E43:R47)/68</f>
        <v>2.8852386338235285</v>
      </c>
      <c r="AP45" s="2">
        <f>((AK45-AK$8)*100)/AK$8</f>
        <v>-4.7230573601357451</v>
      </c>
      <c r="AR45" s="11" t="s">
        <v>101</v>
      </c>
      <c r="AS45" s="2"/>
      <c r="AT45" s="1">
        <f>((AO45-AO$8)*100)/AO$8</f>
        <v>-4.6167413671715671</v>
      </c>
    </row>
    <row r="46" spans="1:50" x14ac:dyDescent="0.3">
      <c r="A46" s="29">
        <v>3.5864639999999999</v>
      </c>
      <c r="B46" s="30">
        <v>3.0573660999999999</v>
      </c>
      <c r="C46" s="29">
        <v>2.3625546000000002</v>
      </c>
      <c r="D46" s="29">
        <v>2.0027726000000001</v>
      </c>
      <c r="E46" s="31" t="str">
        <v>NaN</v>
      </c>
      <c r="F46" s="31">
        <v>3.5096257</v>
      </c>
      <c r="G46" s="31">
        <v>2.7983327</v>
      </c>
      <c r="H46" s="31">
        <v>2.3414055999999999</v>
      </c>
      <c r="I46" s="31">
        <v>2.3039968000000002</v>
      </c>
      <c r="J46" s="31">
        <v>2.3040623999999998</v>
      </c>
      <c r="K46" s="31">
        <v>2.3370158999999999</v>
      </c>
      <c r="L46" s="31">
        <v>2.3171837000000002</v>
      </c>
      <c r="M46" s="31">
        <v>2.2243187</v>
      </c>
      <c r="N46" s="31">
        <v>2.1874547</v>
      </c>
      <c r="O46" s="31">
        <v>2.2292774</v>
      </c>
      <c r="P46" s="31">
        <v>2.2922956999999999</v>
      </c>
      <c r="Q46" s="32">
        <v>2.3320373999999999</v>
      </c>
      <c r="R46" s="32">
        <v>2.1940262000000001</v>
      </c>
      <c r="S46" s="33">
        <v>1.9296726</v>
      </c>
      <c r="T46" s="33" t="str">
        <v>NaN</v>
      </c>
      <c r="U46" s="33">
        <v>4.9565577999999997</v>
      </c>
      <c r="V46" s="33">
        <v>3.4734943</v>
      </c>
      <c r="W46" s="33">
        <v>3.1845178999999999</v>
      </c>
      <c r="X46" s="33">
        <v>3.188545</v>
      </c>
      <c r="Y46" s="33">
        <v>3.2297549999999999</v>
      </c>
      <c r="Z46" s="33">
        <v>3.2196286000000001</v>
      </c>
      <c r="AA46" s="33">
        <v>3.2823190000000002</v>
      </c>
      <c r="AB46" s="33">
        <v>3.5649679000000001</v>
      </c>
      <c r="AC46" s="29">
        <v>5.4488025000000002</v>
      </c>
      <c r="AD46" s="29">
        <v>3.0643349</v>
      </c>
      <c r="AE46" s="29">
        <v>2.4591916</v>
      </c>
      <c r="AF46" s="29">
        <v>2.8771049999999998</v>
      </c>
      <c r="AG46" s="29">
        <v>3.383912</v>
      </c>
      <c r="AH46" s="29">
        <v>3.7852993000000001</v>
      </c>
      <c r="AI46" s="29">
        <v>4.0679746000000003</v>
      </c>
      <c r="AJ46" s="29">
        <v>4.0304937000000001</v>
      </c>
      <c r="AK46" s="3">
        <f t="shared" si="0"/>
        <v>2.9860812323529409</v>
      </c>
      <c r="AL46" s="1">
        <v>-35.685299999999998</v>
      </c>
      <c r="AM46" s="12" t="s">
        <v>104</v>
      </c>
      <c r="AO46" s="2">
        <f>SUM(S66:Z70)/35</f>
        <v>3.3249339314285717</v>
      </c>
      <c r="AP46" s="2">
        <f>((AK46-AK$9)*100)/AK$9</f>
        <v>-6.2210483063415714</v>
      </c>
      <c r="AR46" s="12" t="s">
        <v>104</v>
      </c>
      <c r="AS46" s="2"/>
      <c r="AT46" s="1">
        <f>((AO46-AO$9)*100)/AO$9</f>
        <v>-6.0889599390606168</v>
      </c>
    </row>
    <row r="47" spans="1:50" x14ac:dyDescent="0.3">
      <c r="A47" s="29">
        <v>2.2337706000000002</v>
      </c>
      <c r="B47" s="30">
        <v>1.9714929000000001</v>
      </c>
      <c r="C47" s="29">
        <v>1.6082371</v>
      </c>
      <c r="D47" s="29" t="str">
        <v>NaN</v>
      </c>
      <c r="E47" s="31" t="str">
        <v>NaN</v>
      </c>
      <c r="F47" s="31">
        <v>3.2538418999999998</v>
      </c>
      <c r="G47" s="31">
        <v>2.0517346999999999</v>
      </c>
      <c r="H47" s="31">
        <v>1.7232457000000001</v>
      </c>
      <c r="I47" s="31">
        <v>1.5011492</v>
      </c>
      <c r="J47" s="31">
        <v>1.2652557</v>
      </c>
      <c r="K47" s="31">
        <v>1.0197806</v>
      </c>
      <c r="L47" s="31">
        <v>0.92602569999999995</v>
      </c>
      <c r="M47" s="31">
        <v>1.1361748</v>
      </c>
      <c r="N47" s="31">
        <v>1.2722188000000001</v>
      </c>
      <c r="O47" s="31">
        <v>1.3541158</v>
      </c>
      <c r="P47" s="31">
        <v>1.4132594000000001</v>
      </c>
      <c r="Q47" s="32">
        <v>1.3536843000000001</v>
      </c>
      <c r="R47" s="32">
        <v>1.4459048999999999</v>
      </c>
      <c r="S47" s="33">
        <v>1.6412466000000001</v>
      </c>
      <c r="T47" s="33" t="str">
        <v>NaN</v>
      </c>
      <c r="U47" s="33" t="str">
        <v>NaN</v>
      </c>
      <c r="V47" s="33">
        <v>2.8733705999999999</v>
      </c>
      <c r="W47" s="33">
        <v>2.2149047999999998</v>
      </c>
      <c r="X47" s="33">
        <v>2.2462152999999998</v>
      </c>
      <c r="Y47" s="33">
        <v>2.4675050000000001</v>
      </c>
      <c r="Z47" s="33">
        <v>2.334355</v>
      </c>
      <c r="AA47" s="33">
        <v>2.1064801000000002</v>
      </c>
      <c r="AB47" s="33">
        <v>2.6640467999999999</v>
      </c>
      <c r="AC47" s="29" t="str">
        <v>NaN</v>
      </c>
      <c r="AD47" s="29">
        <v>2.7306504</v>
      </c>
      <c r="AE47" s="29">
        <v>1.8740570000000001</v>
      </c>
      <c r="AF47" s="29">
        <v>1.5320015</v>
      </c>
      <c r="AG47" s="29">
        <v>1.5896592</v>
      </c>
      <c r="AH47" s="29">
        <v>2.4160263999999998</v>
      </c>
      <c r="AI47" s="29">
        <v>2.7150471</v>
      </c>
      <c r="AJ47" s="29">
        <v>2.4323739999999998</v>
      </c>
      <c r="AK47" s="3">
        <f t="shared" si="0"/>
        <v>1.9150913516129036</v>
      </c>
      <c r="AL47" s="1">
        <v>-31.855</v>
      </c>
      <c r="AM47" s="12" t="s">
        <v>107</v>
      </c>
      <c r="AO47" s="2">
        <f>SUM(S43:AB47)/44</f>
        <v>3.6029921136363616</v>
      </c>
      <c r="AP47" s="2">
        <f>((AK47-AK$10)*100)/AK$10</f>
        <v>-7.6071320187761735</v>
      </c>
      <c r="AR47" s="12" t="s">
        <v>107</v>
      </c>
      <c r="AS47" s="2"/>
      <c r="AT47" s="1">
        <f>((AO47-AO$10)*100)/AO$10</f>
        <v>-2.6528586666949892</v>
      </c>
    </row>
    <row r="48" spans="1:50" x14ac:dyDescent="0.3">
      <c r="A48" s="29">
        <v>1.7187551999999999</v>
      </c>
      <c r="B48" s="30">
        <v>1.720261</v>
      </c>
      <c r="C48" s="29" t="str">
        <v>NaN</v>
      </c>
      <c r="D48" s="29" t="str">
        <v>NaN</v>
      </c>
      <c r="E48" s="34" t="str">
        <v>NaN</v>
      </c>
      <c r="F48" s="34">
        <v>2.5383149999999999</v>
      </c>
      <c r="G48" s="34">
        <v>1.6437662</v>
      </c>
      <c r="H48" s="34">
        <v>1.4987462</v>
      </c>
      <c r="I48" s="34">
        <v>1.4016550000000001</v>
      </c>
      <c r="J48" s="34">
        <v>1.2214872000000001</v>
      </c>
      <c r="K48" s="34">
        <v>1.0759238</v>
      </c>
      <c r="L48" s="34">
        <v>0.91488223999999996</v>
      </c>
      <c r="M48" s="34">
        <v>0.86262030000000001</v>
      </c>
      <c r="N48" s="34">
        <v>0.84992959999999995</v>
      </c>
      <c r="O48" s="34">
        <v>0.86433314999999999</v>
      </c>
      <c r="P48" s="34">
        <v>0.90316629999999998</v>
      </c>
      <c r="Q48" s="34">
        <v>0.97153460000000003</v>
      </c>
      <c r="R48" s="34">
        <v>1.1781363</v>
      </c>
      <c r="S48" s="35">
        <v>1.3963156999999999</v>
      </c>
      <c r="T48" s="35" t="str">
        <v>NaN</v>
      </c>
      <c r="U48" s="35" t="str">
        <v>NaN</v>
      </c>
      <c r="V48" s="35">
        <v>2.9844754</v>
      </c>
      <c r="W48" s="35">
        <v>2.0528116000000001</v>
      </c>
      <c r="X48" s="35">
        <v>1.312592</v>
      </c>
      <c r="Y48" s="35">
        <v>1.2967934999999999</v>
      </c>
      <c r="Z48" s="35">
        <v>1.3413576</v>
      </c>
      <c r="AA48" s="35">
        <v>1.9514161000000001</v>
      </c>
      <c r="AB48" s="35">
        <v>2.7526882000000001</v>
      </c>
      <c r="AC48" s="36" t="str">
        <v>NaN</v>
      </c>
      <c r="AD48" s="29">
        <v>2.4537296</v>
      </c>
      <c r="AE48" s="29">
        <v>2.0741444000000002</v>
      </c>
      <c r="AF48" s="29">
        <v>1.7674757000000001</v>
      </c>
      <c r="AG48" s="29">
        <v>1.6180178000000001</v>
      </c>
      <c r="AH48" s="29">
        <v>1.6508585</v>
      </c>
      <c r="AI48" s="29">
        <v>1.7528306</v>
      </c>
      <c r="AJ48" s="29">
        <v>1.6544931</v>
      </c>
      <c r="AK48" s="3">
        <f t="shared" si="0"/>
        <v>1.5807837296666665</v>
      </c>
      <c r="AL48" s="13">
        <v>-28.178599999999999</v>
      </c>
      <c r="AM48" s="14" t="s">
        <v>98</v>
      </c>
      <c r="AO48" s="2">
        <f>(SUM(B57:O65)/126)+(SUM(P57:R61)/14)</f>
        <v>4.8969247703968257</v>
      </c>
      <c r="AP48" s="2">
        <f>((AK48-AK$11)*100)/AK$11</f>
        <v>-7.3558675852886664</v>
      </c>
      <c r="AR48" s="14" t="s">
        <v>98</v>
      </c>
      <c r="AS48" s="2"/>
      <c r="AT48" s="1">
        <f>((AO48-AO$11)*100)/AO$11</f>
        <v>-5.4118586329891327</v>
      </c>
      <c r="AU48">
        <f>SUM(AT48:AT51)/4</f>
        <v>-7.0142726389211978</v>
      </c>
    </row>
    <row r="49" spans="1:46" x14ac:dyDescent="0.3">
      <c r="A49" s="29">
        <v>1.5253105</v>
      </c>
      <c r="B49" s="30">
        <v>1.4710996000000001</v>
      </c>
      <c r="C49" s="29" t="str">
        <v>NaN</v>
      </c>
      <c r="D49" s="29" t="str">
        <v>NaN</v>
      </c>
      <c r="E49" s="34" t="str">
        <v>NaN</v>
      </c>
      <c r="F49" s="34">
        <v>2.4746465999999998</v>
      </c>
      <c r="G49" s="34">
        <v>1.4748435</v>
      </c>
      <c r="H49" s="34">
        <v>1.2103098999999999</v>
      </c>
      <c r="I49" s="34">
        <v>1.1444645</v>
      </c>
      <c r="J49" s="34">
        <v>1.0571604999999999</v>
      </c>
      <c r="K49" s="34">
        <v>0.99752194000000005</v>
      </c>
      <c r="L49" s="34">
        <v>0.88241519999999996</v>
      </c>
      <c r="M49" s="34">
        <v>0.82511029999999996</v>
      </c>
      <c r="N49" s="34">
        <v>0.81185012999999995</v>
      </c>
      <c r="O49" s="34">
        <v>0.846468</v>
      </c>
      <c r="P49" s="34">
        <v>0.90331819999999996</v>
      </c>
      <c r="Q49" s="34">
        <v>1.0053055</v>
      </c>
      <c r="R49" s="34">
        <v>1.1160173</v>
      </c>
      <c r="S49" s="35">
        <v>1.1790408000000001</v>
      </c>
      <c r="T49" s="35" t="str">
        <v>NaN</v>
      </c>
      <c r="U49" s="35" t="str">
        <v>NaN</v>
      </c>
      <c r="V49" s="35">
        <v>3.6478109999999999</v>
      </c>
      <c r="W49" s="35">
        <v>2.1816550000000001</v>
      </c>
      <c r="X49" s="35">
        <v>1.2527870000000001</v>
      </c>
      <c r="Y49" s="35">
        <v>1.2853798999999999</v>
      </c>
      <c r="Z49" s="35">
        <v>1.5921643000000001</v>
      </c>
      <c r="AA49" s="35">
        <v>2.1860764000000001</v>
      </c>
      <c r="AB49" s="35">
        <v>2.8560159999999999</v>
      </c>
      <c r="AC49" s="36" t="str">
        <v>NaN</v>
      </c>
      <c r="AD49" s="29">
        <v>2.6366326999999998</v>
      </c>
      <c r="AE49" s="29">
        <v>2.2606446999999998</v>
      </c>
      <c r="AF49" s="29">
        <v>1.7033780999999999</v>
      </c>
      <c r="AG49" s="29">
        <v>1.6578603000000001</v>
      </c>
      <c r="AH49" s="29">
        <v>1.656317</v>
      </c>
      <c r="AI49" s="29">
        <v>1.6999166999999999</v>
      </c>
      <c r="AJ49" s="29">
        <v>1.6508586000000001</v>
      </c>
      <c r="AK49" s="3">
        <f t="shared" si="0"/>
        <v>1.5730793390000002</v>
      </c>
      <c r="AL49" s="13">
        <v>-24.624300000000002</v>
      </c>
      <c r="AM49" s="14" t="s">
        <v>101</v>
      </c>
      <c r="AO49" s="2">
        <f>SUM(E48:R56)/126</f>
        <v>1.4910529219047621</v>
      </c>
      <c r="AP49" s="2">
        <f>((AK49-AK$12)*100)/AK$12</f>
        <v>-7.4337837333258872</v>
      </c>
      <c r="AR49" s="14" t="s">
        <v>101</v>
      </c>
      <c r="AS49" s="2"/>
      <c r="AT49" s="1">
        <f>((AO49-AO$12)*100)/AO$12</f>
        <v>-8.1163402898659971</v>
      </c>
    </row>
    <row r="50" spans="1:46" x14ac:dyDescent="0.3">
      <c r="A50" s="29">
        <v>1.6489619</v>
      </c>
      <c r="B50" s="30">
        <v>1.4980385000000001</v>
      </c>
      <c r="C50" s="29" t="str">
        <v>NaN</v>
      </c>
      <c r="D50" s="29" t="str">
        <v>NaN</v>
      </c>
      <c r="E50" s="34" t="str">
        <v>NaN</v>
      </c>
      <c r="F50" s="34">
        <v>2.2956829999999999</v>
      </c>
      <c r="G50" s="34">
        <v>1.3787370000000001</v>
      </c>
      <c r="H50" s="34">
        <v>1.0907979999999999</v>
      </c>
      <c r="I50" s="34">
        <v>0.84374839999999995</v>
      </c>
      <c r="J50" s="34">
        <v>0.81311889999999998</v>
      </c>
      <c r="K50" s="34">
        <v>0.86745404999999998</v>
      </c>
      <c r="L50" s="34">
        <v>0.84141290000000002</v>
      </c>
      <c r="M50" s="34">
        <v>0.81957210000000003</v>
      </c>
      <c r="N50" s="34">
        <v>0.84897053</v>
      </c>
      <c r="O50" s="34">
        <v>0.94294990000000001</v>
      </c>
      <c r="P50" s="34">
        <v>1.0088839999999999</v>
      </c>
      <c r="Q50" s="34">
        <v>1.0943902000000001</v>
      </c>
      <c r="R50" s="34">
        <v>1.1489617000000001</v>
      </c>
      <c r="S50" s="35">
        <v>1.0980188</v>
      </c>
      <c r="T50" s="35" t="str">
        <v>NaN</v>
      </c>
      <c r="U50" s="35" t="str">
        <v>NaN</v>
      </c>
      <c r="V50" s="35" t="str">
        <v>NaN</v>
      </c>
      <c r="W50" s="35">
        <v>1.8759625</v>
      </c>
      <c r="X50" s="35">
        <v>1.4288983</v>
      </c>
      <c r="Y50" s="35">
        <v>1.3927265</v>
      </c>
      <c r="Z50" s="35">
        <v>1.6764694</v>
      </c>
      <c r="AA50" s="35">
        <v>2.3576611999999999</v>
      </c>
      <c r="AB50" s="35" t="str">
        <v>NaN</v>
      </c>
      <c r="AC50" s="36" t="str">
        <v>NaN</v>
      </c>
      <c r="AD50" s="29">
        <v>3.3742540000000001</v>
      </c>
      <c r="AE50" s="29">
        <v>3.0118694000000001</v>
      </c>
      <c r="AF50" s="29">
        <v>1.8382158</v>
      </c>
      <c r="AG50" s="29">
        <v>1.7433878</v>
      </c>
      <c r="AH50" s="29">
        <v>1.799175</v>
      </c>
      <c r="AI50" s="29">
        <v>1.8420292</v>
      </c>
      <c r="AJ50" s="29">
        <v>1.799326</v>
      </c>
      <c r="AK50" s="3">
        <f t="shared" si="0"/>
        <v>1.5135598207142853</v>
      </c>
      <c r="AL50" s="13">
        <v>-21.168500000000002</v>
      </c>
      <c r="AM50" s="15" t="s">
        <v>104</v>
      </c>
      <c r="AO50" s="2">
        <f>(SUM(S57:AB65)/59)+(SUM(P62:R65)/8)</f>
        <v>4.1616985508474569</v>
      </c>
      <c r="AP50" s="2">
        <f>((AK50-AK$13)*100)/AK$13</f>
        <v>-6.961196816874895</v>
      </c>
      <c r="AR50" s="15" t="s">
        <v>104</v>
      </c>
      <c r="AS50" s="2"/>
      <c r="AT50" s="1">
        <f>((AO50-AO$13)*100)/AO$13</f>
        <v>-6.9547922021984618</v>
      </c>
    </row>
    <row r="51" spans="1:46" x14ac:dyDescent="0.3">
      <c r="A51" s="29">
        <v>2.195058</v>
      </c>
      <c r="B51" s="30">
        <v>1.6601653999999999</v>
      </c>
      <c r="C51" s="29" t="str">
        <v>NaN</v>
      </c>
      <c r="D51" s="29" t="str">
        <v>NaN</v>
      </c>
      <c r="E51" s="34">
        <v>2.3599679999999998</v>
      </c>
      <c r="F51" s="34">
        <v>2.6894952999999999</v>
      </c>
      <c r="G51" s="34">
        <v>1.5699833999999999</v>
      </c>
      <c r="H51" s="34">
        <v>1.1781391000000001</v>
      </c>
      <c r="I51" s="34">
        <v>0.80823849999999997</v>
      </c>
      <c r="J51" s="34">
        <v>0.7942901</v>
      </c>
      <c r="K51" s="34">
        <v>0.77558400000000005</v>
      </c>
      <c r="L51" s="34">
        <v>0.74348544999999999</v>
      </c>
      <c r="M51" s="34">
        <v>0.84719299999999997</v>
      </c>
      <c r="N51" s="34">
        <v>0.94799429999999996</v>
      </c>
      <c r="O51" s="34">
        <v>1.0866927</v>
      </c>
      <c r="P51" s="34">
        <v>1.2027744</v>
      </c>
      <c r="Q51" s="34">
        <v>1.2689345000000001</v>
      </c>
      <c r="R51" s="34">
        <v>1.6140794000000001</v>
      </c>
      <c r="S51" s="35">
        <v>1.3721768000000001</v>
      </c>
      <c r="T51" s="35" t="str">
        <v>NaN</v>
      </c>
      <c r="U51" s="35" t="str">
        <v>NaN</v>
      </c>
      <c r="V51" s="35" t="str">
        <v>NaN</v>
      </c>
      <c r="W51" s="35">
        <v>1.8494344</v>
      </c>
      <c r="X51" s="35">
        <v>1.6603726000000001</v>
      </c>
      <c r="Y51" s="35">
        <v>1.6638428999999999</v>
      </c>
      <c r="Z51" s="35">
        <v>1.8532321</v>
      </c>
      <c r="AA51" s="35">
        <v>2.8658587999999998</v>
      </c>
      <c r="AB51" s="35" t="str">
        <v>NaN</v>
      </c>
      <c r="AC51" s="36" t="str">
        <v>NaN</v>
      </c>
      <c r="AD51" s="29" t="str">
        <v>NaN</v>
      </c>
      <c r="AE51" s="29">
        <v>2.239468</v>
      </c>
      <c r="AF51" s="29">
        <v>1.9721711</v>
      </c>
      <c r="AG51" s="29">
        <v>1.9129974000000001</v>
      </c>
      <c r="AH51" s="29">
        <v>2.0419776000000001</v>
      </c>
      <c r="AI51" s="29">
        <v>2.1666316999999999</v>
      </c>
      <c r="AJ51" s="29">
        <v>2.1940171999999998</v>
      </c>
      <c r="AK51" s="3">
        <f t="shared" si="0"/>
        <v>1.6262234339285713</v>
      </c>
      <c r="AL51" s="13">
        <v>-17.791599999999999</v>
      </c>
      <c r="AM51" s="15" t="s">
        <v>107</v>
      </c>
      <c r="AO51" s="2">
        <f>SUM(S48:AB56)/54</f>
        <v>2.2581705388888889</v>
      </c>
      <c r="AP51" s="1">
        <f>((AK51-AK$14)*100)/AK$14</f>
        <v>-6.8937822428165783</v>
      </c>
      <c r="AR51" s="15" t="s">
        <v>107</v>
      </c>
      <c r="AS51" s="2"/>
      <c r="AT51" s="1">
        <f>((AO51-AO$14)*100)/AO$14</f>
        <v>-7.5740994306311995</v>
      </c>
    </row>
    <row r="52" spans="1:46" x14ac:dyDescent="0.3">
      <c r="A52" s="29">
        <v>2.690302</v>
      </c>
      <c r="B52" s="30">
        <v>2.1863706000000001</v>
      </c>
      <c r="C52" s="29" t="str">
        <v>NaN</v>
      </c>
      <c r="D52" s="29" t="str">
        <v>NaN</v>
      </c>
      <c r="E52" s="34">
        <v>2.6728418</v>
      </c>
      <c r="F52" s="34">
        <v>2.3797704999999998</v>
      </c>
      <c r="G52" s="34">
        <v>1.6119387000000001</v>
      </c>
      <c r="H52" s="34">
        <v>0.96249629999999997</v>
      </c>
      <c r="I52" s="34">
        <v>0.84481039999999996</v>
      </c>
      <c r="J52" s="34">
        <v>0.71693814</v>
      </c>
      <c r="K52" s="34">
        <v>0.7705168</v>
      </c>
      <c r="L52" s="34">
        <v>0.83167183</v>
      </c>
      <c r="M52" s="34">
        <v>0.98109376000000004</v>
      </c>
      <c r="N52" s="34">
        <v>1.1269575000000001</v>
      </c>
      <c r="O52" s="34">
        <v>1.3028603999999999</v>
      </c>
      <c r="P52" s="34">
        <v>1.4555378999999999</v>
      </c>
      <c r="Q52" s="34">
        <v>1.5770521</v>
      </c>
      <c r="R52" s="34">
        <v>2.0549301999999998</v>
      </c>
      <c r="S52" s="35" t="str">
        <v>NaN</v>
      </c>
      <c r="T52" s="35" t="str">
        <v>NaN</v>
      </c>
      <c r="U52" s="35" t="str">
        <v>NaN</v>
      </c>
      <c r="V52" s="35" t="str">
        <v>NaN</v>
      </c>
      <c r="W52" s="35">
        <v>2.0638622999999998</v>
      </c>
      <c r="X52" s="35">
        <v>1.8335600000000001</v>
      </c>
      <c r="Y52" s="35">
        <v>1.9443923999999999</v>
      </c>
      <c r="Z52" s="35">
        <v>2.2157160999999999</v>
      </c>
      <c r="AA52" s="35">
        <v>3.3882012000000001</v>
      </c>
      <c r="AB52" s="35" t="str">
        <v>NaN</v>
      </c>
      <c r="AC52" s="36" t="str">
        <v>NaN</v>
      </c>
      <c r="AD52" s="29" t="str">
        <v>NaN</v>
      </c>
      <c r="AE52" s="29">
        <v>2.1472635000000002</v>
      </c>
      <c r="AF52" s="29">
        <v>2.2124548000000002</v>
      </c>
      <c r="AG52" s="29">
        <v>2.2633977000000001</v>
      </c>
      <c r="AH52" s="29">
        <v>2.5231085000000002</v>
      </c>
      <c r="AI52" s="29">
        <v>2.8059335000000001</v>
      </c>
      <c r="AJ52" s="29">
        <v>2.9686110000000001</v>
      </c>
      <c r="AK52" s="3">
        <f t="shared" si="0"/>
        <v>1.8715774048148148</v>
      </c>
      <c r="AL52" s="13">
        <v>-14.477499999999999</v>
      </c>
      <c r="AM52" s="16" t="s">
        <v>116</v>
      </c>
      <c r="AO52" s="2">
        <f>(SUM(AC43:AJ65)/132)+(SUM(A43:D56)/41)</f>
        <v>5.9126490537324479</v>
      </c>
      <c r="AP52" s="2">
        <f>((AK52-AK$15)*100)/AK$15</f>
        <v>-7.4283835181615876</v>
      </c>
      <c r="AR52" s="16" t="s">
        <v>116</v>
      </c>
      <c r="AS52" s="2"/>
      <c r="AT52" s="1">
        <f>((AO52-AO$15)*100)/AO$15</f>
        <v>-3.7484290392237769</v>
      </c>
    </row>
    <row r="53" spans="1:46" x14ac:dyDescent="0.3">
      <c r="A53" s="29">
        <v>3.7356324000000001</v>
      </c>
      <c r="B53" s="30">
        <v>2.6291714000000002</v>
      </c>
      <c r="C53" s="29" t="str">
        <v>NaN</v>
      </c>
      <c r="D53" s="29" t="str">
        <v>NaN</v>
      </c>
      <c r="E53" s="34">
        <v>2.0085978999999998</v>
      </c>
      <c r="F53" s="34">
        <v>2.2923111999999999</v>
      </c>
      <c r="G53" s="34">
        <v>1.5736408</v>
      </c>
      <c r="H53" s="34">
        <v>1.2320222999999999</v>
      </c>
      <c r="I53" s="34">
        <v>0.83850860000000005</v>
      </c>
      <c r="J53" s="34">
        <v>0.73348159999999996</v>
      </c>
      <c r="K53" s="34">
        <v>0.70250343999999998</v>
      </c>
      <c r="L53" s="34">
        <v>0.75833994000000005</v>
      </c>
      <c r="M53" s="34">
        <v>0.96923625000000002</v>
      </c>
      <c r="N53" s="34">
        <v>1.2961544</v>
      </c>
      <c r="O53" s="34">
        <v>1.5294402</v>
      </c>
      <c r="P53" s="34">
        <v>1.7732573</v>
      </c>
      <c r="Q53" s="34">
        <v>2.0910516000000001</v>
      </c>
      <c r="R53" s="34">
        <v>3.0024036999999999</v>
      </c>
      <c r="S53" s="35" t="str">
        <v>NaN</v>
      </c>
      <c r="T53" s="35" t="str">
        <v>NaN</v>
      </c>
      <c r="U53" s="35" t="str">
        <v>NaN</v>
      </c>
      <c r="V53" s="35" t="str">
        <v>NaN</v>
      </c>
      <c r="W53" s="35">
        <v>2.0114958000000001</v>
      </c>
      <c r="X53" s="35">
        <v>2.0125856</v>
      </c>
      <c r="Y53" s="35">
        <v>2.3762023000000001</v>
      </c>
      <c r="Z53" s="35">
        <v>2.5427529999999998</v>
      </c>
      <c r="AA53" s="35">
        <v>3.4619119999999999</v>
      </c>
      <c r="AB53" s="35" t="str">
        <v>NaN</v>
      </c>
      <c r="AC53" s="36" t="str">
        <v>NaN</v>
      </c>
      <c r="AD53" s="29" t="str">
        <v>NaN</v>
      </c>
      <c r="AE53" s="29">
        <v>2.0103287999999999</v>
      </c>
      <c r="AF53" s="29">
        <v>2.0350573000000001</v>
      </c>
      <c r="AG53" s="29">
        <v>2.2590827999999998</v>
      </c>
      <c r="AH53" s="29">
        <v>2.9139910000000002</v>
      </c>
      <c r="AI53" s="29">
        <v>3.2074099</v>
      </c>
      <c r="AJ53" s="29">
        <v>3.5006878000000001</v>
      </c>
      <c r="AK53" s="3">
        <f t="shared" si="0"/>
        <v>2.055454049259259</v>
      </c>
      <c r="AL53" s="13">
        <v>-11.212300000000001</v>
      </c>
      <c r="AM53" t="s">
        <v>117</v>
      </c>
      <c r="AO53" s="2">
        <f>((SUM(A39:Z72)+SUM(AA39:AJ65))/895)</f>
        <v>2.4614188874078207</v>
      </c>
      <c r="AP53" s="2">
        <f>((AK53-AK$16)*100)/AK$16</f>
        <v>-7.3217052903958271</v>
      </c>
      <c r="AR53" t="s">
        <v>117</v>
      </c>
      <c r="AT53" s="1">
        <f>((AO53-AO$16)*100)/AO$16</f>
        <v>-4.1140848219800752</v>
      </c>
    </row>
    <row r="54" spans="1:46" x14ac:dyDescent="0.3">
      <c r="A54" s="29">
        <v>5.2327310000000002</v>
      </c>
      <c r="B54" s="30">
        <v>4.2278547</v>
      </c>
      <c r="C54" s="29">
        <v>1.505587</v>
      </c>
      <c r="D54" s="29">
        <v>1.6631715</v>
      </c>
      <c r="E54" s="34">
        <v>1.9954597000000001</v>
      </c>
      <c r="F54" s="34">
        <v>2.215741</v>
      </c>
      <c r="G54" s="34">
        <v>1.8283763</v>
      </c>
      <c r="H54" s="34">
        <v>1.6218281000000001</v>
      </c>
      <c r="I54" s="34">
        <v>0.97111784999999995</v>
      </c>
      <c r="J54" s="34">
        <v>0.94630705999999998</v>
      </c>
      <c r="K54" s="34">
        <v>0.84497266999999998</v>
      </c>
      <c r="L54" s="34">
        <v>0.91307503000000001</v>
      </c>
      <c r="M54" s="34">
        <v>1.1957606000000001</v>
      </c>
      <c r="N54" s="34">
        <v>1.6868232000000001</v>
      </c>
      <c r="O54" s="34">
        <v>2.3004942000000002</v>
      </c>
      <c r="P54" s="34">
        <v>2.7866909999999998</v>
      </c>
      <c r="Q54" s="34">
        <v>2.8488004</v>
      </c>
      <c r="R54" s="34">
        <v>3.5171809999999999</v>
      </c>
      <c r="S54" s="35" t="str">
        <v>NaN</v>
      </c>
      <c r="T54" s="35" t="str">
        <v>NaN</v>
      </c>
      <c r="U54" s="35" t="str">
        <v>NaN</v>
      </c>
      <c r="V54" s="35" t="str">
        <v>NaN</v>
      </c>
      <c r="W54" s="35">
        <v>1.7513751</v>
      </c>
      <c r="X54" s="35">
        <v>2.2120134999999999</v>
      </c>
      <c r="Y54" s="35">
        <v>3.5345154000000001</v>
      </c>
      <c r="Z54" s="35">
        <v>3.9657439999999999</v>
      </c>
      <c r="AA54" s="35">
        <v>3.633232</v>
      </c>
      <c r="AB54" s="35" t="str">
        <v>NaN</v>
      </c>
      <c r="AC54" s="36" t="str">
        <v>NaN</v>
      </c>
      <c r="AD54" s="29" t="str">
        <v>NaN</v>
      </c>
      <c r="AE54" s="29">
        <v>1.8508222000000001</v>
      </c>
      <c r="AF54" s="29">
        <v>2.5145241999999999</v>
      </c>
      <c r="AG54" s="29">
        <v>2.6054032</v>
      </c>
      <c r="AH54" s="29">
        <v>3.1073502999999998</v>
      </c>
      <c r="AI54" s="29">
        <v>3.3874173000000001</v>
      </c>
      <c r="AJ54" s="29">
        <v>4.0621963000000001</v>
      </c>
      <c r="AK54" s="3">
        <f t="shared" si="0"/>
        <v>2.4457436486206898</v>
      </c>
      <c r="AL54" s="13">
        <v>-7.9836</v>
      </c>
      <c r="AM54" t="s">
        <v>118</v>
      </c>
      <c r="AP54" s="2">
        <f>((AK54-AK$17)*100)/AK$17</f>
        <v>-7.2614794864822567</v>
      </c>
      <c r="AR54" t="s">
        <v>118</v>
      </c>
      <c r="AT54" s="1" t="e">
        <f>((AO54-AO$17)*100)/AO$17</f>
        <v>#DIV/0!</v>
      </c>
    </row>
    <row r="55" spans="1:46" x14ac:dyDescent="0.3">
      <c r="A55" s="29">
        <v>5.3890953000000001</v>
      </c>
      <c r="B55" s="30">
        <v>2.8980755999999999</v>
      </c>
      <c r="C55" s="29">
        <v>1.5107335</v>
      </c>
      <c r="D55" s="29">
        <v>1.5930009999999999</v>
      </c>
      <c r="E55" s="34">
        <v>1.5203844</v>
      </c>
      <c r="F55" s="34">
        <v>1.9064854</v>
      </c>
      <c r="G55" s="34">
        <v>2.0349835999999999</v>
      </c>
      <c r="H55" s="34">
        <v>1.6025347999999999</v>
      </c>
      <c r="I55" s="34">
        <v>1.4169940999999999</v>
      </c>
      <c r="J55" s="34">
        <v>1.4549284</v>
      </c>
      <c r="K55" s="34">
        <v>1.5342442999999999</v>
      </c>
      <c r="L55" s="34">
        <v>1.6153014000000001</v>
      </c>
      <c r="M55" s="34">
        <v>1.9637325999999999</v>
      </c>
      <c r="N55" s="34">
        <v>2.4568430999999999</v>
      </c>
      <c r="O55" s="34">
        <v>2.9111959999999999</v>
      </c>
      <c r="P55" s="34">
        <v>3.3613884000000001</v>
      </c>
      <c r="Q55" s="34">
        <v>3.7419129999999998</v>
      </c>
      <c r="R55" s="34">
        <v>3.1756026999999998</v>
      </c>
      <c r="S55" s="35" t="str">
        <v>NaN</v>
      </c>
      <c r="T55" s="35" t="str">
        <v>NaN</v>
      </c>
      <c r="U55" s="35" t="str">
        <v>NaN</v>
      </c>
      <c r="V55" s="35" t="str">
        <v>NaN</v>
      </c>
      <c r="W55" s="35">
        <v>2.0173573</v>
      </c>
      <c r="X55" s="35">
        <v>2.7194642999999998</v>
      </c>
      <c r="Y55" s="35">
        <v>3.6021236999999999</v>
      </c>
      <c r="Z55" s="35">
        <v>4.5484084999999999</v>
      </c>
      <c r="AA55" s="35">
        <v>4.5061299999999997</v>
      </c>
      <c r="AB55" s="35" t="str">
        <v>NaN</v>
      </c>
      <c r="AC55" s="36" t="str">
        <v>NaN</v>
      </c>
      <c r="AD55" s="29" t="str">
        <v>NaN</v>
      </c>
      <c r="AE55" s="29">
        <v>1.8740956</v>
      </c>
      <c r="AF55" s="29">
        <v>2.7032902000000001</v>
      </c>
      <c r="AG55" s="29">
        <v>3.7176553999999999</v>
      </c>
      <c r="AH55" s="29">
        <v>4.4167170000000002</v>
      </c>
      <c r="AI55" s="29">
        <v>4.3498882999999999</v>
      </c>
      <c r="AJ55" s="29">
        <v>4.3123009999999997</v>
      </c>
      <c r="AK55" s="3">
        <f t="shared" si="0"/>
        <v>2.7880989275862067</v>
      </c>
      <c r="AL55" s="13">
        <v>-4.7801999999999998</v>
      </c>
      <c r="AM55" t="s">
        <v>119</v>
      </c>
      <c r="AP55" s="2">
        <f>((AK55-AK$18)*100)/AK$18</f>
        <v>-6.5667173786438147</v>
      </c>
      <c r="AR55" t="s">
        <v>119</v>
      </c>
      <c r="AT55" s="1" t="e">
        <f>((AO55-AO$18)*100)/AO$18</f>
        <v>#DIV/0!</v>
      </c>
    </row>
    <row r="56" spans="1:46" x14ac:dyDescent="0.3">
      <c r="A56" s="29" t="str">
        <v>NaN</v>
      </c>
      <c r="B56" s="30" t="str">
        <v>NaN</v>
      </c>
      <c r="C56" s="29">
        <v>1.4153431999999999</v>
      </c>
      <c r="D56" s="29">
        <v>2.4573653000000002</v>
      </c>
      <c r="E56" s="34">
        <v>3.5542848</v>
      </c>
      <c r="F56" s="34">
        <v>2.1686752</v>
      </c>
      <c r="G56" s="34">
        <v>1.7774581</v>
      </c>
      <c r="H56" s="34">
        <v>1.3167606999999999</v>
      </c>
      <c r="I56" s="34">
        <v>1.2362717000000001</v>
      </c>
      <c r="J56" s="34">
        <v>1.2614293999999999</v>
      </c>
      <c r="K56" s="34">
        <v>1.3076348</v>
      </c>
      <c r="L56" s="34">
        <v>1.3509717000000001</v>
      </c>
      <c r="M56" s="34">
        <v>1.5169522</v>
      </c>
      <c r="N56" s="34">
        <v>1.7198502</v>
      </c>
      <c r="O56" s="34">
        <v>2.0221735999999999</v>
      </c>
      <c r="P56" s="34">
        <v>2.61978</v>
      </c>
      <c r="Q56" s="34">
        <v>3.4215936999999998</v>
      </c>
      <c r="R56" s="34">
        <v>3.5838459</v>
      </c>
      <c r="S56" s="35" t="str">
        <v>NaN</v>
      </c>
      <c r="T56" s="35" t="str">
        <v>NaN</v>
      </c>
      <c r="U56" s="35" t="str">
        <v>NaN</v>
      </c>
      <c r="V56" s="35">
        <v>1.3549484999999999</v>
      </c>
      <c r="W56" s="35">
        <v>1.4380535000000001</v>
      </c>
      <c r="X56" s="35">
        <v>1.5020882</v>
      </c>
      <c r="Y56" s="35">
        <v>2.0022440000000001</v>
      </c>
      <c r="Z56" s="35">
        <v>2.7518020000000001</v>
      </c>
      <c r="AA56" s="35">
        <v>4.1869936000000001</v>
      </c>
      <c r="AB56" s="35" t="str">
        <v>NaN</v>
      </c>
      <c r="AC56" s="36" t="str">
        <v>NaN</v>
      </c>
      <c r="AD56" s="29" t="str">
        <v>NaN</v>
      </c>
      <c r="AE56" s="29">
        <v>2.2023424999999999</v>
      </c>
      <c r="AF56" s="29">
        <v>2.7320745</v>
      </c>
      <c r="AG56" s="29">
        <v>5.5045238000000003</v>
      </c>
      <c r="AH56" s="29">
        <v>3.9940593</v>
      </c>
      <c r="AI56" s="29">
        <v>4.2592449999999999</v>
      </c>
      <c r="AJ56" s="29">
        <v>5.6773724999999997</v>
      </c>
      <c r="AK56" s="19">
        <f>AVERAGE(A56:AJ56)</f>
        <v>2.5120049249999998</v>
      </c>
      <c r="AL56" s="13">
        <v>-1.5918000000000001</v>
      </c>
      <c r="AM56" t="s">
        <v>120</v>
      </c>
      <c r="AO56" s="2">
        <f>SUM(U72:W72)/3</f>
        <v>3.1599878000000001</v>
      </c>
      <c r="AP56" s="2">
        <f>((AK56-AK$19)*100)/AK$19</f>
        <v>-6.0797693816332901</v>
      </c>
      <c r="AR56" t="s">
        <v>123</v>
      </c>
      <c r="AT56" s="1">
        <f>((AO56-AO$19)*100)/AO$19</f>
        <v>3.8604998226969403</v>
      </c>
    </row>
    <row r="57" spans="1:46" x14ac:dyDescent="0.3">
      <c r="A57" t="str">
        <v>NaN</v>
      </c>
      <c r="B57" s="37" t="str">
        <v>NaN</v>
      </c>
      <c r="C57" s="34">
        <v>2.1881759999999999</v>
      </c>
      <c r="D57" s="34">
        <v>2.6538780000000002</v>
      </c>
      <c r="E57" s="34">
        <v>2.5277853000000001</v>
      </c>
      <c r="F57" s="34">
        <v>1.8472203</v>
      </c>
      <c r="G57" s="34">
        <v>1.5209151999999999</v>
      </c>
      <c r="H57" s="34">
        <v>1.3675636</v>
      </c>
      <c r="I57" s="34">
        <v>1.4625721</v>
      </c>
      <c r="J57" s="34">
        <v>1.5765088</v>
      </c>
      <c r="K57" s="34">
        <v>1.5420152</v>
      </c>
      <c r="L57" s="34">
        <v>1.5104787</v>
      </c>
      <c r="M57" s="34">
        <v>1.5856673999999999</v>
      </c>
      <c r="N57" s="34">
        <v>1.7465428999999999</v>
      </c>
      <c r="O57" s="34">
        <v>2.0243828000000001</v>
      </c>
      <c r="P57" s="34">
        <v>2.6344438000000001</v>
      </c>
      <c r="Q57" s="34">
        <v>3.1159045999999999</v>
      </c>
      <c r="R57" s="34">
        <v>3.0835976999999999</v>
      </c>
      <c r="S57" s="35" t="str">
        <v>NaN</v>
      </c>
      <c r="T57" s="35" t="str">
        <v>NaN</v>
      </c>
      <c r="U57" s="35" t="str">
        <v>NaN</v>
      </c>
      <c r="V57" s="35">
        <v>2.3580618000000002</v>
      </c>
      <c r="W57" s="35">
        <v>1.5768355999999999</v>
      </c>
      <c r="X57" s="35">
        <v>1.6487795999999999</v>
      </c>
      <c r="Y57" s="35">
        <v>1.9617281</v>
      </c>
      <c r="Z57" s="35">
        <v>2.7167045999999999</v>
      </c>
      <c r="AA57" s="35">
        <v>4.6556854000000003</v>
      </c>
      <c r="AB57" s="35" t="str">
        <v>NaN</v>
      </c>
      <c r="AC57" s="36" t="str">
        <v>NaN</v>
      </c>
      <c r="AD57" s="29" t="str">
        <v>NaN</v>
      </c>
      <c r="AE57" s="29">
        <v>4.1268333999999998</v>
      </c>
      <c r="AF57" s="29">
        <v>3.7468279999999998</v>
      </c>
      <c r="AG57" s="29">
        <v>3.1701130000000002</v>
      </c>
      <c r="AH57" s="29">
        <v>2.1888017999999998</v>
      </c>
      <c r="AI57" s="29">
        <v>2.0342750000000001</v>
      </c>
      <c r="AJ57" s="29">
        <v>3.7993421999999999</v>
      </c>
      <c r="AK57" s="3">
        <f t="shared" si="0"/>
        <v>2.3704157464285722</v>
      </c>
      <c r="AL57" s="13">
        <v>1.5918000000000001</v>
      </c>
      <c r="AP57" s="2">
        <f>((AK57-AK$20)*100)/AK$20</f>
        <v>-5.3688673058501877</v>
      </c>
    </row>
    <row r="58" spans="1:46" x14ac:dyDescent="0.3">
      <c r="A58" t="str">
        <v>NaN</v>
      </c>
      <c r="B58" s="37">
        <v>2.2366215999999999</v>
      </c>
      <c r="C58" s="34">
        <v>1.6246746999999999</v>
      </c>
      <c r="D58" s="34">
        <v>2.0199592000000002</v>
      </c>
      <c r="E58" s="34">
        <v>1.5010840000000001</v>
      </c>
      <c r="F58" s="34">
        <v>1.4474959999999999</v>
      </c>
      <c r="G58" s="34">
        <v>1.5716169</v>
      </c>
      <c r="H58" s="34">
        <v>1.7826854000000001</v>
      </c>
      <c r="I58" s="34">
        <v>2.3000780000000001</v>
      </c>
      <c r="J58" s="34">
        <v>2.7654595</v>
      </c>
      <c r="K58" s="34">
        <v>2.9573833999999999</v>
      </c>
      <c r="L58" s="34">
        <v>3.1476247000000002</v>
      </c>
      <c r="M58" s="34">
        <v>3.1078815</v>
      </c>
      <c r="N58" s="34">
        <v>3.0015635000000001</v>
      </c>
      <c r="O58" s="34">
        <v>2.8267565000000001</v>
      </c>
      <c r="P58" s="34">
        <v>2.9535737000000002</v>
      </c>
      <c r="Q58" s="34">
        <v>2.9671232999999999</v>
      </c>
      <c r="R58" s="34">
        <v>3.1060226000000002</v>
      </c>
      <c r="S58" s="35" t="str">
        <v>NaN</v>
      </c>
      <c r="T58" s="35" t="str">
        <v>NaN</v>
      </c>
      <c r="U58" s="35">
        <v>1.6709887999999999</v>
      </c>
      <c r="V58" s="35">
        <v>2.1705996999999999</v>
      </c>
      <c r="W58" s="35">
        <v>2.7017077999999999</v>
      </c>
      <c r="X58" s="35">
        <v>2.9904122000000002</v>
      </c>
      <c r="Y58" s="35">
        <v>2.8254353999999999</v>
      </c>
      <c r="Z58" s="35">
        <v>2.1571039999999999</v>
      </c>
      <c r="AA58" s="35">
        <v>2.8063256999999999</v>
      </c>
      <c r="AB58" s="35" t="str">
        <v>NaN</v>
      </c>
      <c r="AC58" s="36" t="str">
        <v>NaN</v>
      </c>
      <c r="AD58" s="29" t="str">
        <v>NaN</v>
      </c>
      <c r="AE58" s="29">
        <v>2.6123478000000002</v>
      </c>
      <c r="AF58" s="29">
        <v>2.9268515000000002</v>
      </c>
      <c r="AG58" s="29">
        <v>2.0742289999999999</v>
      </c>
      <c r="AH58" s="29">
        <v>2.0058474999999998</v>
      </c>
      <c r="AI58" s="29">
        <v>2.0308459000000001</v>
      </c>
      <c r="AJ58" s="29">
        <v>5.0695399999999999</v>
      </c>
      <c r="AK58" s="3">
        <f t="shared" si="0"/>
        <v>2.5119946600000005</v>
      </c>
      <c r="AL58" s="13">
        <v>4.7801999999999998</v>
      </c>
      <c r="AP58" s="2">
        <f>((AK58-AK$21)*100)/AK$21</f>
        <v>-6.0011253121157919</v>
      </c>
    </row>
    <row r="59" spans="1:46" x14ac:dyDescent="0.3">
      <c r="A59" t="str">
        <v>NaN</v>
      </c>
      <c r="B59" s="37">
        <v>1.5773531000000001</v>
      </c>
      <c r="C59" s="34">
        <v>0.95744070000000003</v>
      </c>
      <c r="D59" s="34">
        <v>0.91192260000000003</v>
      </c>
      <c r="E59" s="34">
        <v>0.78281659999999997</v>
      </c>
      <c r="F59" s="34">
        <v>0.9663486</v>
      </c>
      <c r="G59" s="34">
        <v>1.2015054999999999</v>
      </c>
      <c r="H59" s="34">
        <v>1.4601143999999999</v>
      </c>
      <c r="I59" s="34">
        <v>1.8511127000000001</v>
      </c>
      <c r="J59" s="34">
        <v>2.1954867999999998</v>
      </c>
      <c r="K59" s="34">
        <v>2.6073300000000001</v>
      </c>
      <c r="L59" s="34">
        <v>2.8292763000000001</v>
      </c>
      <c r="M59" s="34">
        <v>3.0082551999999998</v>
      </c>
      <c r="N59" s="34">
        <v>3.0494873999999998</v>
      </c>
      <c r="O59" s="34">
        <v>3.3568864</v>
      </c>
      <c r="P59" s="34">
        <v>3.6208429999999998</v>
      </c>
      <c r="Q59" s="34">
        <v>6.2839803999999999</v>
      </c>
      <c r="R59" s="34">
        <v>5.4739719999999998</v>
      </c>
      <c r="S59" s="35" t="str">
        <v>NaN</v>
      </c>
      <c r="T59" s="35" t="str">
        <v>NaN</v>
      </c>
      <c r="U59" s="35">
        <v>1.8938556</v>
      </c>
      <c r="V59" s="35">
        <v>2.258626</v>
      </c>
      <c r="W59" s="35">
        <v>2.0769079000000001</v>
      </c>
      <c r="X59" s="35">
        <v>2.2572321999999998</v>
      </c>
      <c r="Y59" s="35">
        <v>3.7807336</v>
      </c>
      <c r="Z59" s="35" t="str">
        <v>NaN</v>
      </c>
      <c r="AA59" s="35" t="str">
        <v>NaN</v>
      </c>
      <c r="AB59" s="35" t="str">
        <v>NaN</v>
      </c>
      <c r="AC59" s="36" t="str">
        <v>NaN</v>
      </c>
      <c r="AD59" s="29" t="str">
        <v>NaN</v>
      </c>
      <c r="AE59" s="29" t="str">
        <v>NaN</v>
      </c>
      <c r="AF59" s="29">
        <v>3.5230014000000001</v>
      </c>
      <c r="AG59" s="29">
        <v>1.9069332999999999</v>
      </c>
      <c r="AH59" s="29">
        <v>3.3459237000000002</v>
      </c>
      <c r="AI59" s="29">
        <v>3.4533727000000001</v>
      </c>
      <c r="AJ59" s="29">
        <v>2.7029812</v>
      </c>
      <c r="AK59" s="3">
        <f t="shared" si="0"/>
        <v>2.5679147888888885</v>
      </c>
      <c r="AL59" s="13">
        <v>7.9836</v>
      </c>
      <c r="AP59" s="2">
        <f>((AK59-AK$22)*100)/AK$22</f>
        <v>-6.7786763791321354</v>
      </c>
    </row>
    <row r="60" spans="1:46" x14ac:dyDescent="0.3">
      <c r="A60" t="str">
        <v>NaN</v>
      </c>
      <c r="B60" s="37">
        <v>1.3207047000000001</v>
      </c>
      <c r="C60" s="34">
        <v>0.75648165000000001</v>
      </c>
      <c r="D60" s="34">
        <v>0.84622319999999995</v>
      </c>
      <c r="E60" s="34">
        <v>0.68859219999999999</v>
      </c>
      <c r="F60" s="34">
        <v>0.77338859999999998</v>
      </c>
      <c r="G60" s="34">
        <v>0.94823860000000004</v>
      </c>
      <c r="H60" s="34">
        <v>0.97425189999999995</v>
      </c>
      <c r="I60" s="34">
        <v>1.0910671000000001</v>
      </c>
      <c r="J60" s="34">
        <v>1.2235944999999999</v>
      </c>
      <c r="K60" s="34">
        <v>1.4708456000000001</v>
      </c>
      <c r="L60" s="34">
        <v>1.5217794</v>
      </c>
      <c r="M60" s="34">
        <v>1.7502711</v>
      </c>
      <c r="N60" s="34">
        <v>2.0831118000000002</v>
      </c>
      <c r="O60" s="34">
        <v>1.9610920000000001</v>
      </c>
      <c r="P60" s="34">
        <v>2.3082509999999998</v>
      </c>
      <c r="Q60" s="34">
        <v>3.4845842999999999</v>
      </c>
      <c r="R60" s="34">
        <v>3.4999894999999999</v>
      </c>
      <c r="S60" s="35" t="str">
        <v>NaN</v>
      </c>
      <c r="T60" s="35">
        <v>2.7139541999999999</v>
      </c>
      <c r="U60" s="35">
        <v>1.9016318000000001</v>
      </c>
      <c r="V60" s="35">
        <v>1.584498</v>
      </c>
      <c r="W60" s="35">
        <v>1.6833625999999999</v>
      </c>
      <c r="X60" s="35">
        <v>1.5733811</v>
      </c>
      <c r="Y60" s="35">
        <v>1.2498449</v>
      </c>
      <c r="Z60" s="35" t="str">
        <v>NaN</v>
      </c>
      <c r="AA60" s="35" t="str">
        <v>NaN</v>
      </c>
      <c r="AB60" s="35" t="str">
        <v>NaN</v>
      </c>
      <c r="AC60" s="36" t="str">
        <v>NaN</v>
      </c>
      <c r="AD60" s="29" t="str">
        <v>NaN</v>
      </c>
      <c r="AE60" s="29" t="str">
        <v>NaN</v>
      </c>
      <c r="AF60" s="29">
        <v>3.8915164</v>
      </c>
      <c r="AG60" s="29">
        <v>2.8768474999999998</v>
      </c>
      <c r="AH60" s="29">
        <v>2.9717190000000002</v>
      </c>
      <c r="AI60" s="29">
        <v>3.6195719999999998</v>
      </c>
      <c r="AJ60" s="29">
        <v>2.8948681000000001</v>
      </c>
      <c r="AK60" s="3">
        <f t="shared" si="0"/>
        <v>1.9165593839285708</v>
      </c>
      <c r="AL60" s="13">
        <v>11.212300000000001</v>
      </c>
      <c r="AP60" s="2">
        <f>((AK60-AK$23)*100)/AK$23</f>
        <v>-6.930415208162044</v>
      </c>
    </row>
    <row r="61" spans="1:46" x14ac:dyDescent="0.3">
      <c r="A61" t="str">
        <v>NaN</v>
      </c>
      <c r="B61" s="37">
        <v>1.7520796000000001</v>
      </c>
      <c r="C61" s="34">
        <v>0.85379665999999999</v>
      </c>
      <c r="D61" s="34">
        <v>0.77745120000000001</v>
      </c>
      <c r="E61" s="34">
        <v>0.65526384000000004</v>
      </c>
      <c r="F61" s="34">
        <v>0.71414140000000004</v>
      </c>
      <c r="G61" s="34">
        <v>0.86941429999999997</v>
      </c>
      <c r="H61" s="34">
        <v>1.0294144999999999</v>
      </c>
      <c r="I61" s="34">
        <v>1.1260399000000001</v>
      </c>
      <c r="J61" s="34">
        <v>1.2099979000000001</v>
      </c>
      <c r="K61" s="34">
        <v>1.2881001999999999</v>
      </c>
      <c r="L61" s="34">
        <v>1.3974481000000001</v>
      </c>
      <c r="M61" s="34">
        <v>1.5871782000000001</v>
      </c>
      <c r="N61" s="34">
        <v>1.5907887999999999</v>
      </c>
      <c r="O61" s="34">
        <v>1.59633</v>
      </c>
      <c r="P61" s="34">
        <v>2.6929685999999999</v>
      </c>
      <c r="Q61" s="34">
        <v>3.6985424</v>
      </c>
      <c r="R61" s="34" t="str">
        <v>NaN</v>
      </c>
      <c r="S61" s="35">
        <v>2.3594544000000002</v>
      </c>
      <c r="T61" s="35">
        <v>1.6630663000000001</v>
      </c>
      <c r="U61" s="35">
        <v>1.2129614</v>
      </c>
      <c r="V61" s="35">
        <v>1.2977506999999999</v>
      </c>
      <c r="W61" s="35">
        <v>1.3254714000000001</v>
      </c>
      <c r="X61" s="35">
        <v>1.3096128</v>
      </c>
      <c r="Y61" s="35">
        <v>1.1245202000000001</v>
      </c>
      <c r="Z61" s="35" t="str">
        <v>NaN</v>
      </c>
      <c r="AA61" s="35" t="str">
        <v>NaN</v>
      </c>
      <c r="AB61" s="35" t="str">
        <v>NaN</v>
      </c>
      <c r="AC61" s="36" t="str">
        <v>NaN</v>
      </c>
      <c r="AD61" s="29" t="str">
        <v>NaN</v>
      </c>
      <c r="AE61" s="29" t="str">
        <v>NaN</v>
      </c>
      <c r="AF61" s="29">
        <v>3.7993386</v>
      </c>
      <c r="AG61" s="29">
        <v>2.8256955000000001</v>
      </c>
      <c r="AH61" s="29">
        <v>4.3352940000000002</v>
      </c>
      <c r="AI61" s="29">
        <v>4.0137970000000003</v>
      </c>
      <c r="AJ61" s="29">
        <v>3.9439600000000001</v>
      </c>
      <c r="AK61" s="3">
        <f t="shared" si="0"/>
        <v>1.8589242107142858</v>
      </c>
      <c r="AL61" s="13">
        <v>14.477499999999999</v>
      </c>
      <c r="AP61" s="2">
        <f>((AK61-AK$24)*100)/AK$24</f>
        <v>-6.8407870124095735</v>
      </c>
    </row>
    <row r="62" spans="1:46" x14ac:dyDescent="0.3">
      <c r="A62" t="str">
        <v>NaN</v>
      </c>
      <c r="B62" s="37">
        <v>2.0075820000000002</v>
      </c>
      <c r="C62" s="34">
        <v>1.4565132000000001</v>
      </c>
      <c r="D62" s="34">
        <v>0.9601075</v>
      </c>
      <c r="E62" s="34">
        <v>0.76008379999999998</v>
      </c>
      <c r="F62" s="34">
        <v>0.76981029999999995</v>
      </c>
      <c r="G62" s="34">
        <v>0.84419984000000003</v>
      </c>
      <c r="H62" s="34">
        <v>0.94582414999999997</v>
      </c>
      <c r="I62" s="34">
        <v>1.0454916000000001</v>
      </c>
      <c r="J62" s="34">
        <v>1.062781</v>
      </c>
      <c r="K62" s="34">
        <v>1.0824959000000001</v>
      </c>
      <c r="L62" s="34">
        <v>1.1624589999999999</v>
      </c>
      <c r="M62" s="34">
        <v>1.2897182</v>
      </c>
      <c r="N62" s="34">
        <v>1.3647514999999999</v>
      </c>
      <c r="O62" s="34">
        <v>1.4875305000000001</v>
      </c>
      <c r="P62" s="38">
        <v>2.2368579999999998</v>
      </c>
      <c r="Q62" s="38" t="str">
        <v>NaN</v>
      </c>
      <c r="R62" s="38">
        <v>2.9790413</v>
      </c>
      <c r="S62" s="35">
        <v>1.6402372999999999</v>
      </c>
      <c r="T62" s="35">
        <v>1.4037980999999999</v>
      </c>
      <c r="U62" s="35">
        <v>1.1731969</v>
      </c>
      <c r="V62" s="35">
        <v>1.1523006</v>
      </c>
      <c r="W62" s="35">
        <v>1.1980331</v>
      </c>
      <c r="X62" s="35">
        <v>1.2035226000000001</v>
      </c>
      <c r="Y62" s="35">
        <v>1.3280958</v>
      </c>
      <c r="Z62" s="35" t="str">
        <v>NaN</v>
      </c>
      <c r="AA62" s="35" t="str">
        <v>NaN</v>
      </c>
      <c r="AB62" s="35" t="str">
        <v>NaN</v>
      </c>
      <c r="AC62" s="36" t="str">
        <v>NaN</v>
      </c>
      <c r="AD62" s="29" t="str">
        <v>NaN</v>
      </c>
      <c r="AE62" s="29" t="str">
        <v>NaN</v>
      </c>
      <c r="AF62" s="29">
        <v>3.736024</v>
      </c>
      <c r="AG62" s="29">
        <v>2.8776999000000001</v>
      </c>
      <c r="AH62" s="29" t="str">
        <v>NaN</v>
      </c>
      <c r="AI62" s="29">
        <v>3.7413726</v>
      </c>
      <c r="AJ62" s="29">
        <v>4.1160816999999996</v>
      </c>
      <c r="AK62" s="3">
        <f t="shared" si="0"/>
        <v>1.6676151996296296</v>
      </c>
      <c r="AL62" s="13">
        <v>17.791599999999999</v>
      </c>
      <c r="AP62" s="2">
        <f>((AK62-AK$25)*100)/AK$25</f>
        <v>-6.5278789824524273</v>
      </c>
    </row>
    <row r="63" spans="1:46" x14ac:dyDescent="0.3">
      <c r="A63" t="str">
        <v>NaN</v>
      </c>
      <c r="B63" s="37">
        <v>2.0661990000000001</v>
      </c>
      <c r="C63" s="34">
        <v>1.6426381999999999</v>
      </c>
      <c r="D63" s="34">
        <v>1.0406086000000001</v>
      </c>
      <c r="E63" s="34">
        <v>0.76087939999999998</v>
      </c>
      <c r="F63" s="34">
        <v>0.72993940000000002</v>
      </c>
      <c r="G63" s="34">
        <v>0.81512945999999997</v>
      </c>
      <c r="H63" s="34">
        <v>0.90182059999999997</v>
      </c>
      <c r="I63" s="34">
        <v>0.97248100000000004</v>
      </c>
      <c r="J63" s="34">
        <v>0.96534180000000003</v>
      </c>
      <c r="K63" s="34">
        <v>0.98754644000000003</v>
      </c>
      <c r="L63" s="34">
        <v>1.0520925999999999</v>
      </c>
      <c r="M63" s="34">
        <v>1.1013826</v>
      </c>
      <c r="N63" s="34">
        <v>1.0413338000000001</v>
      </c>
      <c r="O63" s="34">
        <v>1.2034446999999999</v>
      </c>
      <c r="P63" s="38" t="str">
        <v>NaN</v>
      </c>
      <c r="Q63" s="38">
        <v>2.3781712000000002</v>
      </c>
      <c r="R63" s="38">
        <v>2.3617050000000002</v>
      </c>
      <c r="S63" s="35">
        <v>1.9801327</v>
      </c>
      <c r="T63" s="35">
        <v>1.3839090000000001</v>
      </c>
      <c r="U63" s="35">
        <v>1.1046628999999999</v>
      </c>
      <c r="V63" s="35">
        <v>1.107599</v>
      </c>
      <c r="W63" s="35">
        <v>1.1965371</v>
      </c>
      <c r="X63" s="35">
        <v>1.2025726000000001</v>
      </c>
      <c r="Y63" s="35">
        <v>1.5108345000000001</v>
      </c>
      <c r="Z63" s="35" t="str">
        <v>NaN</v>
      </c>
      <c r="AA63" s="35" t="str">
        <v>NaN</v>
      </c>
      <c r="AB63" s="35" t="str">
        <v>NaN</v>
      </c>
      <c r="AC63" s="36" t="str">
        <v>NaN</v>
      </c>
      <c r="AD63" s="29" t="str">
        <v>NaN</v>
      </c>
      <c r="AE63" s="29" t="str">
        <v>NaN</v>
      </c>
      <c r="AF63" s="29">
        <v>5.4515567000000003</v>
      </c>
      <c r="AG63" s="29">
        <v>3.2841233999999999</v>
      </c>
      <c r="AH63" s="29" t="str">
        <v>NaN</v>
      </c>
      <c r="AI63" s="29" t="str">
        <v>NaN</v>
      </c>
      <c r="AJ63" s="29" t="str">
        <v>NaN</v>
      </c>
      <c r="AK63" s="3">
        <f t="shared" si="0"/>
        <v>1.5297056680000001</v>
      </c>
      <c r="AL63" s="13">
        <v>21.168500000000002</v>
      </c>
      <c r="AP63" s="2">
        <f>((AK63-AK$26)*100)/AK$26</f>
        <v>-6.2579483583109878</v>
      </c>
    </row>
    <row r="64" spans="1:46" x14ac:dyDescent="0.3">
      <c r="A64" t="str">
        <v>NaN</v>
      </c>
      <c r="B64" s="37" t="str">
        <v>NaN</v>
      </c>
      <c r="C64" s="34">
        <v>1.8359974999999999</v>
      </c>
      <c r="D64" s="34">
        <v>1.1126308</v>
      </c>
      <c r="E64" s="34">
        <v>0.74103713000000004</v>
      </c>
      <c r="F64" s="34">
        <v>0.72654366000000004</v>
      </c>
      <c r="G64" s="34">
        <v>0.88141197000000004</v>
      </c>
      <c r="H64" s="34">
        <v>0.9605844</v>
      </c>
      <c r="I64" s="34">
        <v>1.0302572999999999</v>
      </c>
      <c r="J64" s="34">
        <v>1.0398623</v>
      </c>
      <c r="K64" s="34">
        <v>1.014848</v>
      </c>
      <c r="L64" s="34">
        <v>1.0763948000000001</v>
      </c>
      <c r="M64" s="34">
        <v>1.0326698999999999</v>
      </c>
      <c r="N64" s="34">
        <v>0.94167732999999998</v>
      </c>
      <c r="O64" s="34">
        <v>1.1880287</v>
      </c>
      <c r="P64" s="38" t="str">
        <v>NaN</v>
      </c>
      <c r="Q64" s="38">
        <v>2.3542983999999998</v>
      </c>
      <c r="R64" s="38">
        <v>2.1561623000000001</v>
      </c>
      <c r="S64" s="35">
        <v>1.9051701999999999</v>
      </c>
      <c r="T64" s="35">
        <v>1.3363018</v>
      </c>
      <c r="U64" s="35">
        <v>1.1083935</v>
      </c>
      <c r="V64" s="35">
        <v>1.2136477999999999</v>
      </c>
      <c r="W64" s="35">
        <v>1.3540877</v>
      </c>
      <c r="X64" s="35">
        <v>1.3754363000000001</v>
      </c>
      <c r="Y64" s="35">
        <v>1.7961057</v>
      </c>
      <c r="Z64" s="35" t="str">
        <v>NaN</v>
      </c>
      <c r="AA64" s="35" t="str">
        <v>NaN</v>
      </c>
      <c r="AB64" s="35" t="str">
        <v>NaN</v>
      </c>
      <c r="AC64" s="36" t="str">
        <v>NaN</v>
      </c>
      <c r="AD64" s="29" t="str">
        <v>NaN</v>
      </c>
      <c r="AE64" s="29" t="str">
        <v>NaN</v>
      </c>
      <c r="AF64" s="29">
        <v>3.4710480000000001</v>
      </c>
      <c r="AG64" s="29">
        <v>3.587126</v>
      </c>
      <c r="AH64" s="29" t="str">
        <v>NaN</v>
      </c>
      <c r="AI64" s="29" t="str">
        <v>NaN</v>
      </c>
      <c r="AJ64" s="29" t="str">
        <v>NaN</v>
      </c>
      <c r="AK64" s="3">
        <f t="shared" si="0"/>
        <v>1.4683217287500001</v>
      </c>
      <c r="AL64" s="13">
        <v>24.624300000000002</v>
      </c>
      <c r="AP64" s="2">
        <f>((AK64-AK$27)*100)/AK$27</f>
        <v>-6.3884715216484151</v>
      </c>
    </row>
    <row r="65" spans="1:46" x14ac:dyDescent="0.3">
      <c r="A65" t="str">
        <v>NaN</v>
      </c>
      <c r="B65" s="37" t="str">
        <v>NaN</v>
      </c>
      <c r="C65" s="34">
        <v>2.9795723000000001</v>
      </c>
      <c r="D65" s="34">
        <v>1.3889107999999999</v>
      </c>
      <c r="E65" s="34">
        <v>0.73277130000000001</v>
      </c>
      <c r="F65" s="34">
        <v>0.55616469999999996</v>
      </c>
      <c r="G65" s="34">
        <v>0.62320679999999995</v>
      </c>
      <c r="H65" s="34">
        <v>0.82691400000000004</v>
      </c>
      <c r="I65" s="34">
        <v>0.98291004000000004</v>
      </c>
      <c r="J65" s="34">
        <v>1.0581351999999999</v>
      </c>
      <c r="K65" s="34">
        <v>1.0786351000000001</v>
      </c>
      <c r="L65" s="34">
        <v>1.1492876000000001</v>
      </c>
      <c r="M65" s="34">
        <v>1.1432576999999999</v>
      </c>
      <c r="N65" s="34">
        <v>1.1488875999999999</v>
      </c>
      <c r="O65" s="34">
        <v>1.4705515</v>
      </c>
      <c r="P65" s="38" t="str">
        <v>NaN</v>
      </c>
      <c r="Q65" s="38">
        <v>2.4661162000000001</v>
      </c>
      <c r="R65" s="38">
        <v>2.2049059999999998</v>
      </c>
      <c r="S65" s="35">
        <v>2.1493614000000001</v>
      </c>
      <c r="T65" s="35">
        <v>1.2168909000000001</v>
      </c>
      <c r="U65" s="35">
        <v>1.0763346</v>
      </c>
      <c r="V65" s="35">
        <v>1.2512816</v>
      </c>
      <c r="W65" s="35">
        <v>1.4956119999999999</v>
      </c>
      <c r="X65" s="35">
        <v>1.5256052</v>
      </c>
      <c r="Y65" s="35">
        <v>1.5060391</v>
      </c>
      <c r="Z65" s="35" t="str">
        <v>NaN</v>
      </c>
      <c r="AA65" s="35" t="str">
        <v>NaN</v>
      </c>
      <c r="AB65" s="35" t="str">
        <v>NaN</v>
      </c>
      <c r="AC65" s="36" t="str">
        <v>NaN</v>
      </c>
      <c r="AD65" s="29" t="str">
        <v>NaN</v>
      </c>
      <c r="AE65" s="29" t="str">
        <v>NaN</v>
      </c>
      <c r="AF65" s="29" t="str">
        <v>NaN</v>
      </c>
      <c r="AG65" s="29" t="str">
        <v>NaN</v>
      </c>
      <c r="AH65" s="29" t="str">
        <v>NaN</v>
      </c>
      <c r="AI65" s="29" t="str">
        <v>NaN</v>
      </c>
      <c r="AJ65" s="29" t="str">
        <v>NaN</v>
      </c>
      <c r="AK65" s="3">
        <f t="shared" si="0"/>
        <v>1.3650614381818185</v>
      </c>
      <c r="AL65" s="13">
        <v>28.178599999999999</v>
      </c>
      <c r="AP65" s="2">
        <f>((AK65-AK$28)*100)/AK$28</f>
        <v>-6.6092425540890591</v>
      </c>
    </row>
    <row r="66" spans="1:46" x14ac:dyDescent="0.3">
      <c r="A66" s="32" t="str">
        <v>NaN</v>
      </c>
      <c r="B66" s="39" t="str">
        <v>NaN</v>
      </c>
      <c r="C66" s="32">
        <v>2.24953</v>
      </c>
      <c r="D66" s="32">
        <v>1.9949195</v>
      </c>
      <c r="E66" s="32">
        <v>1.9946855999999999</v>
      </c>
      <c r="F66" s="32">
        <v>2.0821900000000002</v>
      </c>
      <c r="G66" s="32">
        <v>2.1772592</v>
      </c>
      <c r="H66" s="32">
        <v>2.1428501999999998</v>
      </c>
      <c r="I66" s="32">
        <v>2.0042059999999999</v>
      </c>
      <c r="J66" s="32">
        <v>1.7353343000000001</v>
      </c>
      <c r="K66" s="32">
        <v>1.3842000999999999</v>
      </c>
      <c r="L66" s="32">
        <v>1.1590309999999999</v>
      </c>
      <c r="M66" s="32">
        <v>1.3043400000000001</v>
      </c>
      <c r="N66" s="32">
        <v>1.5672112</v>
      </c>
      <c r="O66" s="32">
        <v>1.8567239</v>
      </c>
      <c r="P66" s="32" t="str">
        <v>NaN</v>
      </c>
      <c r="Q66" s="32" t="str">
        <v>NaN</v>
      </c>
      <c r="R66" s="32" t="str">
        <v>NaN</v>
      </c>
      <c r="S66" s="33">
        <v>3.1968272</v>
      </c>
      <c r="T66" s="33">
        <v>2.2845464</v>
      </c>
      <c r="U66" s="33">
        <v>2.1776488000000001</v>
      </c>
      <c r="V66" s="33">
        <v>1.8415457</v>
      </c>
      <c r="W66" s="33">
        <v>1.2888876</v>
      </c>
      <c r="X66" s="33">
        <v>1.7312187000000001</v>
      </c>
      <c r="Y66" s="33">
        <v>1.5688169000000001</v>
      </c>
      <c r="Z66" s="33" t="str">
        <v>NaN</v>
      </c>
      <c r="AA66" s="40" t="str">
        <v>NaN</v>
      </c>
      <c r="AB66" s="40">
        <v>0.51768449999999999</v>
      </c>
      <c r="AC66" s="40">
        <v>0.69735380000000002</v>
      </c>
      <c r="AD66" s="40" t="str">
        <v>NaN</v>
      </c>
      <c r="AE66" s="40" t="str">
        <v>NaN</v>
      </c>
      <c r="AF66" s="40" t="str">
        <v>NaN</v>
      </c>
      <c r="AG66" s="40" t="str">
        <v>NaN</v>
      </c>
      <c r="AH66" s="40" t="str">
        <v>NaN</v>
      </c>
      <c r="AI66" s="40" t="str">
        <v>NaN</v>
      </c>
      <c r="AJ66" s="40" t="str">
        <v>NaN</v>
      </c>
      <c r="AK66" s="3">
        <f t="shared" si="0"/>
        <v>1.7707732090909092</v>
      </c>
      <c r="AL66" s="1">
        <v>31.855</v>
      </c>
      <c r="AP66" s="2">
        <f>((AK66-AK$29)*100)/AK$29</f>
        <v>-7.6961529725553799</v>
      </c>
    </row>
    <row r="67" spans="1:46" x14ac:dyDescent="0.3">
      <c r="A67" s="31" t="str">
        <v>NaN</v>
      </c>
      <c r="B67" s="41" t="str">
        <v>NaN</v>
      </c>
      <c r="C67" s="31" t="str">
        <v>NaN</v>
      </c>
      <c r="D67" s="31">
        <v>3.4227881</v>
      </c>
      <c r="E67" s="31">
        <v>3.1124320000000001</v>
      </c>
      <c r="F67" s="31">
        <v>3.0026453000000002</v>
      </c>
      <c r="G67" s="31">
        <v>2.9689882000000001</v>
      </c>
      <c r="H67" s="31">
        <v>2.9966998</v>
      </c>
      <c r="I67" s="31">
        <v>3.0321335999999999</v>
      </c>
      <c r="J67" s="31">
        <v>3.0056636000000001</v>
      </c>
      <c r="K67" s="31">
        <v>2.7585587999999999</v>
      </c>
      <c r="L67" s="31">
        <v>2.4479864</v>
      </c>
      <c r="M67" s="31">
        <v>2.0106031999999998</v>
      </c>
      <c r="N67" s="31">
        <v>1.8426762000000001</v>
      </c>
      <c r="O67" s="31" t="str">
        <v>NaN</v>
      </c>
      <c r="P67" s="31" t="str">
        <v>NaN</v>
      </c>
      <c r="Q67" s="31" t="str">
        <v>NaN</v>
      </c>
      <c r="R67" s="31" t="str">
        <v>NaN</v>
      </c>
      <c r="S67" s="33">
        <v>4.3671980000000001</v>
      </c>
      <c r="T67" s="33">
        <v>3.8742160000000001</v>
      </c>
      <c r="U67" s="33">
        <v>3.4850569999999998</v>
      </c>
      <c r="V67" s="33">
        <v>3.2307925000000002</v>
      </c>
      <c r="W67" s="33">
        <v>3.1516156</v>
      </c>
      <c r="X67" s="33">
        <v>2.3157969999999999</v>
      </c>
      <c r="Y67" s="33">
        <v>2.1209769999999999</v>
      </c>
      <c r="Z67" s="33">
        <v>1.6306311</v>
      </c>
      <c r="AA67" s="40">
        <v>1.2698231</v>
      </c>
      <c r="AB67" s="40">
        <v>0.86798083999999998</v>
      </c>
      <c r="AC67" s="40">
        <v>0.79887693999999998</v>
      </c>
      <c r="AD67" s="40">
        <v>0.53018796000000001</v>
      </c>
      <c r="AE67" s="40" t="str">
        <v>NaN</v>
      </c>
      <c r="AF67" s="40" t="str">
        <v>NaN</v>
      </c>
      <c r="AG67" s="40" t="str">
        <v>NaN</v>
      </c>
      <c r="AH67" s="40" t="str">
        <v>NaN</v>
      </c>
      <c r="AI67" s="40" t="str">
        <v>NaN</v>
      </c>
      <c r="AJ67" s="40" t="str">
        <v>NaN</v>
      </c>
      <c r="AK67" s="3">
        <f t="shared" si="0"/>
        <v>2.5323620973913039</v>
      </c>
      <c r="AL67" s="1">
        <v>35.685299999999998</v>
      </c>
      <c r="AP67" s="2">
        <f>((AK67-AK$30)*100)/AK$30</f>
        <v>-7.5347236636876946</v>
      </c>
    </row>
    <row r="68" spans="1:46" x14ac:dyDescent="0.3">
      <c r="A68" s="31" t="str">
        <v>NaN</v>
      </c>
      <c r="B68" s="41" t="str">
        <v>NaN</v>
      </c>
      <c r="C68" s="31" t="str">
        <v>NaN</v>
      </c>
      <c r="D68" s="31">
        <v>4.4329615000000002</v>
      </c>
      <c r="E68" s="31">
        <v>3.7795483999999999</v>
      </c>
      <c r="F68" s="31">
        <v>3.7471296999999999</v>
      </c>
      <c r="G68" s="31">
        <v>3.7041255999999998</v>
      </c>
      <c r="H68" s="31">
        <v>3.6041775</v>
      </c>
      <c r="I68" s="31">
        <v>3.5840084999999999</v>
      </c>
      <c r="J68" s="31">
        <v>3.4821019999999998</v>
      </c>
      <c r="K68" s="31">
        <v>3.3043459999999998</v>
      </c>
      <c r="L68" s="31">
        <v>3.0742478000000002</v>
      </c>
      <c r="M68" s="31">
        <v>2.5435580999999998</v>
      </c>
      <c r="N68" s="31">
        <v>2.0241856999999999</v>
      </c>
      <c r="O68" s="31" t="str">
        <v>NaN</v>
      </c>
      <c r="P68" s="31" t="str">
        <v>NaN</v>
      </c>
      <c r="Q68" s="31" t="str">
        <v>NaN</v>
      </c>
      <c r="R68" s="31" t="str">
        <v>NaN</v>
      </c>
      <c r="S68" s="33">
        <v>4.5631614000000003</v>
      </c>
      <c r="T68" s="33">
        <v>4.4172339999999997</v>
      </c>
      <c r="U68" s="33">
        <v>4.2839007000000002</v>
      </c>
      <c r="V68" s="33">
        <v>3.9339488</v>
      </c>
      <c r="W68" s="33">
        <v>3.7697371999999998</v>
      </c>
      <c r="X68" s="33">
        <v>3.5260449999999999</v>
      </c>
      <c r="Y68" s="33">
        <v>2.5153371999999998</v>
      </c>
      <c r="Z68" s="33" t="str">
        <v>NaN</v>
      </c>
      <c r="AA68" s="40">
        <v>1.1858386999999999</v>
      </c>
      <c r="AB68" s="40">
        <v>0.96633199999999997</v>
      </c>
      <c r="AC68" s="40" t="str">
        <v>NaN</v>
      </c>
      <c r="AD68" s="40" t="str">
        <v>NaN</v>
      </c>
      <c r="AE68" s="40" t="str">
        <v>NaN</v>
      </c>
      <c r="AF68" s="40" t="str">
        <v>NaN</v>
      </c>
      <c r="AG68" s="40" t="str">
        <v>NaN</v>
      </c>
      <c r="AH68" s="40" t="str">
        <v>NaN</v>
      </c>
      <c r="AI68" s="40" t="str">
        <v>NaN</v>
      </c>
      <c r="AJ68" s="40" t="str">
        <v>NaN</v>
      </c>
      <c r="AK68" s="3">
        <f t="shared" ref="AK68:AK111" si="1">AVERAGE(A68:AJ68)</f>
        <v>3.3220962899999997</v>
      </c>
      <c r="AL68" s="1">
        <v>39.709000000000003</v>
      </c>
      <c r="AP68" s="2">
        <f>((AK68-AK$31)*100)/AK$31</f>
        <v>-5.7388323473840543</v>
      </c>
    </row>
    <row r="69" spans="1:46" x14ac:dyDescent="0.3">
      <c r="A69" s="31" t="str">
        <v>NaN</v>
      </c>
      <c r="B69" s="41" t="str">
        <v>NaN</v>
      </c>
      <c r="C69" s="31" t="str">
        <v>NaN</v>
      </c>
      <c r="D69" s="31">
        <v>4.3206835000000003</v>
      </c>
      <c r="E69" s="31">
        <v>4.0155310000000002</v>
      </c>
      <c r="F69" s="31">
        <v>3.8842142000000002</v>
      </c>
      <c r="G69" s="31">
        <v>3.8280854</v>
      </c>
      <c r="H69" s="31">
        <v>3.7985814000000002</v>
      </c>
      <c r="I69" s="31">
        <v>3.6864083000000001</v>
      </c>
      <c r="J69" s="31">
        <v>3.6748433</v>
      </c>
      <c r="K69" s="31">
        <v>3.5450466</v>
      </c>
      <c r="L69" s="31">
        <v>3.2662081999999999</v>
      </c>
      <c r="M69" s="31">
        <v>2.7471847999999999</v>
      </c>
      <c r="N69" s="31">
        <v>2.1795095999999998</v>
      </c>
      <c r="O69" s="31" t="str">
        <v>NaN</v>
      </c>
      <c r="P69" s="31" t="str">
        <v>NaN</v>
      </c>
      <c r="Q69" s="31" t="str">
        <v>NaN</v>
      </c>
      <c r="R69" s="31" t="str">
        <v>NaN</v>
      </c>
      <c r="S69" s="33" t="str">
        <v>NaN</v>
      </c>
      <c r="T69" s="33">
        <v>4.7882132999999998</v>
      </c>
      <c r="U69" s="33">
        <v>4.4842234000000003</v>
      </c>
      <c r="V69" s="33">
        <v>4.4756665</v>
      </c>
      <c r="W69" s="33">
        <v>4.2249600000000003</v>
      </c>
      <c r="X69" s="33">
        <v>4.0697722000000001</v>
      </c>
      <c r="Y69" s="33">
        <v>3.3434088000000002</v>
      </c>
      <c r="Z69" s="33">
        <v>2.6609783</v>
      </c>
      <c r="AA69" s="40" t="str">
        <v>NaN</v>
      </c>
      <c r="AB69" s="40" t="str">
        <v>NaN</v>
      </c>
      <c r="AC69" s="40" t="str">
        <v>NaN</v>
      </c>
      <c r="AD69" s="40" t="str">
        <v>NaN</v>
      </c>
      <c r="AE69" s="40" t="str">
        <v>NaN</v>
      </c>
      <c r="AF69" s="40" t="str">
        <v>NaN</v>
      </c>
      <c r="AG69" s="40" t="str">
        <v>NaN</v>
      </c>
      <c r="AH69" s="40" t="str">
        <v>NaN</v>
      </c>
      <c r="AI69" s="40" t="str">
        <v>NaN</v>
      </c>
      <c r="AJ69" s="40" t="str">
        <v>NaN</v>
      </c>
      <c r="AK69" s="3">
        <f t="shared" si="1"/>
        <v>3.7218621555555558</v>
      </c>
      <c r="AL69" s="1">
        <v>43.982999999999997</v>
      </c>
      <c r="AP69" s="2">
        <f>((AK69-AK$32)*100)/AK$32</f>
        <v>-4.450872055502658</v>
      </c>
    </row>
    <row r="70" spans="1:46" x14ac:dyDescent="0.3">
      <c r="A70" s="31" t="str">
        <v>NaN</v>
      </c>
      <c r="B70" s="41" t="str">
        <v>NaN</v>
      </c>
      <c r="C70" s="31" t="str">
        <v>NaN</v>
      </c>
      <c r="D70" s="31" t="str">
        <v>NaN</v>
      </c>
      <c r="E70" s="31">
        <v>3.8128869999999999</v>
      </c>
      <c r="F70" s="31">
        <v>3.8552919999999999</v>
      </c>
      <c r="G70" s="31">
        <v>3.8101234000000002</v>
      </c>
      <c r="H70" s="31">
        <v>3.6884834999999998</v>
      </c>
      <c r="I70" s="31">
        <v>3.6641438000000002</v>
      </c>
      <c r="J70" s="31">
        <v>3.6605153000000001</v>
      </c>
      <c r="K70" s="31">
        <v>3.5783494</v>
      </c>
      <c r="L70" s="31">
        <v>3.2358169999999999</v>
      </c>
      <c r="M70" s="31">
        <v>2.8085604000000002</v>
      </c>
      <c r="N70" s="31">
        <v>2.2064954999999999</v>
      </c>
      <c r="O70" s="31" t="str">
        <v>NaN</v>
      </c>
      <c r="P70" s="31" t="str">
        <v>NaN</v>
      </c>
      <c r="Q70" s="31" t="str">
        <v>NaN</v>
      </c>
      <c r="R70" s="31" t="str">
        <v>NaN</v>
      </c>
      <c r="S70" s="33" t="str">
        <v>NaN</v>
      </c>
      <c r="T70" s="33" t="str">
        <v>NaN</v>
      </c>
      <c r="U70" s="33">
        <v>4.5115666000000001</v>
      </c>
      <c r="V70" s="33">
        <v>4.2836185000000002</v>
      </c>
      <c r="W70" s="33">
        <v>4.0442805000000002</v>
      </c>
      <c r="X70" s="33">
        <v>4.0313220000000003</v>
      </c>
      <c r="Y70" s="33">
        <v>3.4892262999999999</v>
      </c>
      <c r="Z70" s="33">
        <v>2.6903114000000001</v>
      </c>
      <c r="AA70" s="40" t="str">
        <v>NaN</v>
      </c>
      <c r="AB70" s="40" t="str">
        <v>NaN</v>
      </c>
      <c r="AC70" s="40" t="str">
        <v>NaN</v>
      </c>
      <c r="AD70" s="40" t="str">
        <v>NaN</v>
      </c>
      <c r="AE70" s="40" t="str">
        <v>NaN</v>
      </c>
      <c r="AF70" s="40" t="str">
        <v>NaN</v>
      </c>
      <c r="AG70" s="40" t="str">
        <v>NaN</v>
      </c>
      <c r="AH70" s="40" t="str">
        <v>NaN</v>
      </c>
      <c r="AI70" s="40" t="str">
        <v>NaN</v>
      </c>
      <c r="AJ70" s="40" t="str">
        <v>NaN</v>
      </c>
      <c r="AK70" s="3">
        <f t="shared" si="1"/>
        <v>3.5856870375000005</v>
      </c>
      <c r="AL70" s="1">
        <v>48.590400000000002</v>
      </c>
      <c r="AP70" s="2">
        <f>((AK70-AK$33)*100)/AK$33</f>
        <v>-3.2940479490627825</v>
      </c>
    </row>
    <row r="71" spans="1:46" x14ac:dyDescent="0.3">
      <c r="A71" s="27" t="str">
        <v>NaN</v>
      </c>
      <c r="B71" s="28" t="str">
        <v>NaN</v>
      </c>
      <c r="C71" s="27" t="str">
        <v>NaN</v>
      </c>
      <c r="D71" s="27" t="str">
        <v>NaN</v>
      </c>
      <c r="E71" s="27">
        <v>2.9816463</v>
      </c>
      <c r="F71" s="27">
        <v>4.0596557000000004</v>
      </c>
      <c r="G71" s="27">
        <v>3.6979704</v>
      </c>
      <c r="H71" s="27">
        <v>3.691961</v>
      </c>
      <c r="I71" s="27">
        <v>3.8831595999999999</v>
      </c>
      <c r="J71" s="27">
        <v>4.1490616999999999</v>
      </c>
      <c r="K71" s="27">
        <v>3.3213737000000001</v>
      </c>
      <c r="L71" s="27">
        <v>2.9063089999999998</v>
      </c>
      <c r="M71" s="27">
        <v>2.2589883999999998</v>
      </c>
      <c r="N71" s="27" t="str">
        <v>NaN</v>
      </c>
      <c r="O71" s="27" t="str">
        <v>NaN</v>
      </c>
      <c r="P71" s="27" t="str">
        <v>NaN</v>
      </c>
      <c r="Q71" s="27" t="str">
        <v>NaN</v>
      </c>
      <c r="R71" s="27" t="str">
        <v>NaN</v>
      </c>
      <c r="S71" s="27" t="str">
        <v>NaN</v>
      </c>
      <c r="T71" s="27" t="str">
        <v>NaN</v>
      </c>
      <c r="U71" s="27">
        <v>3.5558339999999999</v>
      </c>
      <c r="V71" s="27">
        <v>3.6969335000000001</v>
      </c>
      <c r="W71" s="27">
        <v>3.6197848000000001</v>
      </c>
      <c r="X71" s="27">
        <v>3.5583963000000001</v>
      </c>
      <c r="Y71" s="27">
        <v>3.2839269999999998</v>
      </c>
      <c r="Z71" s="27" t="str">
        <v>NaN</v>
      </c>
      <c r="AA71" s="27" t="str">
        <v>NaN</v>
      </c>
      <c r="AB71" s="27" t="str">
        <v>NaN</v>
      </c>
      <c r="AC71" s="27" t="str">
        <v>NaN</v>
      </c>
      <c r="AD71" s="27" t="str">
        <v>NaN</v>
      </c>
      <c r="AE71" s="27" t="str">
        <v>NaN</v>
      </c>
      <c r="AF71" s="27" t="str">
        <v>NaN</v>
      </c>
      <c r="AG71" s="27" t="str">
        <v>NaN</v>
      </c>
      <c r="AH71" s="27" t="str">
        <v>NaN</v>
      </c>
      <c r="AI71" s="27" t="str">
        <v>NaN</v>
      </c>
      <c r="AJ71" s="27" t="str">
        <v>NaN</v>
      </c>
      <c r="AK71" s="3">
        <f t="shared" si="1"/>
        <v>3.4760715285714281</v>
      </c>
      <c r="AL71" s="21">
        <v>53.663899999999998</v>
      </c>
      <c r="AP71" s="2">
        <f>((AK71-AK$34)*100)/AK$34</f>
        <v>-1.8382358599415105</v>
      </c>
    </row>
    <row r="72" spans="1:46" x14ac:dyDescent="0.3">
      <c r="A72" s="27" t="str">
        <v>NaN</v>
      </c>
      <c r="B72" s="28" t="str">
        <v>NaN</v>
      </c>
      <c r="C72" s="27" t="str">
        <v>NaN</v>
      </c>
      <c r="D72" s="27" t="str">
        <v>NaN</v>
      </c>
      <c r="E72" s="27" t="str">
        <v>NaN</v>
      </c>
      <c r="F72" s="27" t="str">
        <v>NaN</v>
      </c>
      <c r="G72" s="27">
        <v>2.7216656000000001</v>
      </c>
      <c r="H72" s="27">
        <v>2.7015294999999999</v>
      </c>
      <c r="I72" s="27">
        <v>2.6837982999999999</v>
      </c>
      <c r="J72" s="27">
        <v>2.8014633999999998</v>
      </c>
      <c r="K72" s="27">
        <v>2.5952153</v>
      </c>
      <c r="L72" s="27">
        <v>2.2404617999999998</v>
      </c>
      <c r="M72" s="27" t="str">
        <v>NaN</v>
      </c>
      <c r="N72" s="27" t="str">
        <v>NaN</v>
      </c>
      <c r="O72" s="27" t="str">
        <v>NaN</v>
      </c>
      <c r="P72" s="27" t="str">
        <v>NaN</v>
      </c>
      <c r="Q72" s="27" t="str">
        <v>NaN</v>
      </c>
      <c r="R72" s="27" t="str">
        <v>NaN</v>
      </c>
      <c r="S72" s="27" t="str">
        <v>NaN</v>
      </c>
      <c r="T72" s="27" t="str">
        <v>NaN</v>
      </c>
      <c r="U72" s="27">
        <v>3.0866456000000002</v>
      </c>
      <c r="V72" s="27">
        <v>3.540397</v>
      </c>
      <c r="W72" s="27">
        <v>2.8529208000000001</v>
      </c>
      <c r="X72" s="27">
        <v>2.9264692999999999</v>
      </c>
      <c r="Y72" s="27">
        <v>2.7704643999999998</v>
      </c>
      <c r="Z72" s="27">
        <v>2.6336458</v>
      </c>
      <c r="AA72" s="27" t="str">
        <v>NaN</v>
      </c>
      <c r="AB72" s="27" t="str">
        <v>NaN</v>
      </c>
      <c r="AC72" s="27" t="str">
        <v>NaN</v>
      </c>
      <c r="AD72" s="27" t="str">
        <v>NaN</v>
      </c>
      <c r="AE72" s="27" t="str">
        <v>NaN</v>
      </c>
      <c r="AF72" s="27" t="str">
        <v>NaN</v>
      </c>
      <c r="AG72" s="27" t="str">
        <v>NaN</v>
      </c>
      <c r="AH72" s="27" t="str">
        <v>NaN</v>
      </c>
      <c r="AI72" s="27" t="str">
        <v>NaN</v>
      </c>
      <c r="AJ72" s="27" t="str">
        <v>NaN</v>
      </c>
      <c r="AK72" s="3">
        <f>AVERAGE(A72:AJ72)</f>
        <v>2.7962230666666663</v>
      </c>
      <c r="AL72" s="9">
        <v>59.441600000000001</v>
      </c>
      <c r="AP72" s="2">
        <f>((AK72-AK$35)*100)/AK$35</f>
        <v>-0.82229234860927292</v>
      </c>
    </row>
    <row r="73" spans="1:46" x14ac:dyDescent="0.3">
      <c r="A73" s="25" t="str">
        <v>NaN</v>
      </c>
      <c r="B73" s="26" t="str">
        <v>NaN</v>
      </c>
      <c r="C73" s="25" t="str">
        <v>NaN</v>
      </c>
      <c r="D73" s="25" t="str">
        <v>NaN</v>
      </c>
      <c r="E73" s="25" t="str">
        <v>NaN</v>
      </c>
      <c r="F73" s="25" t="str">
        <v>NaN</v>
      </c>
      <c r="G73" s="25" t="str">
        <v>NaN</v>
      </c>
      <c r="H73" s="25" t="str">
        <v>NaN</v>
      </c>
      <c r="I73" s="25" t="str">
        <v>NaN</v>
      </c>
      <c r="J73" s="25">
        <v>2.2606636999999998</v>
      </c>
      <c r="K73" s="25" t="str">
        <v>NaN</v>
      </c>
      <c r="L73" s="25" t="str">
        <v>NaN</v>
      </c>
      <c r="M73" s="25" t="str">
        <v>NaN</v>
      </c>
      <c r="N73" s="25" t="str">
        <v>NaN</v>
      </c>
      <c r="O73" s="25" t="str">
        <v>NaN</v>
      </c>
      <c r="P73" s="25" t="str">
        <v>NaN</v>
      </c>
      <c r="Q73" s="25" t="str">
        <v>NaN</v>
      </c>
      <c r="R73" s="25" t="str">
        <v>NaN</v>
      </c>
      <c r="S73" s="25" t="str">
        <v>NaN</v>
      </c>
      <c r="T73" s="25">
        <v>2.4474773000000001</v>
      </c>
      <c r="U73" s="25">
        <v>2.5605419999999999</v>
      </c>
      <c r="V73" s="25" t="str">
        <v>NaN</v>
      </c>
      <c r="W73" s="25" t="str">
        <v>NaN</v>
      </c>
      <c r="X73" s="25">
        <v>1.7698802</v>
      </c>
      <c r="Y73" s="25">
        <v>2.2195014999999998</v>
      </c>
      <c r="Z73" s="25">
        <v>2.234108</v>
      </c>
      <c r="AA73" s="25">
        <v>2.2347456999999999</v>
      </c>
      <c r="AB73" s="25">
        <v>2.2371940000000001</v>
      </c>
      <c r="AC73" s="25" t="str">
        <v>NaN</v>
      </c>
      <c r="AD73" s="25" t="str">
        <v>NaN</v>
      </c>
      <c r="AE73" s="25" t="str">
        <v>NaN</v>
      </c>
      <c r="AF73" s="25" t="str">
        <v>NaN</v>
      </c>
      <c r="AG73" s="25" t="str">
        <v>NaN</v>
      </c>
      <c r="AH73" s="25" t="str">
        <v>NaN</v>
      </c>
      <c r="AI73" s="25" t="str">
        <v>NaN</v>
      </c>
      <c r="AJ73" s="25" t="str">
        <v>NaN</v>
      </c>
      <c r="AK73" s="3">
        <f t="shared" si="1"/>
        <v>2.2455140499999997</v>
      </c>
      <c r="AL73" s="4">
        <v>66.4435</v>
      </c>
      <c r="AP73" s="22">
        <f>((AK73-AK$36)*100)/AK$36</f>
        <v>-5.9461543532066505</v>
      </c>
    </row>
    <row r="74" spans="1:46" x14ac:dyDescent="0.3">
      <c r="A74" s="25">
        <v>1.9641767000000001</v>
      </c>
      <c r="B74" s="26">
        <v>1.9363086</v>
      </c>
      <c r="C74" s="25">
        <v>1.9585588</v>
      </c>
      <c r="D74" s="25">
        <v>1.9594800000000001</v>
      </c>
      <c r="E74" s="25">
        <v>1.9471676</v>
      </c>
      <c r="F74" s="25">
        <v>1.9352636000000001</v>
      </c>
      <c r="G74" s="25">
        <v>1.9255409000000001</v>
      </c>
      <c r="H74" s="25">
        <v>1.9178199</v>
      </c>
      <c r="I74" s="25">
        <v>1.9109536</v>
      </c>
      <c r="J74" s="25">
        <v>1.9084772999999999</v>
      </c>
      <c r="K74" s="25">
        <v>1.8994621</v>
      </c>
      <c r="L74" s="25">
        <v>1.8904946</v>
      </c>
      <c r="M74" s="25">
        <v>1.8896428000000001</v>
      </c>
      <c r="N74" s="25">
        <v>1.8857006999999999</v>
      </c>
      <c r="O74" s="25">
        <v>1.9237336</v>
      </c>
      <c r="P74" s="25">
        <v>1.9594450999999999</v>
      </c>
      <c r="Q74" s="25">
        <v>1.980542</v>
      </c>
      <c r="R74" s="25">
        <v>1.9894415000000001</v>
      </c>
      <c r="S74" s="25">
        <v>2.0301027</v>
      </c>
      <c r="T74" s="25">
        <v>2.0909119999999999</v>
      </c>
      <c r="U74" s="25" t="str">
        <v>NaN</v>
      </c>
      <c r="V74" s="25" t="str">
        <v>NaN</v>
      </c>
      <c r="W74" s="25" t="str">
        <v>NaN</v>
      </c>
      <c r="X74" s="25" t="str">
        <v>NaN</v>
      </c>
      <c r="Y74" s="25">
        <v>1.9273509</v>
      </c>
      <c r="Z74" s="25">
        <v>2.0133994</v>
      </c>
      <c r="AA74" s="25">
        <v>2.003555</v>
      </c>
      <c r="AB74" s="25">
        <v>2.0429401</v>
      </c>
      <c r="AC74" s="25">
        <v>1.9966360000000001</v>
      </c>
      <c r="AD74" s="25">
        <v>1.9682237</v>
      </c>
      <c r="AE74" s="25">
        <v>2.0149406999999999</v>
      </c>
      <c r="AF74" s="25">
        <v>1.9752809</v>
      </c>
      <c r="AG74" s="25">
        <v>1.9403604999999999</v>
      </c>
      <c r="AH74" s="25">
        <v>1.9737217</v>
      </c>
      <c r="AI74" s="25">
        <v>1.978661</v>
      </c>
      <c r="AJ74" s="25">
        <v>1.9536787</v>
      </c>
      <c r="AK74" s="3">
        <f t="shared" si="1"/>
        <v>1.959124146875</v>
      </c>
      <c r="AL74" s="4">
        <v>76.463800000000006</v>
      </c>
      <c r="AP74" s="22">
        <f>((AK74-AK$37)*100)/AK$37</f>
        <v>-3.7453217959791925</v>
      </c>
    </row>
    <row r="75" spans="1:46" x14ac:dyDescent="0.3">
      <c r="A75" t="s">
        <v>82</v>
      </c>
      <c r="AK75" s="17">
        <f>SUM(A39:AJ72)/867</f>
        <v>2.5487935202652823</v>
      </c>
      <c r="AL75" s="4"/>
      <c r="AP75" s="23">
        <f>((AK75-AK$38)*100)/AK$38</f>
        <v>-4.2012742012361368</v>
      </c>
      <c r="AQ75" s="24" t="s">
        <v>124</v>
      </c>
    </row>
    <row r="76" spans="1:46" x14ac:dyDescent="0.3">
      <c r="A76" s="25" t="str" cm="1">
        <f t="array" ref="A76:AJ111">([3]bio_export_POC_RCP6p0!A75:AJ110)</f>
        <v>NaN</v>
      </c>
      <c r="B76" s="26" t="str">
        <v>NaN</v>
      </c>
      <c r="C76" s="25" t="str">
        <v>NaN</v>
      </c>
      <c r="D76" s="25" t="str">
        <v>NaN</v>
      </c>
      <c r="E76" s="25" t="str">
        <v>NaN</v>
      </c>
      <c r="F76" s="25" t="str">
        <v>NaN</v>
      </c>
      <c r="G76" s="25" t="str">
        <v>NaN</v>
      </c>
      <c r="H76" s="25" t="str">
        <v>NaN</v>
      </c>
      <c r="I76" s="25" t="str">
        <v>NaN</v>
      </c>
      <c r="J76" s="25" t="str">
        <v>NaN</v>
      </c>
      <c r="K76" s="25" t="str">
        <v>NaN</v>
      </c>
      <c r="L76" s="25" t="str">
        <v>NaN</v>
      </c>
      <c r="M76" s="25" t="str">
        <v>NaN</v>
      </c>
      <c r="N76" s="25" t="str">
        <v>NaN</v>
      </c>
      <c r="O76" s="25" t="str">
        <v>NaN</v>
      </c>
      <c r="P76" s="25" t="str">
        <v>NaN</v>
      </c>
      <c r="Q76" s="25" t="str">
        <v>NaN</v>
      </c>
      <c r="R76" s="25" t="str">
        <v>NaN</v>
      </c>
      <c r="S76" s="25" t="str">
        <v>NaN</v>
      </c>
      <c r="T76" s="25" t="str">
        <v>NaN</v>
      </c>
      <c r="U76" s="25" t="str">
        <v>NaN</v>
      </c>
      <c r="V76" s="25" t="str">
        <v>NaN</v>
      </c>
      <c r="W76" s="25" t="str">
        <v>NaN</v>
      </c>
      <c r="X76" s="25" t="str">
        <v>NaN</v>
      </c>
      <c r="Y76" s="25" t="str">
        <v>NaN</v>
      </c>
      <c r="Z76" s="25" t="str">
        <v>NaN</v>
      </c>
      <c r="AA76" s="25" t="str">
        <v>NaN</v>
      </c>
      <c r="AB76" s="25" t="str">
        <v>NaN</v>
      </c>
      <c r="AC76" s="25" t="str">
        <v>NaN</v>
      </c>
      <c r="AD76" s="25" t="str">
        <v>NaN</v>
      </c>
      <c r="AE76" s="25" t="str">
        <v>NaN</v>
      </c>
      <c r="AF76" s="25" t="str">
        <v>NaN</v>
      </c>
      <c r="AG76" s="25" t="str">
        <v>NaN</v>
      </c>
      <c r="AH76" s="25" t="str">
        <v>NaN</v>
      </c>
      <c r="AI76" s="25" t="str">
        <v>NaN</v>
      </c>
      <c r="AJ76" s="25" t="str">
        <v>NaN</v>
      </c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 t="str">
        <v>NaN</v>
      </c>
      <c r="B77" s="26">
        <v>2.2406073000000002</v>
      </c>
      <c r="C77" s="25">
        <v>2.2884986</v>
      </c>
      <c r="D77" s="25">
        <v>2.2566959999999998</v>
      </c>
      <c r="E77" s="25">
        <v>2.1594028000000001</v>
      </c>
      <c r="F77" s="25">
        <v>2.1388625999999999</v>
      </c>
      <c r="G77" s="25">
        <v>2.1748699999999999</v>
      </c>
      <c r="H77" s="25">
        <v>2.099831</v>
      </c>
      <c r="I77" s="25">
        <v>2.148692</v>
      </c>
      <c r="J77" s="25">
        <v>2.1914978000000001</v>
      </c>
      <c r="K77" s="25">
        <v>2.5049302999999998</v>
      </c>
      <c r="L77" s="25">
        <v>2.2308488</v>
      </c>
      <c r="M77" s="25">
        <v>2.2131956000000002</v>
      </c>
      <c r="N77" s="25">
        <v>2.2043910000000002</v>
      </c>
      <c r="O77" s="25">
        <v>2.4780152000000002</v>
      </c>
      <c r="P77" s="25">
        <v>2.4056120000000001</v>
      </c>
      <c r="Q77" s="25">
        <v>2.0939063999999998</v>
      </c>
      <c r="R77" s="25">
        <v>2.0296167999999999</v>
      </c>
      <c r="S77" s="25">
        <v>2.0339434000000001</v>
      </c>
      <c r="T77" s="25">
        <v>2.0835688000000001</v>
      </c>
      <c r="U77" s="25">
        <v>2.2896747999999998</v>
      </c>
      <c r="V77" s="25">
        <v>2.2036302000000001</v>
      </c>
      <c r="W77" s="25">
        <v>2.1821573000000001</v>
      </c>
      <c r="X77" s="25">
        <v>2.2450801999999999</v>
      </c>
      <c r="Y77" s="25">
        <v>2.1598423000000002</v>
      </c>
      <c r="Z77" s="25">
        <v>2.178712</v>
      </c>
      <c r="AA77" s="25">
        <v>2.1548273999999998</v>
      </c>
      <c r="AB77" s="25">
        <v>2.2249599</v>
      </c>
      <c r="AC77" s="25">
        <v>2.2109331999999999</v>
      </c>
      <c r="AD77" s="25">
        <v>2.1850361999999999</v>
      </c>
      <c r="AE77" s="25">
        <v>2.0990546000000001</v>
      </c>
      <c r="AF77" s="25">
        <v>2.2013020000000001</v>
      </c>
      <c r="AG77" s="25">
        <v>2.20384</v>
      </c>
      <c r="AH77" s="25">
        <v>2.1455440000000001</v>
      </c>
      <c r="AI77" s="25">
        <v>2.4931233000000002</v>
      </c>
      <c r="AJ77" s="25" t="str">
        <v>NaN</v>
      </c>
      <c r="AK77" s="3">
        <f t="shared" si="1"/>
        <v>2.2104324647058822</v>
      </c>
      <c r="AM77" s="6" t="s">
        <v>93</v>
      </c>
      <c r="AO77" s="2">
        <f>SUM(A110:AJ111)/40</f>
        <v>1.9104653749999998</v>
      </c>
      <c r="AP77" s="2">
        <f>((AK77-AK$3)*100)/AK$3</f>
        <v>2.2771921848463927</v>
      </c>
      <c r="AR77" s="6" t="s">
        <v>93</v>
      </c>
      <c r="AS77" s="2"/>
      <c r="AT77" s="2">
        <f>((AO77-AO$3)*100)/AO$3</f>
        <v>-9.2751335976956444</v>
      </c>
    </row>
    <row r="78" spans="1:46" x14ac:dyDescent="0.3">
      <c r="A78" s="27">
        <v>2.9091756000000002</v>
      </c>
      <c r="B78" s="28">
        <v>2.9202349999999999</v>
      </c>
      <c r="C78" s="27">
        <v>2.7602522</v>
      </c>
      <c r="D78" s="27">
        <v>2.7455668000000002</v>
      </c>
      <c r="E78" s="27">
        <v>2.590897</v>
      </c>
      <c r="F78" s="27">
        <v>2.5354073000000001</v>
      </c>
      <c r="G78" s="27">
        <v>2.6115560000000002</v>
      </c>
      <c r="H78" s="27">
        <v>2.5637379999999999</v>
      </c>
      <c r="I78" s="27">
        <v>2.7429404000000002</v>
      </c>
      <c r="J78" s="27">
        <v>2.8246071000000001</v>
      </c>
      <c r="K78" s="27">
        <v>2.8487260000000001</v>
      </c>
      <c r="L78" s="27">
        <v>2.84402</v>
      </c>
      <c r="M78" s="27">
        <v>2.8278563000000001</v>
      </c>
      <c r="N78" s="27">
        <v>2.8417086999999999</v>
      </c>
      <c r="O78" s="27">
        <v>2.8820708000000002</v>
      </c>
      <c r="P78" s="27">
        <v>2.8297050000000001</v>
      </c>
      <c r="Q78" s="27">
        <v>2.7995779999999999</v>
      </c>
      <c r="R78" s="27">
        <v>2.6713399999999998</v>
      </c>
      <c r="S78" s="27">
        <v>2.6204786000000002</v>
      </c>
      <c r="T78" s="27">
        <v>2.8348</v>
      </c>
      <c r="U78" s="27">
        <v>2.8363847999999998</v>
      </c>
      <c r="V78" s="27">
        <v>2.8102404999999999</v>
      </c>
      <c r="W78" s="27">
        <v>2.796983</v>
      </c>
      <c r="X78" s="27">
        <v>2.8131802000000001</v>
      </c>
      <c r="Y78" s="27">
        <v>2.8528256000000001</v>
      </c>
      <c r="Z78" s="27">
        <v>3.0468633000000001</v>
      </c>
      <c r="AA78" s="27">
        <v>3.0427162999999999</v>
      </c>
      <c r="AB78" s="27">
        <v>2.9406194999999999</v>
      </c>
      <c r="AC78" s="27">
        <v>2.7241780000000002</v>
      </c>
      <c r="AD78" s="27">
        <v>2.8125243000000002</v>
      </c>
      <c r="AE78" s="27">
        <v>2.8941743</v>
      </c>
      <c r="AF78" s="27">
        <v>2.7526497999999999</v>
      </c>
      <c r="AG78" s="27">
        <v>2.7978651999999999</v>
      </c>
      <c r="AH78" s="27">
        <v>2.8814986</v>
      </c>
      <c r="AI78" s="27">
        <v>2.8235166</v>
      </c>
      <c r="AJ78" s="27">
        <v>2.9412349999999998</v>
      </c>
      <c r="AK78" s="3">
        <f t="shared" si="1"/>
        <v>2.8047809388888889</v>
      </c>
      <c r="AM78" s="6" t="s">
        <v>115</v>
      </c>
      <c r="AO78" s="2">
        <f>SUM(A76:AJ77)/34</f>
        <v>2.2104324647058822</v>
      </c>
      <c r="AP78" s="2">
        <f>((AK78-AK$4)*100)/AK$4</f>
        <v>2.4279716236858397</v>
      </c>
      <c r="AR78" s="6" t="s">
        <v>115</v>
      </c>
      <c r="AS78" s="2"/>
      <c r="AT78" s="1">
        <f>((AO78-AO$4)*100)/AO$4</f>
        <v>2.2771921848463927</v>
      </c>
    </row>
    <row r="79" spans="1:46" x14ac:dyDescent="0.3">
      <c r="A79" s="27">
        <v>3.7308911999999999</v>
      </c>
      <c r="B79" s="28">
        <v>3.6865190999999999</v>
      </c>
      <c r="C79" s="27">
        <v>3.5766056000000002</v>
      </c>
      <c r="D79" s="27">
        <v>3.6114042</v>
      </c>
      <c r="E79" s="27">
        <v>3.576425</v>
      </c>
      <c r="F79" s="27">
        <v>3.3977491999999998</v>
      </c>
      <c r="G79" s="27">
        <v>3.3842156000000001</v>
      </c>
      <c r="H79" s="27">
        <v>3.4036856000000002</v>
      </c>
      <c r="I79" s="27">
        <v>3.6301133999999999</v>
      </c>
      <c r="J79" s="27">
        <v>3.8040175000000001</v>
      </c>
      <c r="K79" s="27">
        <v>3.8611882</v>
      </c>
      <c r="L79" s="27">
        <v>3.7952265999999999</v>
      </c>
      <c r="M79" s="27">
        <v>3.7200047999999999</v>
      </c>
      <c r="N79" s="27">
        <v>3.6700417999999999</v>
      </c>
      <c r="O79" s="27">
        <v>3.5782978999999999</v>
      </c>
      <c r="P79" s="27">
        <v>3.4779205000000002</v>
      </c>
      <c r="Q79" s="27">
        <v>3.4453296999999998</v>
      </c>
      <c r="R79" s="27">
        <v>3.3223094999999998</v>
      </c>
      <c r="S79" s="27">
        <v>2.7526860000000002</v>
      </c>
      <c r="T79" s="27">
        <v>3.0167967999999998</v>
      </c>
      <c r="U79" s="27">
        <v>3.5476559999999999</v>
      </c>
      <c r="V79" s="27">
        <v>3.7565145000000002</v>
      </c>
      <c r="W79" s="27">
        <v>3.7991234999999999</v>
      </c>
      <c r="X79" s="27">
        <v>3.7747964999999999</v>
      </c>
      <c r="Y79" s="27">
        <v>3.7236669999999998</v>
      </c>
      <c r="Z79" s="27">
        <v>3.7377226000000001</v>
      </c>
      <c r="AA79" s="27">
        <v>3.6982330000000001</v>
      </c>
      <c r="AB79" s="27">
        <v>3.6153285999999998</v>
      </c>
      <c r="AC79" s="27">
        <v>3.6135483000000002</v>
      </c>
      <c r="AD79" s="27">
        <v>3.6717176</v>
      </c>
      <c r="AE79" s="27">
        <v>3.7480397000000001</v>
      </c>
      <c r="AF79" s="27">
        <v>3.7200565000000001</v>
      </c>
      <c r="AG79" s="27">
        <v>3.6914815999999999</v>
      </c>
      <c r="AH79" s="27">
        <v>3.7515996</v>
      </c>
      <c r="AI79" s="27">
        <v>3.7168209999999999</v>
      </c>
      <c r="AJ79" s="27">
        <v>3.7224876999999998</v>
      </c>
      <c r="AK79" s="3">
        <f t="shared" si="1"/>
        <v>3.6036172749999995</v>
      </c>
      <c r="AM79" s="10" t="s">
        <v>93</v>
      </c>
      <c r="AO79" s="2">
        <f>SUM(A108:AJ109)/26</f>
        <v>3.0846786192307691</v>
      </c>
      <c r="AP79" s="2">
        <f>((AK79-AK$5)*100)/AK$5</f>
        <v>5.0316448356624486</v>
      </c>
      <c r="AR79" s="10" t="s">
        <v>93</v>
      </c>
      <c r="AS79" s="2"/>
      <c r="AT79" s="1">
        <f>((AO79-AO$5)*100)/AO$5</f>
        <v>-3.8455814089305456</v>
      </c>
    </row>
    <row r="80" spans="1:46" x14ac:dyDescent="0.3">
      <c r="A80" s="29">
        <v>3.8576274000000002</v>
      </c>
      <c r="B80" s="30">
        <v>3.8325493000000002</v>
      </c>
      <c r="C80" s="29">
        <v>3.825825</v>
      </c>
      <c r="D80" s="29">
        <v>3.9306698</v>
      </c>
      <c r="E80" s="31">
        <v>3.9460638000000001</v>
      </c>
      <c r="F80" s="31">
        <v>3.8159226999999998</v>
      </c>
      <c r="G80" s="31">
        <v>3.8277215999999998</v>
      </c>
      <c r="H80" s="31">
        <v>3.8466326999999998</v>
      </c>
      <c r="I80" s="31">
        <v>4.0426773999999996</v>
      </c>
      <c r="J80" s="31">
        <v>4.1314916999999998</v>
      </c>
      <c r="K80" s="31">
        <v>4.0486727</v>
      </c>
      <c r="L80" s="31">
        <v>3.9695784999999999</v>
      </c>
      <c r="M80" s="31">
        <v>3.8843204999999998</v>
      </c>
      <c r="N80" s="31">
        <v>3.8474140000000001</v>
      </c>
      <c r="O80" s="31">
        <v>3.8268745000000002</v>
      </c>
      <c r="P80" s="31">
        <v>3.7587147000000001</v>
      </c>
      <c r="Q80" s="32">
        <v>3.6770529999999999</v>
      </c>
      <c r="R80" s="32">
        <v>3.624838</v>
      </c>
      <c r="S80" s="33">
        <v>3.1106813</v>
      </c>
      <c r="T80" s="33" t="str">
        <v>NaN</v>
      </c>
      <c r="U80" s="33">
        <v>4.3234934999999997</v>
      </c>
      <c r="V80" s="33">
        <v>4.3196149999999998</v>
      </c>
      <c r="W80" s="33">
        <v>4.3132270000000004</v>
      </c>
      <c r="X80" s="33">
        <v>4.2355723000000003</v>
      </c>
      <c r="Y80" s="33">
        <v>4.1760210000000004</v>
      </c>
      <c r="Z80" s="33">
        <v>4.1054792000000004</v>
      </c>
      <c r="AA80" s="33">
        <v>3.9261965999999999</v>
      </c>
      <c r="AB80" s="33">
        <v>3.8941773999999998</v>
      </c>
      <c r="AC80" s="29">
        <v>3.9043890000000001</v>
      </c>
      <c r="AD80" s="29">
        <v>3.9514005000000001</v>
      </c>
      <c r="AE80" s="29">
        <v>4.1601970000000001</v>
      </c>
      <c r="AF80" s="29">
        <v>4.1299042999999998</v>
      </c>
      <c r="AG80" s="29">
        <v>3.9029183000000001</v>
      </c>
      <c r="AH80" s="29">
        <v>3.8462111999999999</v>
      </c>
      <c r="AI80" s="29">
        <v>3.8036618</v>
      </c>
      <c r="AJ80" s="29">
        <v>3.8415086000000001</v>
      </c>
      <c r="AK80" s="3">
        <f t="shared" si="1"/>
        <v>3.932551465714285</v>
      </c>
      <c r="AM80" s="10" t="s">
        <v>115</v>
      </c>
      <c r="AO80" s="2">
        <f>SUM(A78:AJ79)/72</f>
        <v>3.204199106944444</v>
      </c>
      <c r="AP80" s="2">
        <f>((AK80-AK$6)*100)/AK$6</f>
        <v>2.6418045824977665</v>
      </c>
      <c r="AR80" s="10" t="s">
        <v>115</v>
      </c>
      <c r="AS80" s="2"/>
      <c r="AT80" s="1">
        <f>((AO80-AO$6)*100)/AO$6</f>
        <v>3.8759784361847043</v>
      </c>
    </row>
    <row r="81" spans="1:47" x14ac:dyDescent="0.3">
      <c r="A81" s="29">
        <v>4.1211479999999998</v>
      </c>
      <c r="B81" s="30">
        <v>4.1620780000000002</v>
      </c>
      <c r="C81" s="29">
        <v>4.1604384999999997</v>
      </c>
      <c r="D81" s="29">
        <v>4.1286129999999996</v>
      </c>
      <c r="E81" s="31">
        <v>3.9102483000000001</v>
      </c>
      <c r="F81" s="31">
        <v>3.4637535000000002</v>
      </c>
      <c r="G81" s="31">
        <v>3.1799119</v>
      </c>
      <c r="H81" s="31">
        <v>2.8229343999999998</v>
      </c>
      <c r="I81" s="31">
        <v>3.3418793999999998</v>
      </c>
      <c r="J81" s="31">
        <v>3.3800205999999999</v>
      </c>
      <c r="K81" s="31">
        <v>3.4120286000000002</v>
      </c>
      <c r="L81" s="31">
        <v>3.4417634000000001</v>
      </c>
      <c r="M81" s="31">
        <v>3.5000439999999999</v>
      </c>
      <c r="N81" s="31">
        <v>3.5749887999999999</v>
      </c>
      <c r="O81" s="31">
        <v>3.6308563</v>
      </c>
      <c r="P81" s="31">
        <v>3.5946875</v>
      </c>
      <c r="Q81" s="32">
        <v>3.6044814999999999</v>
      </c>
      <c r="R81" s="32">
        <v>3.4236624</v>
      </c>
      <c r="S81" s="33">
        <v>2.8167312</v>
      </c>
      <c r="T81" s="33" t="str">
        <v>NaN</v>
      </c>
      <c r="U81" s="33">
        <v>4.6879754</v>
      </c>
      <c r="V81" s="33">
        <v>4.6438584000000001</v>
      </c>
      <c r="W81" s="33">
        <v>4.6410445999999999</v>
      </c>
      <c r="X81" s="33">
        <v>4.5102815999999999</v>
      </c>
      <c r="Y81" s="33">
        <v>4.4458336999999997</v>
      </c>
      <c r="Z81" s="33">
        <v>4.2719750000000003</v>
      </c>
      <c r="AA81" s="33">
        <v>4.1878194999999998</v>
      </c>
      <c r="AB81" s="33">
        <v>4.2486389999999998</v>
      </c>
      <c r="AC81" s="29">
        <v>4.274159</v>
      </c>
      <c r="AD81" s="29">
        <v>4.1173469999999996</v>
      </c>
      <c r="AE81" s="29">
        <v>4.1246014000000004</v>
      </c>
      <c r="AF81" s="29">
        <v>4.2135740000000004</v>
      </c>
      <c r="AG81" s="29">
        <v>3.965706</v>
      </c>
      <c r="AH81" s="29">
        <v>3.993436</v>
      </c>
      <c r="AI81" s="29">
        <v>3.9807727000000002</v>
      </c>
      <c r="AJ81" s="29">
        <v>4.0210074999999996</v>
      </c>
      <c r="AK81" s="3">
        <f t="shared" si="1"/>
        <v>3.8856657171428561</v>
      </c>
      <c r="AM81" s="11" t="s">
        <v>98</v>
      </c>
      <c r="AO81" s="2">
        <f>SUM(A103:R107)/56</f>
        <v>2.8526498053571432</v>
      </c>
      <c r="AP81" s="2">
        <f>((AK81-AK$7)*100)/AK$7</f>
        <v>-3.0494695580554745</v>
      </c>
      <c r="AR81" s="11" t="s">
        <v>98</v>
      </c>
      <c r="AS81" s="2"/>
      <c r="AT81" s="1">
        <f>((AO81-AO$7)*100)/AO$7</f>
        <v>-7.1118662755103443</v>
      </c>
    </row>
    <row r="82" spans="1:47" x14ac:dyDescent="0.3">
      <c r="A82" s="29">
        <v>4.2651389999999996</v>
      </c>
      <c r="B82" s="30">
        <v>4.0258183000000001</v>
      </c>
      <c r="C82" s="29">
        <v>3.4906902</v>
      </c>
      <c r="D82" s="29">
        <v>2.9257724000000001</v>
      </c>
      <c r="E82" s="31">
        <v>2.7082548000000002</v>
      </c>
      <c r="F82" s="31">
        <v>2.8225440000000002</v>
      </c>
      <c r="G82" s="31">
        <v>2.5413825999999999</v>
      </c>
      <c r="H82" s="31">
        <v>2.5981143000000002</v>
      </c>
      <c r="I82" s="31">
        <v>2.6604846000000002</v>
      </c>
      <c r="J82" s="31">
        <v>2.5367818</v>
      </c>
      <c r="K82" s="31">
        <v>2.6157257999999999</v>
      </c>
      <c r="L82" s="31">
        <v>2.660428</v>
      </c>
      <c r="M82" s="31">
        <v>2.6967888000000002</v>
      </c>
      <c r="N82" s="31">
        <v>2.7818269999999998</v>
      </c>
      <c r="O82" s="31">
        <v>2.8552263</v>
      </c>
      <c r="P82" s="31">
        <v>2.8622698999999998</v>
      </c>
      <c r="Q82" s="32">
        <v>2.9005537000000001</v>
      </c>
      <c r="R82" s="32">
        <v>2.7747601999999998</v>
      </c>
      <c r="S82" s="33">
        <v>2.3154870000000001</v>
      </c>
      <c r="T82" s="33" t="str">
        <v>NaN</v>
      </c>
      <c r="U82" s="33">
        <v>4.0157027000000003</v>
      </c>
      <c r="V82" s="33">
        <v>3.7874851</v>
      </c>
      <c r="W82" s="33">
        <v>3.9599194999999998</v>
      </c>
      <c r="X82" s="33">
        <v>3.9663672000000001</v>
      </c>
      <c r="Y82" s="33">
        <v>3.8404850000000001</v>
      </c>
      <c r="Z82" s="33">
        <v>3.8351543000000001</v>
      </c>
      <c r="AA82" s="33">
        <v>3.8633517999999998</v>
      </c>
      <c r="AB82" s="33">
        <v>3.9948206000000002</v>
      </c>
      <c r="AC82" s="29">
        <v>4.3276830000000004</v>
      </c>
      <c r="AD82" s="29">
        <v>3.9853177</v>
      </c>
      <c r="AE82" s="29">
        <v>3.8250286999999998</v>
      </c>
      <c r="AF82" s="29">
        <v>3.9234819999999999</v>
      </c>
      <c r="AG82" s="29">
        <v>3.8806896000000002</v>
      </c>
      <c r="AH82" s="29">
        <v>3.9860432000000001</v>
      </c>
      <c r="AI82" s="29">
        <v>4.1273365000000002</v>
      </c>
      <c r="AJ82" s="29">
        <v>4.2831380000000001</v>
      </c>
      <c r="AK82" s="3">
        <f t="shared" si="1"/>
        <v>3.3897158171428567</v>
      </c>
      <c r="AM82" s="11" t="s">
        <v>101</v>
      </c>
      <c r="AO82" s="2">
        <f>SUM(E80:R84)/68</f>
        <v>2.7722345227941174</v>
      </c>
      <c r="AP82" s="2">
        <f>((AK82-AK$8)*100)/AK$8</f>
        <v>-8.5502435106504997</v>
      </c>
      <c r="AR82" s="11" t="s">
        <v>101</v>
      </c>
      <c r="AS82" s="2"/>
      <c r="AT82" s="1">
        <f>((AO82-AO$8)*100)/AO$8</f>
        <v>-8.3525503302614617</v>
      </c>
    </row>
    <row r="83" spans="1:47" x14ac:dyDescent="0.3">
      <c r="A83" s="29">
        <v>3.3865468999999999</v>
      </c>
      <c r="B83" s="30">
        <v>2.8923662000000001</v>
      </c>
      <c r="C83" s="29">
        <v>2.1894665</v>
      </c>
      <c r="D83" s="29">
        <v>1.8819104</v>
      </c>
      <c r="E83" s="31" t="str">
        <v>NaN</v>
      </c>
      <c r="F83" s="31">
        <v>3.3495982</v>
      </c>
      <c r="G83" s="31">
        <v>2.6317792</v>
      </c>
      <c r="H83" s="31">
        <v>2.2086380000000001</v>
      </c>
      <c r="I83" s="31">
        <v>2.1857859999999998</v>
      </c>
      <c r="J83" s="31">
        <v>2.1955056000000002</v>
      </c>
      <c r="K83" s="31">
        <v>2.1880136000000001</v>
      </c>
      <c r="L83" s="31">
        <v>2.1805604000000001</v>
      </c>
      <c r="M83" s="31">
        <v>2.0715756000000001</v>
      </c>
      <c r="N83" s="31">
        <v>2.0370338000000001</v>
      </c>
      <c r="O83" s="31">
        <v>2.0744867</v>
      </c>
      <c r="P83" s="31">
        <v>2.1411798000000002</v>
      </c>
      <c r="Q83" s="32">
        <v>2.1606931999999999</v>
      </c>
      <c r="R83" s="32">
        <v>2.0332026000000001</v>
      </c>
      <c r="S83" s="33">
        <v>1.7626204000000001</v>
      </c>
      <c r="T83" s="33" t="str">
        <v>NaN</v>
      </c>
      <c r="U83" s="33">
        <v>4.7771860000000004</v>
      </c>
      <c r="V83" s="33">
        <v>3.3955690000000001</v>
      </c>
      <c r="W83" s="33">
        <v>3.0986845000000001</v>
      </c>
      <c r="X83" s="33">
        <v>3.0600436000000002</v>
      </c>
      <c r="Y83" s="33">
        <v>3.1031165000000001</v>
      </c>
      <c r="Z83" s="33">
        <v>3.0870166000000001</v>
      </c>
      <c r="AA83" s="33">
        <v>3.1408969999999998</v>
      </c>
      <c r="AB83" s="33">
        <v>3.3862467000000001</v>
      </c>
      <c r="AC83" s="29">
        <v>5.3182239999999998</v>
      </c>
      <c r="AD83" s="29">
        <v>2.9990882999999999</v>
      </c>
      <c r="AE83" s="29">
        <v>2.4292845999999999</v>
      </c>
      <c r="AF83" s="29">
        <v>2.7711030000000001</v>
      </c>
      <c r="AG83" s="29">
        <v>3.2883808999999999</v>
      </c>
      <c r="AH83" s="29">
        <v>3.6187282000000001</v>
      </c>
      <c r="AI83" s="29">
        <v>3.8645320000000001</v>
      </c>
      <c r="AJ83" s="29">
        <v>3.8163046999999999</v>
      </c>
      <c r="AK83" s="3">
        <f t="shared" si="1"/>
        <v>2.8448637852941183</v>
      </c>
      <c r="AM83" s="12" t="s">
        <v>104</v>
      </c>
      <c r="AO83" s="2">
        <f>SUM(S103:Z107)/35</f>
        <v>3.1018875199999996</v>
      </c>
      <c r="AP83" s="2">
        <f>((AK83-AK$9)*100)/AK$9</f>
        <v>-10.656032861532601</v>
      </c>
      <c r="AR83" s="12" t="s">
        <v>104</v>
      </c>
      <c r="AS83" s="2"/>
      <c r="AT83" s="1">
        <f>((AO83-AO$9)*100)/AO$9</f>
        <v>-12.388790525504074</v>
      </c>
    </row>
    <row r="84" spans="1:47" x14ac:dyDescent="0.3">
      <c r="A84" s="29">
        <v>2.1026764</v>
      </c>
      <c r="B84" s="30">
        <v>1.8468199999999999</v>
      </c>
      <c r="C84" s="29">
        <v>1.4968709</v>
      </c>
      <c r="D84" s="29" t="str">
        <v>NaN</v>
      </c>
      <c r="E84" s="31" t="str">
        <v>NaN</v>
      </c>
      <c r="F84" s="31">
        <v>3.0897298000000002</v>
      </c>
      <c r="G84" s="31">
        <v>1.9065783999999999</v>
      </c>
      <c r="H84" s="31">
        <v>1.6206700000000001</v>
      </c>
      <c r="I84" s="31">
        <v>1.4186877</v>
      </c>
      <c r="J84" s="31">
        <v>1.2028966999999999</v>
      </c>
      <c r="K84" s="31">
        <v>0.96645720000000002</v>
      </c>
      <c r="L84" s="31">
        <v>0.86663705000000002</v>
      </c>
      <c r="M84" s="31">
        <v>1.0720905000000001</v>
      </c>
      <c r="N84" s="31">
        <v>1.1870258</v>
      </c>
      <c r="O84" s="31">
        <v>1.2647811</v>
      </c>
      <c r="P84" s="31">
        <v>1.3211697</v>
      </c>
      <c r="Q84" s="32">
        <v>1.2600693000000001</v>
      </c>
      <c r="R84" s="32">
        <v>1.3327233999999999</v>
      </c>
      <c r="S84" s="33">
        <v>1.4890337</v>
      </c>
      <c r="T84" s="33" t="str">
        <v>NaN</v>
      </c>
      <c r="U84" s="33" t="str">
        <v>NaN</v>
      </c>
      <c r="V84" s="33">
        <v>2.7717779999999999</v>
      </c>
      <c r="W84" s="33">
        <v>2.1361732</v>
      </c>
      <c r="X84" s="33">
        <v>2.1572545000000001</v>
      </c>
      <c r="Y84" s="33">
        <v>2.3593584999999999</v>
      </c>
      <c r="Z84" s="33">
        <v>2.2271888</v>
      </c>
      <c r="AA84" s="33">
        <v>1.9985763000000001</v>
      </c>
      <c r="AB84" s="33">
        <v>2.5048973999999999</v>
      </c>
      <c r="AC84" s="29" t="str">
        <v>NaN</v>
      </c>
      <c r="AD84" s="29">
        <v>2.6526334</v>
      </c>
      <c r="AE84" s="29">
        <v>1.7958708000000001</v>
      </c>
      <c r="AF84" s="29">
        <v>1.4584452000000001</v>
      </c>
      <c r="AG84" s="29">
        <v>1.5159857999999999</v>
      </c>
      <c r="AH84" s="29">
        <v>2.2542483999999998</v>
      </c>
      <c r="AI84" s="29">
        <v>2.5165179000000002</v>
      </c>
      <c r="AJ84" s="29">
        <v>2.2757391999999999</v>
      </c>
      <c r="AK84" s="3">
        <f t="shared" si="1"/>
        <v>1.8086962919354841</v>
      </c>
      <c r="AM84" s="12" t="s">
        <v>107</v>
      </c>
      <c r="AO84" s="2">
        <f>SUM(S80:AB84)/44</f>
        <v>3.5202962636363635</v>
      </c>
      <c r="AP84" s="2">
        <f>((AK84-AK$10)*100)/AK$10</f>
        <v>-12.740121990430126</v>
      </c>
      <c r="AR84" s="12" t="s">
        <v>107</v>
      </c>
      <c r="AS84" s="2"/>
      <c r="AT84" s="1">
        <f>((AO84-AO$10)*100)/AO$10</f>
        <v>-4.8871695793277796</v>
      </c>
    </row>
    <row r="85" spans="1:47" x14ac:dyDescent="0.3">
      <c r="A85" s="29">
        <v>1.6145787</v>
      </c>
      <c r="B85" s="30">
        <v>1.6085156</v>
      </c>
      <c r="C85" s="29" t="str">
        <v>NaN</v>
      </c>
      <c r="D85" s="29" t="str">
        <v>NaN</v>
      </c>
      <c r="E85" s="34" t="str">
        <v>NaN</v>
      </c>
      <c r="F85" s="34">
        <v>2.402517</v>
      </c>
      <c r="G85" s="34">
        <v>1.5273473</v>
      </c>
      <c r="H85" s="34">
        <v>1.3936739</v>
      </c>
      <c r="I85" s="34">
        <v>1.2994452999999999</v>
      </c>
      <c r="J85" s="34">
        <v>1.1342981999999999</v>
      </c>
      <c r="K85" s="34">
        <v>1.0138341</v>
      </c>
      <c r="L85" s="34">
        <v>0.86306830000000001</v>
      </c>
      <c r="M85" s="34">
        <v>0.81296489999999999</v>
      </c>
      <c r="N85" s="34">
        <v>0.80040009999999995</v>
      </c>
      <c r="O85" s="34">
        <v>0.81959709999999997</v>
      </c>
      <c r="P85" s="34">
        <v>0.84572506000000003</v>
      </c>
      <c r="Q85" s="34">
        <v>0.90521525999999997</v>
      </c>
      <c r="R85" s="34">
        <v>1.0922518999999999</v>
      </c>
      <c r="S85" s="35">
        <v>1.2712288</v>
      </c>
      <c r="T85" s="35" t="str">
        <v>NaN</v>
      </c>
      <c r="U85" s="35" t="str">
        <v>NaN</v>
      </c>
      <c r="V85" s="35">
        <v>2.9026961</v>
      </c>
      <c r="W85" s="35">
        <v>1.9878963000000001</v>
      </c>
      <c r="X85" s="35">
        <v>1.2472813</v>
      </c>
      <c r="Y85" s="35">
        <v>1.2314581</v>
      </c>
      <c r="Z85" s="35">
        <v>1.2702001000000001</v>
      </c>
      <c r="AA85" s="35">
        <v>1.8501045</v>
      </c>
      <c r="AB85" s="35">
        <v>2.5798073000000001</v>
      </c>
      <c r="AC85" s="36" t="str">
        <v>NaN</v>
      </c>
      <c r="AD85" s="29">
        <v>2.3759853999999998</v>
      </c>
      <c r="AE85" s="29">
        <v>1.9992939000000001</v>
      </c>
      <c r="AF85" s="29">
        <v>1.6832476000000001</v>
      </c>
      <c r="AG85" s="29">
        <v>1.5404736000000001</v>
      </c>
      <c r="AH85" s="29">
        <v>1.5821829999999999</v>
      </c>
      <c r="AI85" s="29">
        <v>1.6692788999999999</v>
      </c>
      <c r="AJ85" s="29">
        <v>1.5702480999999999</v>
      </c>
      <c r="AK85" s="3">
        <f t="shared" si="1"/>
        <v>1.4964938573333333</v>
      </c>
      <c r="AM85" s="14" t="s">
        <v>98</v>
      </c>
      <c r="AO85" s="2">
        <f>(SUM(B94:O102)/126)+(SUM(P94:R98)/14)</f>
        <v>4.7001484795238104</v>
      </c>
      <c r="AP85" s="2">
        <f>((AK85-AK$11)*100)/AK$11</f>
        <v>-12.295798296313302</v>
      </c>
      <c r="AR85" s="14" t="s">
        <v>98</v>
      </c>
      <c r="AS85" s="2"/>
      <c r="AT85" s="1">
        <f>((AO85-AO$11)*100)/AO$11</f>
        <v>-9.2127550100973572</v>
      </c>
      <c r="AU85">
        <f>SUM(AT85:AT88)/4</f>
        <v>-11.919840202736761</v>
      </c>
    </row>
    <row r="86" spans="1:47" x14ac:dyDescent="0.3">
      <c r="A86" s="29">
        <v>1.4520261000000001</v>
      </c>
      <c r="B86" s="30">
        <v>1.3930385000000001</v>
      </c>
      <c r="C86" s="29" t="str">
        <v>NaN</v>
      </c>
      <c r="D86" s="29" t="str">
        <v>NaN</v>
      </c>
      <c r="E86" s="34" t="str">
        <v>NaN</v>
      </c>
      <c r="F86" s="34">
        <v>2.3590852999999998</v>
      </c>
      <c r="G86" s="34">
        <v>1.3730922000000001</v>
      </c>
      <c r="H86" s="34">
        <v>1.1234702000000001</v>
      </c>
      <c r="I86" s="34">
        <v>1.0527493000000001</v>
      </c>
      <c r="J86" s="34">
        <v>0.97384839999999995</v>
      </c>
      <c r="K86" s="34">
        <v>0.92273872999999995</v>
      </c>
      <c r="L86" s="34">
        <v>0.82002819999999998</v>
      </c>
      <c r="M86" s="34">
        <v>0.77715780000000001</v>
      </c>
      <c r="N86" s="34">
        <v>0.76326799999999995</v>
      </c>
      <c r="O86" s="34">
        <v>0.79555297000000003</v>
      </c>
      <c r="P86" s="34">
        <v>0.84400640000000005</v>
      </c>
      <c r="Q86" s="34">
        <v>0.93810669999999996</v>
      </c>
      <c r="R86" s="34">
        <v>1.0322701999999999</v>
      </c>
      <c r="S86" s="35">
        <v>1.0766898</v>
      </c>
      <c r="T86" s="35" t="str">
        <v>NaN</v>
      </c>
      <c r="U86" s="35" t="str">
        <v>NaN</v>
      </c>
      <c r="V86" s="35">
        <v>3.5139203000000001</v>
      </c>
      <c r="W86" s="35">
        <v>2.1160068999999999</v>
      </c>
      <c r="X86" s="35">
        <v>1.1966895</v>
      </c>
      <c r="Y86" s="35">
        <v>1.2240491</v>
      </c>
      <c r="Z86" s="35">
        <v>1.5169870000000001</v>
      </c>
      <c r="AA86" s="35">
        <v>2.0633050000000002</v>
      </c>
      <c r="AB86" s="35">
        <v>2.6994672</v>
      </c>
      <c r="AC86" s="36" t="str">
        <v>NaN</v>
      </c>
      <c r="AD86" s="29">
        <v>2.5529891999999998</v>
      </c>
      <c r="AE86" s="29">
        <v>2.1904886000000001</v>
      </c>
      <c r="AF86" s="29">
        <v>1.6377131</v>
      </c>
      <c r="AG86" s="29">
        <v>1.5803663999999999</v>
      </c>
      <c r="AH86" s="29">
        <v>1.5793995000000001</v>
      </c>
      <c r="AI86" s="29">
        <v>1.6200143</v>
      </c>
      <c r="AJ86" s="29">
        <v>1.5735296000000001</v>
      </c>
      <c r="AK86" s="3">
        <f t="shared" si="1"/>
        <v>1.4920684833333333</v>
      </c>
      <c r="AM86" s="14" t="s">
        <v>101</v>
      </c>
      <c r="AO86" s="2">
        <f>SUM(E85:R93)/126</f>
        <v>1.4010305628571427</v>
      </c>
      <c r="AP86" s="2">
        <f>((AK86-AK$12)*100)/AK$12</f>
        <v>-12.200783209878676</v>
      </c>
      <c r="AR86" s="14" t="s">
        <v>101</v>
      </c>
      <c r="AS86" s="2"/>
      <c r="AT86" s="1">
        <f>((AO86-AO$12)*100)/AO$12</f>
        <v>-13.663818641250295</v>
      </c>
    </row>
    <row r="87" spans="1:47" x14ac:dyDescent="0.3">
      <c r="A87" s="29">
        <v>1.5865053</v>
      </c>
      <c r="B87" s="30">
        <v>1.4289855</v>
      </c>
      <c r="C87" s="29" t="str">
        <v>NaN</v>
      </c>
      <c r="D87" s="29" t="str">
        <v>NaN</v>
      </c>
      <c r="E87" s="34" t="str">
        <v>NaN</v>
      </c>
      <c r="F87" s="34">
        <v>2.1783196999999999</v>
      </c>
      <c r="G87" s="34">
        <v>1.2842442000000001</v>
      </c>
      <c r="H87" s="34">
        <v>1.0315561</v>
      </c>
      <c r="I87" s="34">
        <v>0.79227440000000005</v>
      </c>
      <c r="J87" s="34">
        <v>0.76633680000000004</v>
      </c>
      <c r="K87" s="34">
        <v>0.80902034</v>
      </c>
      <c r="L87" s="34">
        <v>0.78340405000000002</v>
      </c>
      <c r="M87" s="34">
        <v>0.7686442</v>
      </c>
      <c r="N87" s="34">
        <v>0.79236054</v>
      </c>
      <c r="O87" s="34">
        <v>0.87926260000000001</v>
      </c>
      <c r="P87" s="34">
        <v>0.94212525999999996</v>
      </c>
      <c r="Q87" s="34">
        <v>1.0224321999999999</v>
      </c>
      <c r="R87" s="34">
        <v>1.0724478</v>
      </c>
      <c r="S87" s="35">
        <v>1.0163641000000001</v>
      </c>
      <c r="T87" s="35" t="str">
        <v>NaN</v>
      </c>
      <c r="U87" s="35" t="str">
        <v>NaN</v>
      </c>
      <c r="V87" s="35" t="str">
        <v>NaN</v>
      </c>
      <c r="W87" s="35">
        <v>1.8200314</v>
      </c>
      <c r="X87" s="35">
        <v>1.3598623000000001</v>
      </c>
      <c r="Y87" s="35">
        <v>1.3314973000000001</v>
      </c>
      <c r="Z87" s="35">
        <v>1.591988</v>
      </c>
      <c r="AA87" s="35">
        <v>2.1997982999999999</v>
      </c>
      <c r="AB87" s="35" t="str">
        <v>NaN</v>
      </c>
      <c r="AC87" s="36" t="str">
        <v>NaN</v>
      </c>
      <c r="AD87" s="29">
        <v>3.2672602999999998</v>
      </c>
      <c r="AE87" s="29">
        <v>2.8973095</v>
      </c>
      <c r="AF87" s="29">
        <v>1.7701682000000001</v>
      </c>
      <c r="AG87" s="29">
        <v>1.6750347999999999</v>
      </c>
      <c r="AH87" s="29">
        <v>1.725989</v>
      </c>
      <c r="AI87" s="29">
        <v>1.7713842</v>
      </c>
      <c r="AJ87" s="29">
        <v>1.7294708000000001</v>
      </c>
      <c r="AK87" s="3">
        <f t="shared" si="1"/>
        <v>1.4390741853571427</v>
      </c>
      <c r="AM87" s="15" t="s">
        <v>104</v>
      </c>
      <c r="AO87" s="2">
        <f>(SUM(S94:AB102)/59)+(SUM(P99:R102)/8)</f>
        <v>3.9225706679661014</v>
      </c>
      <c r="AP87" s="2">
        <f>((AK87-AK$13)*100)/AK$13</f>
        <v>-11.539842651099509</v>
      </c>
      <c r="AR87" s="15" t="s">
        <v>104</v>
      </c>
      <c r="AS87" s="2"/>
      <c r="AT87" s="1">
        <f>((AO87-AO$13)*100)/AO$13</f>
        <v>-12.301095708110321</v>
      </c>
    </row>
    <row r="88" spans="1:47" x14ac:dyDescent="0.3">
      <c r="A88" s="29">
        <v>2.1174517000000002</v>
      </c>
      <c r="B88" s="30">
        <v>1.582662</v>
      </c>
      <c r="C88" s="29" t="str">
        <v>NaN</v>
      </c>
      <c r="D88" s="29" t="str">
        <v>NaN</v>
      </c>
      <c r="E88" s="34">
        <v>2.2822269999999998</v>
      </c>
      <c r="F88" s="34">
        <v>2.5326485999999999</v>
      </c>
      <c r="G88" s="34">
        <v>1.4718405000000001</v>
      </c>
      <c r="H88" s="34">
        <v>1.0904227</v>
      </c>
      <c r="I88" s="34">
        <v>0.76336649999999995</v>
      </c>
      <c r="J88" s="34">
        <v>0.74816006000000002</v>
      </c>
      <c r="K88" s="34">
        <v>0.73316663999999998</v>
      </c>
      <c r="L88" s="34">
        <v>0.70207757000000004</v>
      </c>
      <c r="M88" s="34">
        <v>0.79424523999999996</v>
      </c>
      <c r="N88" s="34">
        <v>0.88548355999999995</v>
      </c>
      <c r="O88" s="34">
        <v>1.0169699000000001</v>
      </c>
      <c r="P88" s="34">
        <v>1.1279323999999999</v>
      </c>
      <c r="Q88" s="34">
        <v>1.1906266000000001</v>
      </c>
      <c r="R88" s="34">
        <v>1.511698</v>
      </c>
      <c r="S88" s="35">
        <v>1.282464</v>
      </c>
      <c r="T88" s="35" t="str">
        <v>NaN</v>
      </c>
      <c r="U88" s="35" t="str">
        <v>NaN</v>
      </c>
      <c r="V88" s="35" t="str">
        <v>NaN</v>
      </c>
      <c r="W88" s="35">
        <v>1.7871025</v>
      </c>
      <c r="X88" s="35">
        <v>1.5776391000000001</v>
      </c>
      <c r="Y88" s="35">
        <v>1.5777702</v>
      </c>
      <c r="Z88" s="35">
        <v>1.7564447000000001</v>
      </c>
      <c r="AA88" s="35">
        <v>2.671764</v>
      </c>
      <c r="AB88" s="35" t="str">
        <v>NaN</v>
      </c>
      <c r="AC88" s="36" t="str">
        <v>NaN</v>
      </c>
      <c r="AD88" s="29" t="str">
        <v>NaN</v>
      </c>
      <c r="AE88" s="29">
        <v>2.1525097</v>
      </c>
      <c r="AF88" s="29">
        <v>1.907378</v>
      </c>
      <c r="AG88" s="29">
        <v>1.8439565</v>
      </c>
      <c r="AH88" s="29">
        <v>1.9615309999999999</v>
      </c>
      <c r="AI88" s="29">
        <v>2.0846247999999998</v>
      </c>
      <c r="AJ88" s="29">
        <v>2.1153940000000002</v>
      </c>
      <c r="AK88" s="3">
        <f t="shared" si="1"/>
        <v>1.5453413382142858</v>
      </c>
      <c r="AM88" s="15" t="s">
        <v>107</v>
      </c>
      <c r="AO88" s="2">
        <f>SUM(S85:AB93)/54</f>
        <v>2.1377784944444449</v>
      </c>
      <c r="AP88" s="1">
        <f>((AK88-AK$14)*100)/AK$14</f>
        <v>-11.524527230938785</v>
      </c>
      <c r="AR88" s="15" t="s">
        <v>107</v>
      </c>
      <c r="AS88" s="2"/>
      <c r="AT88" s="1">
        <f>((AO88-AO$14)*100)/AO$14</f>
        <v>-12.501691451489069</v>
      </c>
    </row>
    <row r="89" spans="1:47" x14ac:dyDescent="0.3">
      <c r="A89" s="29">
        <v>2.577906</v>
      </c>
      <c r="B89" s="30">
        <v>2.0972330000000001</v>
      </c>
      <c r="C89" s="29" t="str">
        <v>NaN</v>
      </c>
      <c r="D89" s="29" t="str">
        <v>NaN</v>
      </c>
      <c r="E89" s="34">
        <v>2.5334686999999998</v>
      </c>
      <c r="F89" s="34">
        <v>2.2275417000000002</v>
      </c>
      <c r="G89" s="34">
        <v>1.5137468999999999</v>
      </c>
      <c r="H89" s="34">
        <v>0.89059319999999997</v>
      </c>
      <c r="I89" s="34">
        <v>0.78485280000000002</v>
      </c>
      <c r="J89" s="34">
        <v>0.66520029999999997</v>
      </c>
      <c r="K89" s="34">
        <v>0.70486015000000002</v>
      </c>
      <c r="L89" s="34">
        <v>0.77969235000000003</v>
      </c>
      <c r="M89" s="34">
        <v>0.91634530000000003</v>
      </c>
      <c r="N89" s="34">
        <v>1.0571938999999999</v>
      </c>
      <c r="O89" s="34">
        <v>1.2227811</v>
      </c>
      <c r="P89" s="34">
        <v>1.3701768000000001</v>
      </c>
      <c r="Q89" s="34">
        <v>1.4853677999999999</v>
      </c>
      <c r="R89" s="34">
        <v>1.9143114000000001</v>
      </c>
      <c r="S89" s="35" t="str">
        <v>NaN</v>
      </c>
      <c r="T89" s="35" t="str">
        <v>NaN</v>
      </c>
      <c r="U89" s="35" t="str">
        <v>NaN</v>
      </c>
      <c r="V89" s="35" t="str">
        <v>NaN</v>
      </c>
      <c r="W89" s="35">
        <v>1.9914206000000001</v>
      </c>
      <c r="X89" s="35">
        <v>1.7406489999999999</v>
      </c>
      <c r="Y89" s="35">
        <v>1.8525985</v>
      </c>
      <c r="Z89" s="35">
        <v>2.0913103</v>
      </c>
      <c r="AA89" s="35">
        <v>3.1608515000000001</v>
      </c>
      <c r="AB89" s="35" t="str">
        <v>NaN</v>
      </c>
      <c r="AC89" s="36" t="str">
        <v>NaN</v>
      </c>
      <c r="AD89" s="29" t="str">
        <v>NaN</v>
      </c>
      <c r="AE89" s="29">
        <v>2.0995590000000002</v>
      </c>
      <c r="AF89" s="29">
        <v>2.1046900000000002</v>
      </c>
      <c r="AG89" s="29">
        <v>2.1437792999999998</v>
      </c>
      <c r="AH89" s="29">
        <v>2.3957297999999998</v>
      </c>
      <c r="AI89" s="29">
        <v>2.6737129999999998</v>
      </c>
      <c r="AJ89" s="29">
        <v>2.8410030000000002</v>
      </c>
      <c r="AK89" s="3">
        <f t="shared" si="1"/>
        <v>1.7717250148148145</v>
      </c>
      <c r="AM89" s="16" t="s">
        <v>116</v>
      </c>
      <c r="AO89" s="2">
        <f>(SUM(AC80:AJ102)/132)+(SUM(A80:D93)/41)</f>
        <v>5.7494451318181827</v>
      </c>
      <c r="AP89" s="2">
        <f>((AK89-AK$15)*100)/AK$15</f>
        <v>-12.367264019761572</v>
      </c>
      <c r="AR89" s="16" t="s">
        <v>116</v>
      </c>
      <c r="AS89" s="2"/>
      <c r="AT89" s="1">
        <f>((AO89-AO$15)*100)/AO$15</f>
        <v>-6.4052134565724712</v>
      </c>
    </row>
    <row r="90" spans="1:47" x14ac:dyDescent="0.3">
      <c r="A90" s="29">
        <v>3.6023369999999999</v>
      </c>
      <c r="B90" s="30">
        <v>2.548403</v>
      </c>
      <c r="C90" s="29" t="str">
        <v>NaN</v>
      </c>
      <c r="D90" s="29" t="str">
        <v>NaN</v>
      </c>
      <c r="E90" s="34">
        <v>1.9140600999999999</v>
      </c>
      <c r="F90" s="34">
        <v>2.1652996999999998</v>
      </c>
      <c r="G90" s="34">
        <v>1.4937720999999999</v>
      </c>
      <c r="H90" s="34">
        <v>1.1717740999999999</v>
      </c>
      <c r="I90" s="34">
        <v>0.78588647</v>
      </c>
      <c r="J90" s="34">
        <v>0.68684179999999995</v>
      </c>
      <c r="K90" s="34">
        <v>0.65440047000000001</v>
      </c>
      <c r="L90" s="34">
        <v>0.70461439999999997</v>
      </c>
      <c r="M90" s="34">
        <v>0.88960620000000001</v>
      </c>
      <c r="N90" s="34">
        <v>1.2144969999999999</v>
      </c>
      <c r="O90" s="34">
        <v>1.4439027</v>
      </c>
      <c r="P90" s="34">
        <v>1.6755979000000001</v>
      </c>
      <c r="Q90" s="34">
        <v>1.9646783000000001</v>
      </c>
      <c r="R90" s="34">
        <v>2.7816657999999999</v>
      </c>
      <c r="S90" s="35" t="str">
        <v>NaN</v>
      </c>
      <c r="T90" s="35" t="str">
        <v>NaN</v>
      </c>
      <c r="U90" s="35" t="str">
        <v>NaN</v>
      </c>
      <c r="V90" s="35" t="str">
        <v>NaN</v>
      </c>
      <c r="W90" s="35">
        <v>1.9309719000000001</v>
      </c>
      <c r="X90" s="35">
        <v>1.9117930999999999</v>
      </c>
      <c r="Y90" s="35">
        <v>2.2471747</v>
      </c>
      <c r="Z90" s="35">
        <v>2.3811149999999999</v>
      </c>
      <c r="AA90" s="35">
        <v>3.1906593000000001</v>
      </c>
      <c r="AB90" s="35" t="str">
        <v>NaN</v>
      </c>
      <c r="AC90" s="36" t="str">
        <v>NaN</v>
      </c>
      <c r="AD90" s="29" t="str">
        <v>NaN</v>
      </c>
      <c r="AE90" s="29">
        <v>1.8849412000000001</v>
      </c>
      <c r="AF90" s="29">
        <v>1.9413115000000001</v>
      </c>
      <c r="AG90" s="29">
        <v>2.1529682000000001</v>
      </c>
      <c r="AH90" s="29">
        <v>2.7876656</v>
      </c>
      <c r="AI90" s="29">
        <v>3.0745809999999998</v>
      </c>
      <c r="AJ90" s="29">
        <v>3.3642281999999999</v>
      </c>
      <c r="AK90" s="3">
        <f t="shared" si="1"/>
        <v>1.9468424718518518</v>
      </c>
      <c r="AM90" t="s">
        <v>117</v>
      </c>
      <c r="AO90" s="2">
        <f>((SUM(A76:Z109)+SUM(AA76:AJ102))/895)</f>
        <v>2.3776019268156428</v>
      </c>
      <c r="AP90" s="2">
        <f>((AK90-AK$16)*100)/AK$16</f>
        <v>-12.218888851111389</v>
      </c>
      <c r="AR90" t="s">
        <v>117</v>
      </c>
      <c r="AT90" s="1">
        <f>((AO90-AO$16)*100)/AO$16</f>
        <v>-7.3792202342970032</v>
      </c>
    </row>
    <row r="91" spans="1:47" x14ac:dyDescent="0.3">
      <c r="A91" s="29">
        <v>5.1213017000000001</v>
      </c>
      <c r="B91" s="30">
        <v>4.1389016999999999</v>
      </c>
      <c r="C91" s="29">
        <v>1.4622192000000001</v>
      </c>
      <c r="D91" s="29">
        <v>1.6039711999999999</v>
      </c>
      <c r="E91" s="34">
        <v>1.9143079999999999</v>
      </c>
      <c r="F91" s="34">
        <v>2.1203508000000002</v>
      </c>
      <c r="G91" s="34">
        <v>1.7451762</v>
      </c>
      <c r="H91" s="34">
        <v>1.5544093000000001</v>
      </c>
      <c r="I91" s="34">
        <v>0.92046254999999999</v>
      </c>
      <c r="J91" s="34">
        <v>0.87695294999999995</v>
      </c>
      <c r="K91" s="34">
        <v>0.7770032</v>
      </c>
      <c r="L91" s="34">
        <v>0.83724489999999996</v>
      </c>
      <c r="M91" s="34">
        <v>1.1021582999999999</v>
      </c>
      <c r="N91" s="34">
        <v>1.5612143000000001</v>
      </c>
      <c r="O91" s="34">
        <v>2.1266476999999999</v>
      </c>
      <c r="P91" s="34">
        <v>2.5874177999999999</v>
      </c>
      <c r="Q91" s="34">
        <v>2.6488518999999999</v>
      </c>
      <c r="R91" s="34">
        <v>3.2507486000000001</v>
      </c>
      <c r="S91" s="35" t="str">
        <v>NaN</v>
      </c>
      <c r="T91" s="35" t="str">
        <v>NaN</v>
      </c>
      <c r="U91" s="35" t="str">
        <v>NaN</v>
      </c>
      <c r="V91" s="35" t="str">
        <v>NaN</v>
      </c>
      <c r="W91" s="35">
        <v>1.6442078</v>
      </c>
      <c r="X91" s="35">
        <v>2.0521817000000002</v>
      </c>
      <c r="Y91" s="35">
        <v>3.3008289999999998</v>
      </c>
      <c r="Z91" s="35">
        <v>3.7165572999999998</v>
      </c>
      <c r="AA91" s="35">
        <v>3.4055249999999999</v>
      </c>
      <c r="AB91" s="35" t="str">
        <v>NaN</v>
      </c>
      <c r="AC91" s="36" t="str">
        <v>NaN</v>
      </c>
      <c r="AD91" s="29" t="str">
        <v>NaN</v>
      </c>
      <c r="AE91" s="29">
        <v>1.7535453000000001</v>
      </c>
      <c r="AF91" s="29">
        <v>2.3954742000000002</v>
      </c>
      <c r="AG91" s="29">
        <v>2.4794323</v>
      </c>
      <c r="AH91" s="29">
        <v>2.9684400000000002</v>
      </c>
      <c r="AI91" s="29">
        <v>3.2497555999999999</v>
      </c>
      <c r="AJ91" s="29">
        <v>3.9200059999999999</v>
      </c>
      <c r="AK91" s="3">
        <f t="shared" si="1"/>
        <v>2.318458431034482</v>
      </c>
      <c r="AM91" t="s">
        <v>118</v>
      </c>
      <c r="AP91" s="2">
        <f>((AK91-AK$17)*100)/AK$17</f>
        <v>-12.087922670273521</v>
      </c>
      <c r="AR91" t="s">
        <v>118</v>
      </c>
      <c r="AT91" s="1" t="e">
        <f>((AO91-AO$17)*100)/AO$17</f>
        <v>#DIV/0!</v>
      </c>
    </row>
    <row r="92" spans="1:47" x14ac:dyDescent="0.3">
      <c r="A92" s="29">
        <v>5.2607429999999997</v>
      </c>
      <c r="B92" s="30">
        <v>2.8638162999999999</v>
      </c>
      <c r="C92" s="29">
        <v>1.4817518999999999</v>
      </c>
      <c r="D92" s="29">
        <v>1.5497080999999999</v>
      </c>
      <c r="E92" s="34">
        <v>1.4624858999999999</v>
      </c>
      <c r="F92" s="34">
        <v>1.854762</v>
      </c>
      <c r="G92" s="34">
        <v>1.9582914</v>
      </c>
      <c r="H92" s="34">
        <v>1.5367413999999999</v>
      </c>
      <c r="I92" s="34">
        <v>1.3302664</v>
      </c>
      <c r="J92" s="34">
        <v>1.3548536</v>
      </c>
      <c r="K92" s="34">
        <v>1.4252990000000001</v>
      </c>
      <c r="L92" s="34">
        <v>1.4971633</v>
      </c>
      <c r="M92" s="34">
        <v>1.8216949</v>
      </c>
      <c r="N92" s="34">
        <v>2.274699</v>
      </c>
      <c r="O92" s="34">
        <v>2.7066561999999998</v>
      </c>
      <c r="P92" s="34">
        <v>3.1412551</v>
      </c>
      <c r="Q92" s="34">
        <v>3.5154814999999999</v>
      </c>
      <c r="R92" s="34">
        <v>2.9904609999999998</v>
      </c>
      <c r="S92" s="35" t="str">
        <v>NaN</v>
      </c>
      <c r="T92" s="35" t="str">
        <v>NaN</v>
      </c>
      <c r="U92" s="35" t="str">
        <v>NaN</v>
      </c>
      <c r="V92" s="35" t="str">
        <v>NaN</v>
      </c>
      <c r="W92" s="35">
        <v>1.9489346000000001</v>
      </c>
      <c r="X92" s="35">
        <v>2.5314101999999998</v>
      </c>
      <c r="Y92" s="35">
        <v>3.3774753</v>
      </c>
      <c r="Z92" s="35">
        <v>4.2903776000000002</v>
      </c>
      <c r="AA92" s="35">
        <v>4.3114720000000002</v>
      </c>
      <c r="AB92" s="35" t="str">
        <v>NaN</v>
      </c>
      <c r="AC92" s="36" t="str">
        <v>NaN</v>
      </c>
      <c r="AD92" s="29" t="str">
        <v>NaN</v>
      </c>
      <c r="AE92" s="29">
        <v>1.7924993</v>
      </c>
      <c r="AF92" s="29">
        <v>2.5891259999999998</v>
      </c>
      <c r="AG92" s="29">
        <v>3.5578560000000001</v>
      </c>
      <c r="AH92" s="29">
        <v>4.2388678000000004</v>
      </c>
      <c r="AI92" s="29">
        <v>4.211252</v>
      </c>
      <c r="AJ92" s="29">
        <v>4.2032499999999997</v>
      </c>
      <c r="AK92" s="3">
        <f t="shared" si="1"/>
        <v>2.6578845103448274</v>
      </c>
      <c r="AM92" t="s">
        <v>119</v>
      </c>
      <c r="AP92" s="2">
        <f>((AK92-AK$18)*100)/AK$18</f>
        <v>-10.93039340430837</v>
      </c>
      <c r="AR92" t="s">
        <v>119</v>
      </c>
      <c r="AT92" s="1" t="e">
        <f>((AO92-AO$18)*100)/AO$18</f>
        <v>#DIV/0!</v>
      </c>
    </row>
    <row r="93" spans="1:47" x14ac:dyDescent="0.3">
      <c r="A93" s="29" t="str">
        <v>NaN</v>
      </c>
      <c r="B93" s="30" t="str">
        <v>NaN</v>
      </c>
      <c r="C93" s="29">
        <v>1.3927763</v>
      </c>
      <c r="D93" s="29">
        <v>2.4200195999999998</v>
      </c>
      <c r="E93" s="34">
        <v>3.4795503999999999</v>
      </c>
      <c r="F93" s="34">
        <v>2.1254678</v>
      </c>
      <c r="G93" s="34">
        <v>1.7293209</v>
      </c>
      <c r="H93" s="34">
        <v>1.2647976999999999</v>
      </c>
      <c r="I93" s="34">
        <v>1.1638577999999999</v>
      </c>
      <c r="J93" s="34">
        <v>1.1787711000000001</v>
      </c>
      <c r="K93" s="34">
        <v>1.2159652999999999</v>
      </c>
      <c r="L93" s="34">
        <v>1.2505850000000001</v>
      </c>
      <c r="M93" s="34">
        <v>1.4061428</v>
      </c>
      <c r="N93" s="34">
        <v>1.5975461</v>
      </c>
      <c r="O93" s="34">
        <v>1.8800756000000001</v>
      </c>
      <c r="P93" s="34">
        <v>2.4503993999999998</v>
      </c>
      <c r="Q93" s="34">
        <v>3.2237737000000002</v>
      </c>
      <c r="R93" s="34">
        <v>3.3988043999999999</v>
      </c>
      <c r="S93" s="35" t="str">
        <v>NaN</v>
      </c>
      <c r="T93" s="35" t="str">
        <v>NaN</v>
      </c>
      <c r="U93" s="35" t="str">
        <v>NaN</v>
      </c>
      <c r="V93" s="35">
        <v>1.3225663999999999</v>
      </c>
      <c r="W93" s="35">
        <v>1.3842403000000001</v>
      </c>
      <c r="X93" s="35">
        <v>1.4267011999999999</v>
      </c>
      <c r="Y93" s="35">
        <v>1.8959722999999999</v>
      </c>
      <c r="Z93" s="35">
        <v>2.5861485000000002</v>
      </c>
      <c r="AA93" s="35">
        <v>4.0263824000000001</v>
      </c>
      <c r="AB93" s="35" t="str">
        <v>NaN</v>
      </c>
      <c r="AC93" s="36" t="str">
        <v>NaN</v>
      </c>
      <c r="AD93" s="29" t="str">
        <v>NaN</v>
      </c>
      <c r="AE93" s="29">
        <v>2.1033623000000001</v>
      </c>
      <c r="AF93" s="29">
        <v>2.6219869</v>
      </c>
      <c r="AG93" s="29">
        <v>5.2734949999999996</v>
      </c>
      <c r="AH93" s="29">
        <v>3.8511343</v>
      </c>
      <c r="AI93" s="29">
        <v>4.1362389999999998</v>
      </c>
      <c r="AJ93" s="29">
        <v>5.5395937000000002</v>
      </c>
      <c r="AK93" s="3">
        <f t="shared" si="1"/>
        <v>2.4052027214285716</v>
      </c>
      <c r="AM93" t="s">
        <v>120</v>
      </c>
      <c r="AO93" s="2">
        <f>SUM(U109:W109)/3</f>
        <v>3.2013320666666671</v>
      </c>
      <c r="AP93" s="2">
        <f>((AK93-AK$19)*100)/AK$19</f>
        <v>-10.072949287511973</v>
      </c>
      <c r="AR93" t="s">
        <v>123</v>
      </c>
      <c r="AT93" s="1">
        <f>((AO93-AO$19)*100)/AO$19</f>
        <v>5.2193772844399584</v>
      </c>
    </row>
    <row r="94" spans="1:47" x14ac:dyDescent="0.3">
      <c r="A94" t="str">
        <v>NaN</v>
      </c>
      <c r="B94" s="37" t="str">
        <v>NaN</v>
      </c>
      <c r="C94" s="34">
        <v>2.1536781999999999</v>
      </c>
      <c r="D94" s="34">
        <v>2.6127234000000001</v>
      </c>
      <c r="E94" s="34">
        <v>2.4802460000000002</v>
      </c>
      <c r="F94" s="34">
        <v>1.8092263</v>
      </c>
      <c r="G94" s="34">
        <v>1.4852794</v>
      </c>
      <c r="H94" s="34">
        <v>1.3146640999999999</v>
      </c>
      <c r="I94" s="34">
        <v>1.3882475999999999</v>
      </c>
      <c r="J94" s="34">
        <v>1.4912938</v>
      </c>
      <c r="K94" s="34">
        <v>1.4504243000000001</v>
      </c>
      <c r="L94" s="34">
        <v>1.4125957</v>
      </c>
      <c r="M94" s="34">
        <v>1.4818001999999999</v>
      </c>
      <c r="N94" s="34">
        <v>1.6359026000000001</v>
      </c>
      <c r="O94" s="34">
        <v>1.9010339999999999</v>
      </c>
      <c r="P94" s="34">
        <v>2.4921198000000002</v>
      </c>
      <c r="Q94" s="34">
        <v>2.9776704000000001</v>
      </c>
      <c r="R94" s="34">
        <v>2.9698467000000002</v>
      </c>
      <c r="S94" s="35" t="str">
        <v>NaN</v>
      </c>
      <c r="T94" s="35" t="str">
        <v>NaN</v>
      </c>
      <c r="U94" s="35" t="str">
        <v>NaN</v>
      </c>
      <c r="V94" s="35">
        <v>2.2893287999999998</v>
      </c>
      <c r="W94" s="35">
        <v>1.5224305</v>
      </c>
      <c r="X94" s="35">
        <v>1.5873146</v>
      </c>
      <c r="Y94" s="35">
        <v>1.8594902</v>
      </c>
      <c r="Z94" s="35">
        <v>2.5652153000000002</v>
      </c>
      <c r="AA94" s="35">
        <v>4.4726452999999999</v>
      </c>
      <c r="AB94" s="35" t="str">
        <v>NaN</v>
      </c>
      <c r="AC94" s="36" t="str">
        <v>NaN</v>
      </c>
      <c r="AD94" s="29" t="str">
        <v>NaN</v>
      </c>
      <c r="AE94" s="29">
        <v>3.9724955999999998</v>
      </c>
      <c r="AF94" s="29">
        <v>3.6042700000000001</v>
      </c>
      <c r="AG94" s="29">
        <v>3.0550592000000001</v>
      </c>
      <c r="AH94" s="29">
        <v>2.1119072000000001</v>
      </c>
      <c r="AI94" s="29">
        <v>1.9836488999999999</v>
      </c>
      <c r="AJ94" s="29">
        <v>3.7548010000000001</v>
      </c>
      <c r="AK94" s="3">
        <f t="shared" si="1"/>
        <v>2.2798342535714289</v>
      </c>
      <c r="AP94" s="2">
        <f>((AK94-AK$20)*100)/AK$20</f>
        <v>-8.9850385547601768</v>
      </c>
    </row>
    <row r="95" spans="1:47" x14ac:dyDescent="0.3">
      <c r="A95" t="str">
        <v>NaN</v>
      </c>
      <c r="B95" s="37">
        <v>2.1842090000000001</v>
      </c>
      <c r="C95" s="34">
        <v>1.5868833</v>
      </c>
      <c r="D95" s="34">
        <v>1.9761004</v>
      </c>
      <c r="E95" s="34">
        <v>1.4662582</v>
      </c>
      <c r="F95" s="34">
        <v>1.4130783</v>
      </c>
      <c r="G95" s="34">
        <v>1.5254622</v>
      </c>
      <c r="H95" s="34">
        <v>1.7035391</v>
      </c>
      <c r="I95" s="34">
        <v>2.183983</v>
      </c>
      <c r="J95" s="34">
        <v>2.6289630000000002</v>
      </c>
      <c r="K95" s="34">
        <v>2.8062412999999999</v>
      </c>
      <c r="L95" s="34">
        <v>2.9829596999999999</v>
      </c>
      <c r="M95" s="34">
        <v>2.9449283999999998</v>
      </c>
      <c r="N95" s="34">
        <v>2.8448829999999998</v>
      </c>
      <c r="O95" s="34">
        <v>2.6970320000000001</v>
      </c>
      <c r="P95" s="34">
        <v>2.8344575999999999</v>
      </c>
      <c r="Q95" s="34">
        <v>2.8731917999999999</v>
      </c>
      <c r="R95" s="34">
        <v>3.0336611000000002</v>
      </c>
      <c r="S95" s="35" t="str">
        <v>NaN</v>
      </c>
      <c r="T95" s="35" t="str">
        <v>NaN</v>
      </c>
      <c r="U95" s="35">
        <v>1.5839772999999999</v>
      </c>
      <c r="V95" s="35">
        <v>2.0442379000000002</v>
      </c>
      <c r="W95" s="35">
        <v>2.5265314999999999</v>
      </c>
      <c r="X95" s="35">
        <v>2.8214315999999999</v>
      </c>
      <c r="Y95" s="35">
        <v>2.6468403</v>
      </c>
      <c r="Z95" s="35">
        <v>2.0162567999999998</v>
      </c>
      <c r="AA95" s="35">
        <v>2.6346183000000001</v>
      </c>
      <c r="AB95" s="35" t="str">
        <v>NaN</v>
      </c>
      <c r="AC95" s="36" t="str">
        <v>NaN</v>
      </c>
      <c r="AD95" s="29" t="str">
        <v>NaN</v>
      </c>
      <c r="AE95" s="29">
        <v>2.5309408000000002</v>
      </c>
      <c r="AF95" s="29">
        <v>2.8121909999999999</v>
      </c>
      <c r="AG95" s="29">
        <v>1.993584</v>
      </c>
      <c r="AH95" s="29">
        <v>1.9252113</v>
      </c>
      <c r="AI95" s="29">
        <v>1.9626782</v>
      </c>
      <c r="AJ95" s="29">
        <v>4.9936724000000003</v>
      </c>
      <c r="AK95" s="3">
        <f t="shared" si="1"/>
        <v>2.4059334266666661</v>
      </c>
      <c r="AP95" s="2">
        <f>((AK95-AK$21)*100)/AK$21</f>
        <v>-9.9699381205564528</v>
      </c>
    </row>
    <row r="96" spans="1:47" x14ac:dyDescent="0.3">
      <c r="A96" t="str">
        <v>NaN</v>
      </c>
      <c r="B96" s="37">
        <v>1.5374846</v>
      </c>
      <c r="C96" s="34">
        <v>0.92387569999999997</v>
      </c>
      <c r="D96" s="34">
        <v>0.88498940000000004</v>
      </c>
      <c r="E96" s="34">
        <v>0.75683040000000001</v>
      </c>
      <c r="F96" s="34">
        <v>0.93193919999999997</v>
      </c>
      <c r="G96" s="34">
        <v>1.1469483</v>
      </c>
      <c r="H96" s="34">
        <v>1.3817554999999999</v>
      </c>
      <c r="I96" s="34">
        <v>1.7531247999999999</v>
      </c>
      <c r="J96" s="34">
        <v>2.0763462000000001</v>
      </c>
      <c r="K96" s="34">
        <v>2.4687798000000001</v>
      </c>
      <c r="L96" s="34">
        <v>2.6817245000000001</v>
      </c>
      <c r="M96" s="34">
        <v>2.8626819999999999</v>
      </c>
      <c r="N96" s="34">
        <v>2.9138416999999999</v>
      </c>
      <c r="O96" s="34">
        <v>3.2219543000000002</v>
      </c>
      <c r="P96" s="34">
        <v>3.4902172</v>
      </c>
      <c r="Q96" s="34">
        <v>6.0294109999999996</v>
      </c>
      <c r="R96" s="34">
        <v>5.2988625000000003</v>
      </c>
      <c r="S96" s="35" t="str">
        <v>NaN</v>
      </c>
      <c r="T96" s="35" t="str">
        <v>NaN</v>
      </c>
      <c r="U96" s="35">
        <v>1.7752190999999999</v>
      </c>
      <c r="V96" s="35">
        <v>2.0651278</v>
      </c>
      <c r="W96" s="35">
        <v>1.8963338999999999</v>
      </c>
      <c r="X96" s="35">
        <v>2.0766100000000001</v>
      </c>
      <c r="Y96" s="35">
        <v>3.4629287999999998</v>
      </c>
      <c r="Z96" s="35" t="str">
        <v>NaN</v>
      </c>
      <c r="AA96" s="35" t="str">
        <v>NaN</v>
      </c>
      <c r="AB96" s="35" t="str">
        <v>NaN</v>
      </c>
      <c r="AC96" s="36" t="str">
        <v>NaN</v>
      </c>
      <c r="AD96" s="29" t="str">
        <v>NaN</v>
      </c>
      <c r="AE96" s="29" t="str">
        <v>NaN</v>
      </c>
      <c r="AF96" s="29">
        <v>3.3678488999999998</v>
      </c>
      <c r="AG96" s="29">
        <v>1.8292805999999999</v>
      </c>
      <c r="AH96" s="29">
        <v>3.1620020000000002</v>
      </c>
      <c r="AI96" s="29">
        <v>3.2435931999999998</v>
      </c>
      <c r="AJ96" s="29">
        <v>2.6654963</v>
      </c>
      <c r="AK96" s="3">
        <f t="shared" si="1"/>
        <v>2.440933618518518</v>
      </c>
      <c r="AP96" s="2">
        <f>((AK96-AK$22)*100)/AK$22</f>
        <v>-11.388390388363248</v>
      </c>
    </row>
    <row r="97" spans="1:45" x14ac:dyDescent="0.3">
      <c r="A97" t="str">
        <v>NaN</v>
      </c>
      <c r="B97" s="37">
        <v>1.2790893000000001</v>
      </c>
      <c r="C97" s="34">
        <v>0.72964834999999995</v>
      </c>
      <c r="D97" s="34">
        <v>0.81480693999999998</v>
      </c>
      <c r="E97" s="34">
        <v>0.66114410000000001</v>
      </c>
      <c r="F97" s="34">
        <v>0.73863089999999998</v>
      </c>
      <c r="G97" s="34">
        <v>0.89904249999999997</v>
      </c>
      <c r="H97" s="34">
        <v>0.91753112999999997</v>
      </c>
      <c r="I97" s="34">
        <v>1.0260487</v>
      </c>
      <c r="J97" s="34">
        <v>1.1484863000000001</v>
      </c>
      <c r="K97" s="34">
        <v>1.3858591</v>
      </c>
      <c r="L97" s="34">
        <v>1.436758</v>
      </c>
      <c r="M97" s="34">
        <v>1.6621486999999999</v>
      </c>
      <c r="N97" s="34">
        <v>1.9794966000000001</v>
      </c>
      <c r="O97" s="34">
        <v>1.8777193999999999</v>
      </c>
      <c r="P97" s="34">
        <v>2.2257484999999999</v>
      </c>
      <c r="Q97" s="34">
        <v>3.3866242999999998</v>
      </c>
      <c r="R97" s="34">
        <v>3.2947166000000001</v>
      </c>
      <c r="S97" s="35" t="str">
        <v>NaN</v>
      </c>
      <c r="T97" s="35">
        <v>2.4951336</v>
      </c>
      <c r="U97" s="35">
        <v>1.7539783</v>
      </c>
      <c r="V97" s="35">
        <v>1.4508532000000001</v>
      </c>
      <c r="W97" s="35">
        <v>1.5284747000000001</v>
      </c>
      <c r="X97" s="35">
        <v>1.4373918000000001</v>
      </c>
      <c r="Y97" s="35">
        <v>1.1357682</v>
      </c>
      <c r="Z97" s="35" t="str">
        <v>NaN</v>
      </c>
      <c r="AA97" s="35" t="str">
        <v>NaN</v>
      </c>
      <c r="AB97" s="35" t="str">
        <v>NaN</v>
      </c>
      <c r="AC97" s="36" t="str">
        <v>NaN</v>
      </c>
      <c r="AD97" s="29" t="str">
        <v>NaN</v>
      </c>
      <c r="AE97" s="29" t="str">
        <v>NaN</v>
      </c>
      <c r="AF97" s="29">
        <v>3.768526</v>
      </c>
      <c r="AG97" s="29">
        <v>2.7883208000000002</v>
      </c>
      <c r="AH97" s="29">
        <v>2.8493583</v>
      </c>
      <c r="AI97" s="29">
        <v>3.4836236999999999</v>
      </c>
      <c r="AJ97" s="29">
        <v>2.8190498000000002</v>
      </c>
      <c r="AK97" s="3">
        <f t="shared" si="1"/>
        <v>1.8204992078571429</v>
      </c>
      <c r="AP97" s="2">
        <f>((AK97-AK$23)*100)/AK$23</f>
        <v>-11.595170590629152</v>
      </c>
      <c r="AS97" t="s">
        <v>126</v>
      </c>
    </row>
    <row r="98" spans="1:45" x14ac:dyDescent="0.3">
      <c r="A98" t="str">
        <v>NaN</v>
      </c>
      <c r="B98" s="37">
        <v>1.7119443000000001</v>
      </c>
      <c r="C98" s="34">
        <v>0.81839930000000005</v>
      </c>
      <c r="D98" s="34">
        <v>0.74657625000000005</v>
      </c>
      <c r="E98" s="34">
        <v>0.62514570000000003</v>
      </c>
      <c r="F98" s="34">
        <v>0.67379929999999999</v>
      </c>
      <c r="G98" s="34">
        <v>0.80624187000000003</v>
      </c>
      <c r="H98" s="34">
        <v>0.96457280000000001</v>
      </c>
      <c r="I98" s="34">
        <v>1.0725906000000001</v>
      </c>
      <c r="J98" s="34">
        <v>1.1496146</v>
      </c>
      <c r="K98" s="34">
        <v>1.2217125</v>
      </c>
      <c r="L98" s="34">
        <v>1.3342153000000001</v>
      </c>
      <c r="M98" s="34">
        <v>1.4991121000000001</v>
      </c>
      <c r="N98" s="34">
        <v>1.505387</v>
      </c>
      <c r="O98" s="34">
        <v>1.5260806</v>
      </c>
      <c r="P98" s="34">
        <v>2.5843563000000001</v>
      </c>
      <c r="Q98" s="34">
        <v>3.4876944999999999</v>
      </c>
      <c r="R98" s="34" t="str">
        <v>NaN</v>
      </c>
      <c r="S98" s="35">
        <v>2.1682570000000001</v>
      </c>
      <c r="T98" s="35">
        <v>1.5142945000000001</v>
      </c>
      <c r="U98" s="35">
        <v>1.1021856000000001</v>
      </c>
      <c r="V98" s="35">
        <v>1.1762482999999999</v>
      </c>
      <c r="W98" s="35">
        <v>1.1934235</v>
      </c>
      <c r="X98" s="35">
        <v>1.1830297999999999</v>
      </c>
      <c r="Y98" s="35">
        <v>0.97642297</v>
      </c>
      <c r="Z98" s="35" t="str">
        <v>NaN</v>
      </c>
      <c r="AA98" s="35" t="str">
        <v>NaN</v>
      </c>
      <c r="AB98" s="35" t="str">
        <v>NaN</v>
      </c>
      <c r="AC98" s="36" t="str">
        <v>NaN</v>
      </c>
      <c r="AD98" s="29" t="str">
        <v>NaN</v>
      </c>
      <c r="AE98" s="29" t="str">
        <v>NaN</v>
      </c>
      <c r="AF98" s="29">
        <v>3.6715689999999999</v>
      </c>
      <c r="AG98" s="29">
        <v>2.7481171999999998</v>
      </c>
      <c r="AH98" s="29">
        <v>4.1838856</v>
      </c>
      <c r="AI98" s="29">
        <v>3.8403963999999999</v>
      </c>
      <c r="AJ98" s="29">
        <v>3.7258817999999998</v>
      </c>
      <c r="AK98" s="3">
        <f t="shared" si="1"/>
        <v>1.7575412389285721</v>
      </c>
      <c r="AP98" s="2">
        <f>((AK98-AK$24)*100)/AK$24</f>
        <v>-11.921552439780635</v>
      </c>
    </row>
    <row r="99" spans="1:45" x14ac:dyDescent="0.3">
      <c r="A99" t="str">
        <v>NaN</v>
      </c>
      <c r="B99" s="37">
        <v>1.9913402</v>
      </c>
      <c r="C99" s="34">
        <v>1.4057328</v>
      </c>
      <c r="D99" s="34">
        <v>0.92696579999999995</v>
      </c>
      <c r="E99" s="34">
        <v>0.72058049999999996</v>
      </c>
      <c r="F99" s="34">
        <v>0.73345965000000002</v>
      </c>
      <c r="G99" s="34">
        <v>0.80335400000000001</v>
      </c>
      <c r="H99" s="34">
        <v>0.89724269999999995</v>
      </c>
      <c r="I99" s="34">
        <v>0.99306970000000006</v>
      </c>
      <c r="J99" s="34">
        <v>1.012159</v>
      </c>
      <c r="K99" s="34">
        <v>1.0275215</v>
      </c>
      <c r="L99" s="34">
        <v>1.1108444</v>
      </c>
      <c r="M99" s="34">
        <v>1.2400211999999999</v>
      </c>
      <c r="N99" s="34">
        <v>1.3163587999999999</v>
      </c>
      <c r="O99" s="34">
        <v>1.4225934</v>
      </c>
      <c r="P99" s="38">
        <v>2.1319914</v>
      </c>
      <c r="Q99" s="38" t="str">
        <v>NaN</v>
      </c>
      <c r="R99" s="38">
        <v>2.7948230000000001</v>
      </c>
      <c r="S99" s="35">
        <v>1.4870129999999999</v>
      </c>
      <c r="T99" s="35">
        <v>1.2537775</v>
      </c>
      <c r="U99" s="35">
        <v>1.0692039</v>
      </c>
      <c r="V99" s="35">
        <v>1.0588076</v>
      </c>
      <c r="W99" s="35">
        <v>1.0899504</v>
      </c>
      <c r="X99" s="35">
        <v>1.0861643999999999</v>
      </c>
      <c r="Y99" s="35">
        <v>1.1590952000000001</v>
      </c>
      <c r="Z99" s="35" t="str">
        <v>NaN</v>
      </c>
      <c r="AA99" s="35" t="str">
        <v>NaN</v>
      </c>
      <c r="AB99" s="35" t="str">
        <v>NaN</v>
      </c>
      <c r="AC99" s="36" t="str">
        <v>NaN</v>
      </c>
      <c r="AD99" s="29" t="str">
        <v>NaN</v>
      </c>
      <c r="AE99" s="29" t="str">
        <v>NaN</v>
      </c>
      <c r="AF99" s="29">
        <v>3.6207829</v>
      </c>
      <c r="AG99" s="29">
        <v>2.8088571999999998</v>
      </c>
      <c r="AH99" s="29" t="str">
        <v>NaN</v>
      </c>
      <c r="AI99" s="29">
        <v>3.6240130000000002</v>
      </c>
      <c r="AJ99" s="29">
        <v>3.9840536000000002</v>
      </c>
      <c r="AK99" s="3">
        <f t="shared" si="1"/>
        <v>1.5840658055555557</v>
      </c>
      <c r="AP99" s="2">
        <f>((AK99-AK$25)*100)/AK$25</f>
        <v>-11.21093720569786</v>
      </c>
    </row>
    <row r="100" spans="1:45" x14ac:dyDescent="0.3">
      <c r="A100" t="str">
        <v>NaN</v>
      </c>
      <c r="B100" s="37">
        <v>2.0212145000000001</v>
      </c>
      <c r="C100" s="34">
        <v>1.6116033000000001</v>
      </c>
      <c r="D100" s="34">
        <v>1.0171395999999999</v>
      </c>
      <c r="E100" s="34">
        <v>0.73369085999999994</v>
      </c>
      <c r="F100" s="34">
        <v>0.70392279999999996</v>
      </c>
      <c r="G100" s="34">
        <v>0.78362816999999996</v>
      </c>
      <c r="H100" s="34">
        <v>0.8477576</v>
      </c>
      <c r="I100" s="34">
        <v>0.93523920000000005</v>
      </c>
      <c r="J100" s="34">
        <v>0.92228370000000004</v>
      </c>
      <c r="K100" s="34">
        <v>0.94343829999999995</v>
      </c>
      <c r="L100" s="34">
        <v>1.0065849</v>
      </c>
      <c r="M100" s="34">
        <v>1.0587426</v>
      </c>
      <c r="N100" s="34">
        <v>1.0035160999999999</v>
      </c>
      <c r="O100" s="34">
        <v>1.1691590000000001</v>
      </c>
      <c r="P100" s="38" t="str">
        <v>NaN</v>
      </c>
      <c r="Q100" s="38">
        <v>2.3100128</v>
      </c>
      <c r="R100" s="38">
        <v>2.2406994999999998</v>
      </c>
      <c r="S100" s="35">
        <v>1.8585450999999999</v>
      </c>
      <c r="T100" s="35">
        <v>1.2810357000000001</v>
      </c>
      <c r="U100" s="35">
        <v>1.0006577999999999</v>
      </c>
      <c r="V100" s="35">
        <v>1.0049733999999999</v>
      </c>
      <c r="W100" s="35">
        <v>1.0816066</v>
      </c>
      <c r="X100" s="35">
        <v>1.0751805999999999</v>
      </c>
      <c r="Y100" s="35">
        <v>1.3217426999999999</v>
      </c>
      <c r="Z100" s="35" t="str">
        <v>NaN</v>
      </c>
      <c r="AA100" s="35" t="str">
        <v>NaN</v>
      </c>
      <c r="AB100" s="35" t="str">
        <v>NaN</v>
      </c>
      <c r="AC100" s="36" t="str">
        <v>NaN</v>
      </c>
      <c r="AD100" s="29" t="str">
        <v>NaN</v>
      </c>
      <c r="AE100" s="29" t="str">
        <v>NaN</v>
      </c>
      <c r="AF100" s="29">
        <v>5.2953954000000003</v>
      </c>
      <c r="AG100" s="29">
        <v>3.1868088000000001</v>
      </c>
      <c r="AH100" s="29" t="str">
        <v>NaN</v>
      </c>
      <c r="AI100" s="29" t="str">
        <v>NaN</v>
      </c>
      <c r="AJ100" s="29" t="str">
        <v>NaN</v>
      </c>
      <c r="AK100" s="3">
        <f t="shared" si="1"/>
        <v>1.4565831612000002</v>
      </c>
      <c r="AP100" s="2">
        <f>((AK100-AK$26)*100)/AK$26</f>
        <v>-10.738976278915739</v>
      </c>
    </row>
    <row r="101" spans="1:45" x14ac:dyDescent="0.3">
      <c r="A101" t="str">
        <v>NaN</v>
      </c>
      <c r="B101" s="37" t="str">
        <v>NaN</v>
      </c>
      <c r="C101" s="34">
        <v>1.7973494999999999</v>
      </c>
      <c r="D101" s="34">
        <v>1.0905902000000001</v>
      </c>
      <c r="E101" s="34">
        <v>0.71721630000000003</v>
      </c>
      <c r="F101" s="34">
        <v>0.69811040000000002</v>
      </c>
      <c r="G101" s="34">
        <v>0.84676795999999999</v>
      </c>
      <c r="H101" s="34">
        <v>0.92377423999999997</v>
      </c>
      <c r="I101" s="34">
        <v>0.98980486000000001</v>
      </c>
      <c r="J101" s="34">
        <v>0.99551683999999996</v>
      </c>
      <c r="K101" s="34">
        <v>0.97360150000000001</v>
      </c>
      <c r="L101" s="34">
        <v>1.0345880000000001</v>
      </c>
      <c r="M101" s="34">
        <v>0.98965729999999996</v>
      </c>
      <c r="N101" s="34">
        <v>0.91141450000000002</v>
      </c>
      <c r="O101" s="34">
        <v>1.1609223</v>
      </c>
      <c r="P101" s="38" t="str">
        <v>NaN</v>
      </c>
      <c r="Q101" s="38">
        <v>2.2786107000000002</v>
      </c>
      <c r="R101" s="38">
        <v>2.0631297000000002</v>
      </c>
      <c r="S101" s="35">
        <v>1.7878877</v>
      </c>
      <c r="T101" s="35">
        <v>1.2304782999999999</v>
      </c>
      <c r="U101" s="35">
        <v>1.0078119000000001</v>
      </c>
      <c r="V101" s="35">
        <v>1.1070591999999999</v>
      </c>
      <c r="W101" s="35">
        <v>1.2327142</v>
      </c>
      <c r="X101" s="35">
        <v>1.2282694999999999</v>
      </c>
      <c r="Y101" s="35">
        <v>1.583782</v>
      </c>
      <c r="Z101" s="35" t="str">
        <v>NaN</v>
      </c>
      <c r="AA101" s="35" t="str">
        <v>NaN</v>
      </c>
      <c r="AB101" s="35" t="str">
        <v>NaN</v>
      </c>
      <c r="AC101" s="36" t="str">
        <v>NaN</v>
      </c>
      <c r="AD101" s="29" t="str">
        <v>NaN</v>
      </c>
      <c r="AE101" s="29" t="str">
        <v>NaN</v>
      </c>
      <c r="AF101" s="29">
        <v>3.3319812</v>
      </c>
      <c r="AG101" s="29">
        <v>3.4937140000000002</v>
      </c>
      <c r="AH101" s="29" t="str">
        <v>NaN</v>
      </c>
      <c r="AI101" s="29" t="str">
        <v>NaN</v>
      </c>
      <c r="AJ101" s="29" t="str">
        <v>NaN</v>
      </c>
      <c r="AK101" s="3">
        <f t="shared" si="1"/>
        <v>1.3947813458333334</v>
      </c>
      <c r="AP101" s="2">
        <f>((AK101-AK$27)*100)/AK$27</f>
        <v>-11.076972355571957</v>
      </c>
    </row>
    <row r="102" spans="1:45" x14ac:dyDescent="0.3">
      <c r="A102" t="str">
        <v>NaN</v>
      </c>
      <c r="B102" s="37" t="str">
        <v>NaN</v>
      </c>
      <c r="C102" s="34">
        <v>2.8849195999999999</v>
      </c>
      <c r="D102" s="34">
        <v>1.3582331999999999</v>
      </c>
      <c r="E102" s="34">
        <v>0.71146107000000003</v>
      </c>
      <c r="F102" s="34">
        <v>0.53681319999999999</v>
      </c>
      <c r="G102" s="34">
        <v>0.59688072999999997</v>
      </c>
      <c r="H102" s="34">
        <v>0.78958297</v>
      </c>
      <c r="I102" s="34">
        <v>0.93354833000000004</v>
      </c>
      <c r="J102" s="34">
        <v>1.0088098999999999</v>
      </c>
      <c r="K102" s="34">
        <v>1.0410397</v>
      </c>
      <c r="L102" s="34">
        <v>1.1117828999999999</v>
      </c>
      <c r="M102" s="34">
        <v>1.101699</v>
      </c>
      <c r="N102" s="34">
        <v>1.1072173999999999</v>
      </c>
      <c r="O102" s="34">
        <v>1.4253224</v>
      </c>
      <c r="P102" s="38" t="str">
        <v>NaN</v>
      </c>
      <c r="Q102" s="38">
        <v>2.3770723</v>
      </c>
      <c r="R102" s="38">
        <v>2.1233838</v>
      </c>
      <c r="S102" s="35">
        <v>2.0275525999999999</v>
      </c>
      <c r="T102" s="35">
        <v>1.1302843</v>
      </c>
      <c r="U102" s="35">
        <v>0.99344783999999997</v>
      </c>
      <c r="V102" s="35">
        <v>1.148401</v>
      </c>
      <c r="W102" s="35">
        <v>1.3702432</v>
      </c>
      <c r="X102" s="35">
        <v>1.3672844</v>
      </c>
      <c r="Y102" s="35">
        <v>1.3187412999999999</v>
      </c>
      <c r="Z102" s="35" t="str">
        <v>NaN</v>
      </c>
      <c r="AA102" s="35" t="str">
        <v>NaN</v>
      </c>
      <c r="AB102" s="35" t="str">
        <v>NaN</v>
      </c>
      <c r="AC102" s="36" t="str">
        <v>NaN</v>
      </c>
      <c r="AD102" s="29" t="str">
        <v>NaN</v>
      </c>
      <c r="AE102" s="29" t="str">
        <v>NaN</v>
      </c>
      <c r="AF102" s="29" t="str">
        <v>NaN</v>
      </c>
      <c r="AG102" s="29" t="str">
        <v>NaN</v>
      </c>
      <c r="AH102" s="29" t="str">
        <v>NaN</v>
      </c>
      <c r="AI102" s="29" t="str">
        <v>NaN</v>
      </c>
      <c r="AJ102" s="29" t="str">
        <v>NaN</v>
      </c>
      <c r="AK102" s="3">
        <f t="shared" si="1"/>
        <v>1.2938055063636362</v>
      </c>
      <c r="AP102" s="2">
        <f>((AK102-AK$28)*100)/AK$28</f>
        <v>-11.484221261185073</v>
      </c>
    </row>
    <row r="103" spans="1:45" x14ac:dyDescent="0.3">
      <c r="A103" s="32" t="str">
        <v>NaN</v>
      </c>
      <c r="B103" s="39" t="str">
        <v>NaN</v>
      </c>
      <c r="C103" s="32">
        <v>2.1332249999999999</v>
      </c>
      <c r="D103" s="32">
        <v>1.8992548</v>
      </c>
      <c r="E103" s="32">
        <v>1.9776918000000001</v>
      </c>
      <c r="F103" s="32">
        <v>2.0363327999999998</v>
      </c>
      <c r="G103" s="32">
        <v>2.1035075000000001</v>
      </c>
      <c r="H103" s="32">
        <v>2.0425330000000002</v>
      </c>
      <c r="I103" s="32">
        <v>1.9046209000000001</v>
      </c>
      <c r="J103" s="32">
        <v>1.6574001</v>
      </c>
      <c r="K103" s="32">
        <v>1.3197033</v>
      </c>
      <c r="L103" s="32">
        <v>1.1053503</v>
      </c>
      <c r="M103" s="32">
        <v>1.2514367</v>
      </c>
      <c r="N103" s="32">
        <v>1.4991498999999999</v>
      </c>
      <c r="O103" s="32">
        <v>1.7802834999999999</v>
      </c>
      <c r="P103" s="32" t="str">
        <v>NaN</v>
      </c>
      <c r="Q103" s="32" t="str">
        <v>NaN</v>
      </c>
      <c r="R103" s="32" t="str">
        <v>NaN</v>
      </c>
      <c r="S103" s="33">
        <v>3.0804431000000001</v>
      </c>
      <c r="T103" s="33">
        <v>2.1460461999999998</v>
      </c>
      <c r="U103" s="33">
        <v>2.0251405</v>
      </c>
      <c r="V103" s="33">
        <v>1.6970582999999999</v>
      </c>
      <c r="W103" s="33">
        <v>1.1784171000000001</v>
      </c>
      <c r="X103" s="33">
        <v>1.5627419</v>
      </c>
      <c r="Y103" s="33">
        <v>1.3791439999999999</v>
      </c>
      <c r="Z103" s="33" t="str">
        <v>NaN</v>
      </c>
      <c r="AA103" s="40" t="str">
        <v>NaN</v>
      </c>
      <c r="AB103" s="40">
        <v>0.45920222999999999</v>
      </c>
      <c r="AC103" s="40">
        <v>0.61837023000000002</v>
      </c>
      <c r="AD103" s="40" t="str">
        <v>NaN</v>
      </c>
      <c r="AE103" s="40" t="str">
        <v>NaN</v>
      </c>
      <c r="AF103" s="40" t="str">
        <v>NaN</v>
      </c>
      <c r="AG103" s="40" t="str">
        <v>NaN</v>
      </c>
      <c r="AH103" s="40" t="str">
        <v>NaN</v>
      </c>
      <c r="AI103" s="40" t="str">
        <v>NaN</v>
      </c>
      <c r="AJ103" s="40" t="str">
        <v>NaN</v>
      </c>
      <c r="AK103" s="3">
        <f t="shared" si="1"/>
        <v>1.6753205981818178</v>
      </c>
      <c r="AP103" s="2">
        <f>((AK103-AK$29)*100)/AK$29</f>
        <v>-12.671743946312109</v>
      </c>
    </row>
    <row r="104" spans="1:45" x14ac:dyDescent="0.3">
      <c r="A104" s="31" t="str">
        <v>NaN</v>
      </c>
      <c r="B104" s="41" t="str">
        <v>NaN</v>
      </c>
      <c r="C104" s="31" t="str">
        <v>NaN</v>
      </c>
      <c r="D104" s="31">
        <v>3.3360941</v>
      </c>
      <c r="E104" s="31">
        <v>3.0579000000000001</v>
      </c>
      <c r="F104" s="31">
        <v>2.9684982</v>
      </c>
      <c r="G104" s="31">
        <v>2.8737984000000001</v>
      </c>
      <c r="H104" s="31">
        <v>2.9356368000000002</v>
      </c>
      <c r="I104" s="31">
        <v>2.9006297999999999</v>
      </c>
      <c r="J104" s="31">
        <v>2.8817355999999998</v>
      </c>
      <c r="K104" s="31">
        <v>2.6371492999999999</v>
      </c>
      <c r="L104" s="31">
        <v>2.3239934</v>
      </c>
      <c r="M104" s="31">
        <v>1.9208337</v>
      </c>
      <c r="N104" s="31">
        <v>1.7569562000000001</v>
      </c>
      <c r="O104" s="31" t="str">
        <v>NaN</v>
      </c>
      <c r="P104" s="31" t="str">
        <v>NaN</v>
      </c>
      <c r="Q104" s="31" t="str">
        <v>NaN</v>
      </c>
      <c r="R104" s="31" t="str">
        <v>NaN</v>
      </c>
      <c r="S104" s="33">
        <v>4.1951985000000001</v>
      </c>
      <c r="T104" s="33">
        <v>3.7765024</v>
      </c>
      <c r="U104" s="33">
        <v>3.3099449999999999</v>
      </c>
      <c r="V104" s="33">
        <v>3.0279647999999999</v>
      </c>
      <c r="W104" s="33">
        <v>2.9192952999999999</v>
      </c>
      <c r="X104" s="33">
        <v>2.0773543999999999</v>
      </c>
      <c r="Y104" s="33">
        <v>1.8730401999999999</v>
      </c>
      <c r="Z104" s="33">
        <v>1.4092267000000001</v>
      </c>
      <c r="AA104" s="40">
        <v>1.0936802999999999</v>
      </c>
      <c r="AB104" s="40">
        <v>0.76145023000000001</v>
      </c>
      <c r="AC104" s="40">
        <v>0.69429649999999998</v>
      </c>
      <c r="AD104" s="40">
        <v>0.48176453000000002</v>
      </c>
      <c r="AE104" s="40" t="str">
        <v>NaN</v>
      </c>
      <c r="AF104" s="40" t="str">
        <v>NaN</v>
      </c>
      <c r="AG104" s="40" t="str">
        <v>NaN</v>
      </c>
      <c r="AH104" s="40" t="str">
        <v>NaN</v>
      </c>
      <c r="AI104" s="40" t="str">
        <v>NaN</v>
      </c>
      <c r="AJ104" s="40" t="str">
        <v>NaN</v>
      </c>
      <c r="AK104" s="3">
        <f t="shared" si="1"/>
        <v>2.4005627982608693</v>
      </c>
      <c r="AP104" s="2">
        <f>((AK104-AK$30)*100)/AK$30</f>
        <v>-12.347170757088019</v>
      </c>
    </row>
    <row r="105" spans="1:45" x14ac:dyDescent="0.3">
      <c r="A105" s="31" t="str">
        <v>NaN</v>
      </c>
      <c r="B105" s="41" t="str">
        <v>NaN</v>
      </c>
      <c r="C105" s="31" t="str">
        <v>NaN</v>
      </c>
      <c r="D105" s="31">
        <v>4.3771529999999998</v>
      </c>
      <c r="E105" s="31">
        <v>3.6607075</v>
      </c>
      <c r="F105" s="31">
        <v>3.653356</v>
      </c>
      <c r="G105" s="31">
        <v>3.5901450000000001</v>
      </c>
      <c r="H105" s="31">
        <v>3.4778169999999999</v>
      </c>
      <c r="I105" s="31">
        <v>3.4482558000000001</v>
      </c>
      <c r="J105" s="31">
        <v>3.3526927999999998</v>
      </c>
      <c r="K105" s="31">
        <v>3.2351918</v>
      </c>
      <c r="L105" s="31">
        <v>2.9546076999999999</v>
      </c>
      <c r="M105" s="31">
        <v>2.4375713000000001</v>
      </c>
      <c r="N105" s="31">
        <v>1.9472891999999999</v>
      </c>
      <c r="O105" s="31" t="str">
        <v>NaN</v>
      </c>
      <c r="P105" s="31" t="str">
        <v>NaN</v>
      </c>
      <c r="Q105" s="31" t="str">
        <v>NaN</v>
      </c>
      <c r="R105" s="31" t="str">
        <v>NaN</v>
      </c>
      <c r="S105" s="33">
        <v>4.382034</v>
      </c>
      <c r="T105" s="33">
        <v>4.2428819999999998</v>
      </c>
      <c r="U105" s="33">
        <v>4.0954199999999998</v>
      </c>
      <c r="V105" s="33">
        <v>3.6804972</v>
      </c>
      <c r="W105" s="33">
        <v>3.4906676000000001</v>
      </c>
      <c r="X105" s="33">
        <v>3.1578746</v>
      </c>
      <c r="Y105" s="33">
        <v>2.2115716999999999</v>
      </c>
      <c r="Z105" s="33" t="str">
        <v>NaN</v>
      </c>
      <c r="AA105" s="40">
        <v>1.0352663</v>
      </c>
      <c r="AB105" s="40">
        <v>0.85312694</v>
      </c>
      <c r="AC105" s="40" t="str">
        <v>NaN</v>
      </c>
      <c r="AD105" s="40" t="str">
        <v>NaN</v>
      </c>
      <c r="AE105" s="40" t="str">
        <v>NaN</v>
      </c>
      <c r="AF105" s="40" t="str">
        <v>NaN</v>
      </c>
      <c r="AG105" s="40" t="str">
        <v>NaN</v>
      </c>
      <c r="AH105" s="40" t="str">
        <v>NaN</v>
      </c>
      <c r="AI105" s="40" t="str">
        <v>NaN</v>
      </c>
      <c r="AJ105" s="40" t="str">
        <v>NaN</v>
      </c>
      <c r="AK105" s="3">
        <f t="shared" si="1"/>
        <v>3.1642063719999998</v>
      </c>
      <c r="AP105" s="2">
        <f>((AK105-AK$31)*100)/AK$31</f>
        <v>-10.218801238127972</v>
      </c>
    </row>
    <row r="106" spans="1:45" x14ac:dyDescent="0.3">
      <c r="A106" s="31" t="str">
        <v>NaN</v>
      </c>
      <c r="B106" s="41" t="str">
        <v>NaN</v>
      </c>
      <c r="C106" s="31" t="str">
        <v>NaN</v>
      </c>
      <c r="D106" s="31">
        <v>4.216926</v>
      </c>
      <c r="E106" s="31">
        <v>3.8951007999999998</v>
      </c>
      <c r="F106" s="31">
        <v>3.786365</v>
      </c>
      <c r="G106" s="31">
        <v>3.7231747999999998</v>
      </c>
      <c r="H106" s="31">
        <v>3.6926157000000002</v>
      </c>
      <c r="I106" s="31">
        <v>3.6279675999999998</v>
      </c>
      <c r="J106" s="31">
        <v>3.5621866999999998</v>
      </c>
      <c r="K106" s="31">
        <v>3.4291363000000001</v>
      </c>
      <c r="L106" s="31">
        <v>3.1552264999999999</v>
      </c>
      <c r="M106" s="31">
        <v>2.6457109999999999</v>
      </c>
      <c r="N106" s="31">
        <v>2.0884347000000001</v>
      </c>
      <c r="O106" s="31" t="str">
        <v>NaN</v>
      </c>
      <c r="P106" s="31" t="str">
        <v>NaN</v>
      </c>
      <c r="Q106" s="31" t="str">
        <v>NaN</v>
      </c>
      <c r="R106" s="31" t="str">
        <v>NaN</v>
      </c>
      <c r="S106" s="33" t="str">
        <v>NaN</v>
      </c>
      <c r="T106" s="33">
        <v>4.6310396000000003</v>
      </c>
      <c r="U106" s="33">
        <v>4.2494335000000003</v>
      </c>
      <c r="V106" s="33">
        <v>4.2103204999999999</v>
      </c>
      <c r="W106" s="33">
        <v>3.9556426999999998</v>
      </c>
      <c r="X106" s="33">
        <v>3.6608502999999999</v>
      </c>
      <c r="Y106" s="33">
        <v>2.9261026000000001</v>
      </c>
      <c r="Z106" s="33">
        <v>2.3221723999999999</v>
      </c>
      <c r="AA106" s="40" t="str">
        <v>NaN</v>
      </c>
      <c r="AB106" s="40" t="str">
        <v>NaN</v>
      </c>
      <c r="AC106" s="40" t="str">
        <v>NaN</v>
      </c>
      <c r="AD106" s="40" t="str">
        <v>NaN</v>
      </c>
      <c r="AE106" s="40" t="str">
        <v>NaN</v>
      </c>
      <c r="AF106" s="40" t="str">
        <v>NaN</v>
      </c>
      <c r="AG106" s="40" t="str">
        <v>NaN</v>
      </c>
      <c r="AH106" s="40" t="str">
        <v>NaN</v>
      </c>
      <c r="AI106" s="40" t="str">
        <v>NaN</v>
      </c>
      <c r="AJ106" s="40" t="str">
        <v>NaN</v>
      </c>
      <c r="AK106" s="3">
        <f t="shared" si="1"/>
        <v>3.5432448166666664</v>
      </c>
      <c r="AP106" s="2">
        <f>((AK106-AK$32)*100)/AK$32</f>
        <v>-9.0364075356721578</v>
      </c>
    </row>
    <row r="107" spans="1:45" x14ac:dyDescent="0.3">
      <c r="A107" s="31" t="str">
        <v>NaN</v>
      </c>
      <c r="B107" s="41" t="str">
        <v>NaN</v>
      </c>
      <c r="C107" s="31" t="str">
        <v>NaN</v>
      </c>
      <c r="D107" s="31" t="str">
        <v>NaN</v>
      </c>
      <c r="E107" s="31">
        <v>3.7169241999999998</v>
      </c>
      <c r="F107" s="31">
        <v>3.7665622000000001</v>
      </c>
      <c r="G107" s="31">
        <v>3.7473136999999999</v>
      </c>
      <c r="H107" s="31">
        <v>3.5927910000000001</v>
      </c>
      <c r="I107" s="31">
        <v>3.5933117999999999</v>
      </c>
      <c r="J107" s="31">
        <v>3.5847578000000002</v>
      </c>
      <c r="K107" s="31">
        <v>3.4917072999999998</v>
      </c>
      <c r="L107" s="31">
        <v>3.1548498</v>
      </c>
      <c r="M107" s="31">
        <v>2.7098775000000002</v>
      </c>
      <c r="N107" s="31">
        <v>2.1289465000000001</v>
      </c>
      <c r="O107" s="31" t="str">
        <v>NaN</v>
      </c>
      <c r="P107" s="31" t="str">
        <v>NaN</v>
      </c>
      <c r="Q107" s="31" t="str">
        <v>NaN</v>
      </c>
      <c r="R107" s="31" t="str">
        <v>NaN</v>
      </c>
      <c r="S107" s="33" t="str">
        <v>NaN</v>
      </c>
      <c r="T107" s="33" t="str">
        <v>NaN</v>
      </c>
      <c r="U107" s="33">
        <v>4.4030433000000002</v>
      </c>
      <c r="V107" s="33">
        <v>4.1672377999999997</v>
      </c>
      <c r="W107" s="33">
        <v>3.9536780999999999</v>
      </c>
      <c r="X107" s="33">
        <v>3.7607889999999999</v>
      </c>
      <c r="Y107" s="33">
        <v>3.0592584999999999</v>
      </c>
      <c r="Z107" s="33">
        <v>2.3480294000000002</v>
      </c>
      <c r="AA107" s="40" t="str">
        <v>NaN</v>
      </c>
      <c r="AB107" s="40" t="str">
        <v>NaN</v>
      </c>
      <c r="AC107" s="40" t="str">
        <v>NaN</v>
      </c>
      <c r="AD107" s="40" t="str">
        <v>NaN</v>
      </c>
      <c r="AE107" s="40" t="str">
        <v>NaN</v>
      </c>
      <c r="AF107" s="40" t="str">
        <v>NaN</v>
      </c>
      <c r="AG107" s="40" t="str">
        <v>NaN</v>
      </c>
      <c r="AH107" s="40" t="str">
        <v>NaN</v>
      </c>
      <c r="AI107" s="40" t="str">
        <v>NaN</v>
      </c>
      <c r="AJ107" s="40" t="str">
        <v>NaN</v>
      </c>
      <c r="AK107" s="3">
        <f t="shared" si="1"/>
        <v>3.4486923687500006</v>
      </c>
      <c r="AP107" s="2">
        <f>((AK107-AK$33)*100)/AK$33</f>
        <v>-6.9887931203001408</v>
      </c>
    </row>
    <row r="108" spans="1:45" x14ac:dyDescent="0.3">
      <c r="A108" s="27" t="str">
        <v>NaN</v>
      </c>
      <c r="B108" s="28" t="str">
        <v>NaN</v>
      </c>
      <c r="C108" s="27" t="str">
        <v>NaN</v>
      </c>
      <c r="D108" s="27" t="str">
        <v>NaN</v>
      </c>
      <c r="E108" s="27">
        <v>2.8398973999999999</v>
      </c>
      <c r="F108" s="27">
        <v>3.8834960000000001</v>
      </c>
      <c r="G108" s="27">
        <v>3.5801352999999998</v>
      </c>
      <c r="H108" s="27">
        <v>3.5333511999999998</v>
      </c>
      <c r="I108" s="27">
        <v>3.7723696000000002</v>
      </c>
      <c r="J108" s="27">
        <v>4.1137499999999996</v>
      </c>
      <c r="K108" s="27">
        <v>3.2757212999999998</v>
      </c>
      <c r="L108" s="27">
        <v>2.8356602</v>
      </c>
      <c r="M108" s="27">
        <v>2.1779234000000001</v>
      </c>
      <c r="N108" s="27" t="str">
        <v>NaN</v>
      </c>
      <c r="O108" s="27" t="str">
        <v>NaN</v>
      </c>
      <c r="P108" s="27" t="str">
        <v>NaN</v>
      </c>
      <c r="Q108" s="27" t="str">
        <v>NaN</v>
      </c>
      <c r="R108" s="27" t="str">
        <v>NaN</v>
      </c>
      <c r="S108" s="27" t="str">
        <v>NaN</v>
      </c>
      <c r="T108" s="27" t="str">
        <v>NaN</v>
      </c>
      <c r="U108" s="27">
        <v>3.6725378000000002</v>
      </c>
      <c r="V108" s="27">
        <v>3.7380996</v>
      </c>
      <c r="W108" s="27">
        <v>3.5509548</v>
      </c>
      <c r="X108" s="27">
        <v>3.4638301999999999</v>
      </c>
      <c r="Y108" s="27">
        <v>3.0362290000000001</v>
      </c>
      <c r="Z108" s="27" t="str">
        <v>NaN</v>
      </c>
      <c r="AA108" s="27" t="str">
        <v>NaN</v>
      </c>
      <c r="AB108" s="27" t="str">
        <v>NaN</v>
      </c>
      <c r="AC108" s="27" t="str">
        <v>NaN</v>
      </c>
      <c r="AD108" s="27" t="str">
        <v>NaN</v>
      </c>
      <c r="AE108" s="27" t="str">
        <v>NaN</v>
      </c>
      <c r="AF108" s="27" t="str">
        <v>NaN</v>
      </c>
      <c r="AG108" s="27" t="str">
        <v>NaN</v>
      </c>
      <c r="AH108" s="27" t="str">
        <v>NaN</v>
      </c>
      <c r="AI108" s="27" t="str">
        <v>NaN</v>
      </c>
      <c r="AJ108" s="27" t="str">
        <v>NaN</v>
      </c>
      <c r="AK108" s="3">
        <f t="shared" si="1"/>
        <v>3.3909968428571422</v>
      </c>
      <c r="AP108" s="2">
        <f>((AK108-AK$34)*100)/AK$34</f>
        <v>-4.2406839007064843</v>
      </c>
    </row>
    <row r="109" spans="1:45" x14ac:dyDescent="0.3">
      <c r="A109" s="27" t="str">
        <v>NaN</v>
      </c>
      <c r="B109" s="28" t="str">
        <v>NaN</v>
      </c>
      <c r="C109" s="27" t="str">
        <v>NaN</v>
      </c>
      <c r="D109" s="27" t="str">
        <v>NaN</v>
      </c>
      <c r="E109" s="27" t="str">
        <v>NaN</v>
      </c>
      <c r="F109" s="27" t="str">
        <v>NaN</v>
      </c>
      <c r="G109" s="27">
        <v>2.6834425999999998</v>
      </c>
      <c r="H109" s="27">
        <v>2.6318033000000001</v>
      </c>
      <c r="I109" s="27">
        <v>2.6244295000000002</v>
      </c>
      <c r="J109" s="27">
        <v>2.7653975000000002</v>
      </c>
      <c r="K109" s="27">
        <v>2.5482998000000001</v>
      </c>
      <c r="L109" s="27">
        <v>2.2124999999999999</v>
      </c>
      <c r="M109" s="27" t="str">
        <v>NaN</v>
      </c>
      <c r="N109" s="27" t="str">
        <v>NaN</v>
      </c>
      <c r="O109" s="27" t="str">
        <v>NaN</v>
      </c>
      <c r="P109" s="27" t="str">
        <v>NaN</v>
      </c>
      <c r="Q109" s="27" t="str">
        <v>NaN</v>
      </c>
      <c r="R109" s="27" t="str">
        <v>NaN</v>
      </c>
      <c r="S109" s="27" t="str">
        <v>NaN</v>
      </c>
      <c r="T109" s="27" t="str">
        <v>NaN</v>
      </c>
      <c r="U109" s="27">
        <v>3.1165427999999999</v>
      </c>
      <c r="V109" s="27">
        <v>3.5924144</v>
      </c>
      <c r="W109" s="27">
        <v>2.8950390000000001</v>
      </c>
      <c r="X109" s="27">
        <v>2.7435176000000001</v>
      </c>
      <c r="Y109" s="27">
        <v>2.5852295999999999</v>
      </c>
      <c r="Z109" s="27">
        <v>2.3290722000000001</v>
      </c>
      <c r="AA109" s="27" t="str">
        <v>NaN</v>
      </c>
      <c r="AB109" s="27" t="str">
        <v>NaN</v>
      </c>
      <c r="AC109" s="27" t="str">
        <v>NaN</v>
      </c>
      <c r="AD109" s="27" t="str">
        <v>NaN</v>
      </c>
      <c r="AE109" s="27" t="str">
        <v>NaN</v>
      </c>
      <c r="AF109" s="27" t="str">
        <v>NaN</v>
      </c>
      <c r="AG109" s="27" t="str">
        <v>NaN</v>
      </c>
      <c r="AH109" s="27" t="str">
        <v>NaN</v>
      </c>
      <c r="AI109" s="27" t="str">
        <v>NaN</v>
      </c>
      <c r="AJ109" s="27" t="str">
        <v>NaN</v>
      </c>
      <c r="AK109" s="3">
        <f t="shared" si="1"/>
        <v>2.7273073583333338</v>
      </c>
      <c r="AP109" s="2">
        <f>((AK109-AK$35)*100)/AK$35</f>
        <v>-3.2666259410002194</v>
      </c>
    </row>
    <row r="110" spans="1:45" x14ac:dyDescent="0.3">
      <c r="A110" s="25" t="str">
        <v>NaN</v>
      </c>
      <c r="B110" s="26" t="str">
        <v>NaN</v>
      </c>
      <c r="C110" s="25" t="str">
        <v>NaN</v>
      </c>
      <c r="D110" s="25" t="str">
        <v>NaN</v>
      </c>
      <c r="E110" s="25" t="str">
        <v>NaN</v>
      </c>
      <c r="F110" s="25" t="str">
        <v>NaN</v>
      </c>
      <c r="G110" s="25" t="str">
        <v>NaN</v>
      </c>
      <c r="H110" s="25" t="str">
        <v>NaN</v>
      </c>
      <c r="I110" s="25" t="str">
        <v>NaN</v>
      </c>
      <c r="J110" s="25">
        <v>2.1516742999999998</v>
      </c>
      <c r="K110" s="25" t="str">
        <v>NaN</v>
      </c>
      <c r="L110" s="25" t="str">
        <v>NaN</v>
      </c>
      <c r="M110" s="25" t="str">
        <v>NaN</v>
      </c>
      <c r="N110" s="25" t="str">
        <v>NaN</v>
      </c>
      <c r="O110" s="25" t="str">
        <v>NaN</v>
      </c>
      <c r="P110" s="25" t="str">
        <v>NaN</v>
      </c>
      <c r="Q110" s="25" t="str">
        <v>NaN</v>
      </c>
      <c r="R110" s="25" t="str">
        <v>NaN</v>
      </c>
      <c r="S110" s="25" t="str">
        <v>NaN</v>
      </c>
      <c r="T110" s="25">
        <v>2.4100169999999999</v>
      </c>
      <c r="U110" s="25">
        <v>2.4970352999999998</v>
      </c>
      <c r="V110" s="25" t="str">
        <v>NaN</v>
      </c>
      <c r="W110" s="25" t="str">
        <v>NaN</v>
      </c>
      <c r="X110" s="25">
        <v>1.6121496</v>
      </c>
      <c r="Y110" s="25">
        <v>2.0642833999999999</v>
      </c>
      <c r="Z110" s="25">
        <v>1.9972299</v>
      </c>
      <c r="AA110" s="25">
        <v>1.996356</v>
      </c>
      <c r="AB110" s="25">
        <v>2.0058722000000002</v>
      </c>
      <c r="AC110" s="25" t="str">
        <v>NaN</v>
      </c>
      <c r="AD110" s="25" t="str">
        <v>NaN</v>
      </c>
      <c r="AE110" s="25" t="str">
        <v>NaN</v>
      </c>
      <c r="AF110" s="25" t="str">
        <v>NaN</v>
      </c>
      <c r="AG110" s="25" t="str">
        <v>NaN</v>
      </c>
      <c r="AH110" s="25" t="str">
        <v>NaN</v>
      </c>
      <c r="AI110" s="25" t="str">
        <v>NaN</v>
      </c>
      <c r="AJ110" s="25" t="str">
        <v>NaN</v>
      </c>
      <c r="AK110" s="3">
        <f t="shared" si="1"/>
        <v>2.0918272125000001</v>
      </c>
      <c r="AP110" s="22">
        <f>((AK110-AK$36)*100)/AK$36</f>
        <v>-12.383361055239432</v>
      </c>
    </row>
    <row r="111" spans="1:45" x14ac:dyDescent="0.3">
      <c r="A111" s="25">
        <v>1.8200978000000001</v>
      </c>
      <c r="B111" s="26">
        <v>1.8540696000000001</v>
      </c>
      <c r="C111" s="25">
        <v>1.8655120999999999</v>
      </c>
      <c r="D111" s="25">
        <v>1.8709937000000001</v>
      </c>
      <c r="E111" s="25">
        <v>1.8538452000000001</v>
      </c>
      <c r="F111" s="25">
        <v>1.8490735</v>
      </c>
      <c r="G111" s="25">
        <v>1.8467301</v>
      </c>
      <c r="H111" s="25">
        <v>1.8430409999999999</v>
      </c>
      <c r="I111" s="25">
        <v>1.8408593</v>
      </c>
      <c r="J111" s="25">
        <v>1.838379</v>
      </c>
      <c r="K111" s="25">
        <v>1.824978</v>
      </c>
      <c r="L111" s="25">
        <v>1.8185533</v>
      </c>
      <c r="M111" s="25">
        <v>1.8181647999999999</v>
      </c>
      <c r="N111" s="25">
        <v>1.7935241</v>
      </c>
      <c r="O111" s="25">
        <v>1.8438003000000001</v>
      </c>
      <c r="P111" s="25">
        <v>1.9032522000000001</v>
      </c>
      <c r="Q111" s="25">
        <v>1.9200735</v>
      </c>
      <c r="R111" s="25">
        <v>1.9215062999999999</v>
      </c>
      <c r="S111" s="25">
        <v>1.9795594000000001</v>
      </c>
      <c r="T111" s="25">
        <v>2.0240022999999998</v>
      </c>
      <c r="U111" s="25" t="str">
        <v>NaN</v>
      </c>
      <c r="V111" s="25" t="str">
        <v>NaN</v>
      </c>
      <c r="W111" s="25" t="str">
        <v>NaN</v>
      </c>
      <c r="X111" s="25" t="str">
        <v>NaN</v>
      </c>
      <c r="Y111" s="25">
        <v>1.7225520999999999</v>
      </c>
      <c r="Z111" s="25">
        <v>1.921009</v>
      </c>
      <c r="AA111" s="25">
        <v>1.8794389</v>
      </c>
      <c r="AB111" s="25">
        <v>1.9375287000000001</v>
      </c>
      <c r="AC111" s="25">
        <v>1.8838341999999999</v>
      </c>
      <c r="AD111" s="25">
        <v>1.861075</v>
      </c>
      <c r="AE111" s="25">
        <v>1.9182527</v>
      </c>
      <c r="AF111" s="25">
        <v>1.8711758000000001</v>
      </c>
      <c r="AG111" s="25">
        <v>1.8322598000000001</v>
      </c>
      <c r="AH111" s="25">
        <v>1.8604586999999999</v>
      </c>
      <c r="AI111" s="25">
        <v>1.8541879999999999</v>
      </c>
      <c r="AJ111" s="25">
        <v>1.8122088999999999</v>
      </c>
      <c r="AK111" s="3">
        <f t="shared" si="1"/>
        <v>1.8651249156250005</v>
      </c>
      <c r="AP111" s="22">
        <f>((AK111-AK$37)*100)/AK$37</f>
        <v>-8.3636435954559118</v>
      </c>
    </row>
    <row r="112" spans="1:45" x14ac:dyDescent="0.3">
      <c r="A112" t="s">
        <v>83</v>
      </c>
      <c r="AK112" s="17">
        <f>SUM(A76:AJ109)/867</f>
        <v>2.4613043618915822</v>
      </c>
      <c r="AP112" s="23">
        <f>((AK112-AK$38)*100)/AK$38</f>
        <v>-7.489633900351496</v>
      </c>
      <c r="AQ112" s="24" t="s">
        <v>124</v>
      </c>
    </row>
    <row r="113" spans="1:47" x14ac:dyDescent="0.3">
      <c r="A113" s="25" t="str" cm="1">
        <f t="array" ref="A113:AJ148">([4]bio_export_POC_PRC8p5!A38:AJ73)</f>
        <v>NaN</v>
      </c>
      <c r="B113" s="26" t="str">
        <v>NaN</v>
      </c>
      <c r="C113" s="25" t="str">
        <v>NaN</v>
      </c>
      <c r="D113" s="25" t="str">
        <v>NaN</v>
      </c>
      <c r="E113" s="25" t="str">
        <v>NaN</v>
      </c>
      <c r="F113" s="25" t="str">
        <v>NaN</v>
      </c>
      <c r="G113" s="25" t="str">
        <v>NaN</v>
      </c>
      <c r="H113" s="25" t="str">
        <v>NaN</v>
      </c>
      <c r="I113" s="25" t="str">
        <v>NaN</v>
      </c>
      <c r="J113" s="25" t="str">
        <v>NaN</v>
      </c>
      <c r="K113" s="25" t="str">
        <v>NaN</v>
      </c>
      <c r="L113" s="25" t="str">
        <v>NaN</v>
      </c>
      <c r="M113" s="25" t="str">
        <v>NaN</v>
      </c>
      <c r="N113" s="25" t="str">
        <v>NaN</v>
      </c>
      <c r="O113" s="25" t="str">
        <v>NaN</v>
      </c>
      <c r="P113" s="25" t="str">
        <v>NaN</v>
      </c>
      <c r="Q113" s="25" t="str">
        <v>NaN</v>
      </c>
      <c r="R113" s="25" t="str">
        <v>NaN</v>
      </c>
      <c r="S113" s="25" t="str">
        <v>NaN</v>
      </c>
      <c r="T113" s="25" t="str">
        <v>NaN</v>
      </c>
      <c r="U113" s="25" t="str">
        <v>NaN</v>
      </c>
      <c r="V113" s="25" t="str">
        <v>NaN</v>
      </c>
      <c r="W113" s="25" t="str">
        <v>NaN</v>
      </c>
      <c r="X113" s="25" t="str">
        <v>NaN</v>
      </c>
      <c r="Y113" s="25" t="str">
        <v>NaN</v>
      </c>
      <c r="Z113" s="25" t="str">
        <v>NaN</v>
      </c>
      <c r="AA113" s="25" t="str">
        <v>NaN</v>
      </c>
      <c r="AB113" s="25" t="str">
        <v>NaN</v>
      </c>
      <c r="AC113" s="25" t="str">
        <v>NaN</v>
      </c>
      <c r="AD113" s="25" t="str">
        <v>NaN</v>
      </c>
      <c r="AE113" s="25" t="str">
        <v>NaN</v>
      </c>
      <c r="AF113" s="25" t="str">
        <v>NaN</v>
      </c>
      <c r="AG113" s="25" t="str">
        <v>NaN</v>
      </c>
      <c r="AH113" s="25" t="str">
        <v>NaN</v>
      </c>
      <c r="AI113" s="25" t="str">
        <v>NaN</v>
      </c>
      <c r="AJ113" s="25" t="str">
        <v>NaN</v>
      </c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 t="str">
        <v>NaN</v>
      </c>
      <c r="B114" s="26">
        <v>2.2625229999999998</v>
      </c>
      <c r="C114" s="25">
        <v>2.2634223000000002</v>
      </c>
      <c r="D114" s="25">
        <v>2.2662252999999999</v>
      </c>
      <c r="E114" s="25">
        <v>2.4407383999999999</v>
      </c>
      <c r="F114" s="25">
        <v>2.0624604</v>
      </c>
      <c r="G114" s="25">
        <v>2.0663651999999999</v>
      </c>
      <c r="H114" s="25">
        <v>2.0419716999999999</v>
      </c>
      <c r="I114" s="25">
        <v>2.1218870000000001</v>
      </c>
      <c r="J114" s="25">
        <v>2.5116185999999998</v>
      </c>
      <c r="K114" s="25">
        <v>2.1951063</v>
      </c>
      <c r="L114" s="25">
        <v>2.3860214000000002</v>
      </c>
      <c r="M114" s="25">
        <v>2.3677967</v>
      </c>
      <c r="N114" s="25">
        <v>2.3914040000000001</v>
      </c>
      <c r="O114" s="25">
        <v>2.1797008999999998</v>
      </c>
      <c r="P114" s="25">
        <v>2.4090834000000001</v>
      </c>
      <c r="Q114" s="25">
        <v>2.3181645999999998</v>
      </c>
      <c r="R114" s="25">
        <v>1.9822305</v>
      </c>
      <c r="S114" s="25">
        <v>1.9106756</v>
      </c>
      <c r="T114" s="25">
        <v>2.2243539999999999</v>
      </c>
      <c r="U114" s="25">
        <v>2.2496535999999998</v>
      </c>
      <c r="V114" s="25">
        <v>2.1767004000000001</v>
      </c>
      <c r="W114" s="25">
        <v>2.2049786999999998</v>
      </c>
      <c r="X114" s="25">
        <v>2.2228417</v>
      </c>
      <c r="Y114" s="25">
        <v>2.1677195999999999</v>
      </c>
      <c r="Z114" s="25">
        <v>2.1242823999999998</v>
      </c>
      <c r="AA114" s="25">
        <v>2.1405631999999999</v>
      </c>
      <c r="AB114" s="25">
        <v>2.1592467000000002</v>
      </c>
      <c r="AC114" s="25">
        <v>2.160717</v>
      </c>
      <c r="AD114" s="25">
        <v>2.1768765000000001</v>
      </c>
      <c r="AE114" s="25">
        <v>2.0716412000000002</v>
      </c>
      <c r="AF114" s="25">
        <v>2.1843653000000001</v>
      </c>
      <c r="AG114" s="25">
        <v>2.1199303</v>
      </c>
      <c r="AH114" s="25">
        <v>2.1372042000000002</v>
      </c>
      <c r="AI114" s="25">
        <v>2.3589730000000002</v>
      </c>
      <c r="AJ114" s="25" t="str">
        <v>NaN</v>
      </c>
      <c r="AK114" s="3">
        <f>AVERAGE(A114:AJ114)</f>
        <v>2.2075718558823532</v>
      </c>
      <c r="AM114" s="6" t="s">
        <v>93</v>
      </c>
      <c r="AO114" s="2">
        <f>SUM(A147:AJ148)/40</f>
        <v>2.0047377624999996</v>
      </c>
      <c r="AP114" s="2">
        <f>((AK114-AK$3)*100)/AK$3</f>
        <v>2.1448311907507538</v>
      </c>
      <c r="AR114" s="6" t="s">
        <v>93</v>
      </c>
      <c r="AS114" s="2"/>
      <c r="AT114" s="2">
        <f>((AO114-AO$3)*100)/AO$3</f>
        <v>-4.7982925759818915</v>
      </c>
    </row>
    <row r="115" spans="1:47" x14ac:dyDescent="0.3">
      <c r="A115" s="27">
        <v>2.9079497000000001</v>
      </c>
      <c r="B115" s="28">
        <v>2.8693585000000001</v>
      </c>
      <c r="C115" s="27">
        <v>2.7722880000000001</v>
      </c>
      <c r="D115" s="27">
        <v>2.6214930000000001</v>
      </c>
      <c r="E115" s="27">
        <v>2.4886363</v>
      </c>
      <c r="F115" s="27">
        <v>2.5831110000000002</v>
      </c>
      <c r="G115" s="27">
        <v>2.5885003000000002</v>
      </c>
      <c r="H115" s="27">
        <v>2.600619</v>
      </c>
      <c r="I115" s="27">
        <v>2.7296809999999998</v>
      </c>
      <c r="J115" s="27">
        <v>2.8104089999999999</v>
      </c>
      <c r="K115" s="27">
        <v>2.8305506999999999</v>
      </c>
      <c r="L115" s="27">
        <v>2.8167586</v>
      </c>
      <c r="M115" s="27">
        <v>2.8027332</v>
      </c>
      <c r="N115" s="27">
        <v>2.8140352000000002</v>
      </c>
      <c r="O115" s="27">
        <v>2.8191790000000001</v>
      </c>
      <c r="P115" s="27">
        <v>2.8043406000000002</v>
      </c>
      <c r="Q115" s="27">
        <v>2.7311811000000001</v>
      </c>
      <c r="R115" s="27">
        <v>2.6272380000000002</v>
      </c>
      <c r="S115" s="27">
        <v>2.5280901999999998</v>
      </c>
      <c r="T115" s="27">
        <v>2.8072225999999998</v>
      </c>
      <c r="U115" s="27">
        <v>2.812557</v>
      </c>
      <c r="V115" s="27">
        <v>2.7163856000000002</v>
      </c>
      <c r="W115" s="27">
        <v>2.7148507</v>
      </c>
      <c r="X115" s="27">
        <v>2.7942141999999999</v>
      </c>
      <c r="Y115" s="27">
        <v>2.8303783</v>
      </c>
      <c r="Z115" s="27">
        <v>2.8382811999999999</v>
      </c>
      <c r="AA115" s="27">
        <v>2.8088060000000001</v>
      </c>
      <c r="AB115" s="27">
        <v>2.7036183</v>
      </c>
      <c r="AC115" s="27">
        <v>2.7137099999999998</v>
      </c>
      <c r="AD115" s="27">
        <v>2.7943617999999999</v>
      </c>
      <c r="AE115" s="27">
        <v>2.8811966999999998</v>
      </c>
      <c r="AF115" s="27">
        <v>2.9869330000000001</v>
      </c>
      <c r="AG115" s="27">
        <v>2.7675360000000002</v>
      </c>
      <c r="AH115" s="27">
        <v>2.9198870000000001</v>
      </c>
      <c r="AI115" s="27">
        <v>2.8704247000000001</v>
      </c>
      <c r="AJ115" s="27">
        <v>2.932674</v>
      </c>
      <c r="AK115" s="3">
        <f t="shared" ref="AK115:AK178" si="2">AVERAGE(A115:AJ115)</f>
        <v>2.7677552638888896</v>
      </c>
      <c r="AM115" s="6" t="s">
        <v>115</v>
      </c>
      <c r="AO115" s="2">
        <f>SUM(A113:AJ114)/34</f>
        <v>2.2075718558823532</v>
      </c>
      <c r="AP115" s="2">
        <f>((AK115-AK$4)*100)/AK$4</f>
        <v>1.0758286681828244</v>
      </c>
      <c r="AR115" s="6" t="s">
        <v>115</v>
      </c>
      <c r="AS115" s="2"/>
      <c r="AT115" s="1">
        <f>((AO115-AO$4)*100)/AO$4</f>
        <v>2.1448311907507538</v>
      </c>
    </row>
    <row r="116" spans="1:47" x14ac:dyDescent="0.3">
      <c r="A116" s="27">
        <v>3.6647023999999999</v>
      </c>
      <c r="B116" s="28">
        <v>3.5796773000000002</v>
      </c>
      <c r="C116" s="27">
        <v>3.5044680000000001</v>
      </c>
      <c r="D116" s="27">
        <v>3.5726209</v>
      </c>
      <c r="E116" s="27">
        <v>3.5112299999999999</v>
      </c>
      <c r="F116" s="27">
        <v>3.3932896000000001</v>
      </c>
      <c r="G116" s="27">
        <v>3.2803447000000001</v>
      </c>
      <c r="H116" s="27">
        <v>3.3753077999999999</v>
      </c>
      <c r="I116" s="27">
        <v>3.5947711</v>
      </c>
      <c r="J116" s="27">
        <v>3.7127633000000002</v>
      </c>
      <c r="K116" s="27">
        <v>3.8029635000000002</v>
      </c>
      <c r="L116" s="27">
        <v>3.7810006</v>
      </c>
      <c r="M116" s="27">
        <v>3.7094429999999998</v>
      </c>
      <c r="N116" s="27">
        <v>3.6533747000000001</v>
      </c>
      <c r="O116" s="27">
        <v>3.5625019999999998</v>
      </c>
      <c r="P116" s="27">
        <v>3.4611084000000001</v>
      </c>
      <c r="Q116" s="27">
        <v>3.4269959999999999</v>
      </c>
      <c r="R116" s="27">
        <v>3.2695403000000001</v>
      </c>
      <c r="S116" s="27">
        <v>2.649327</v>
      </c>
      <c r="T116" s="27">
        <v>3.0001213999999998</v>
      </c>
      <c r="U116" s="27">
        <v>3.4166932000000001</v>
      </c>
      <c r="V116" s="27">
        <v>3.6886331999999999</v>
      </c>
      <c r="W116" s="27">
        <v>3.7696489999999998</v>
      </c>
      <c r="X116" s="27">
        <v>3.7124507000000002</v>
      </c>
      <c r="Y116" s="27">
        <v>3.6934333000000001</v>
      </c>
      <c r="Z116" s="27">
        <v>3.6658552000000002</v>
      </c>
      <c r="AA116" s="27">
        <v>3.6269681</v>
      </c>
      <c r="AB116" s="27">
        <v>3.5753379999999999</v>
      </c>
      <c r="AC116" s="27">
        <v>3.5025615999999999</v>
      </c>
      <c r="AD116" s="27">
        <v>3.6059923</v>
      </c>
      <c r="AE116" s="27">
        <v>3.6851829999999999</v>
      </c>
      <c r="AF116" s="27">
        <v>3.6960247000000002</v>
      </c>
      <c r="AG116" s="27">
        <v>3.6643243000000001</v>
      </c>
      <c r="AH116" s="27">
        <v>3.7224162000000001</v>
      </c>
      <c r="AI116" s="27">
        <v>3.6905481999999998</v>
      </c>
      <c r="AJ116" s="27">
        <v>3.6562884000000002</v>
      </c>
      <c r="AK116" s="3">
        <f t="shared" si="2"/>
        <v>3.5521642055555547</v>
      </c>
      <c r="AM116" s="10" t="s">
        <v>93</v>
      </c>
      <c r="AO116" s="2">
        <f>SUM(A145:AJ146)/26</f>
        <v>3.1544852730769231</v>
      </c>
      <c r="AP116" s="2">
        <f>((AK116-AK$5)*100)/AK$5</f>
        <v>3.531984882013901</v>
      </c>
      <c r="AR116" s="10" t="s">
        <v>93</v>
      </c>
      <c r="AS116" s="2"/>
      <c r="AT116" s="1">
        <f>((AO116-AO$5)*100)/AO$5</f>
        <v>-1.6695951740861492</v>
      </c>
    </row>
    <row r="117" spans="1:47" x14ac:dyDescent="0.3">
      <c r="A117" s="29">
        <v>3.8145701999999999</v>
      </c>
      <c r="B117" s="30">
        <v>3.8310322999999999</v>
      </c>
      <c r="C117" s="29">
        <v>3.7211601999999999</v>
      </c>
      <c r="D117" s="29">
        <v>3.8473969000000001</v>
      </c>
      <c r="E117" s="31">
        <v>3.8955115999999999</v>
      </c>
      <c r="F117" s="31">
        <v>3.8170283</v>
      </c>
      <c r="G117" s="31">
        <v>3.8988635999999999</v>
      </c>
      <c r="H117" s="31">
        <v>3.8610704</v>
      </c>
      <c r="I117" s="31">
        <v>4.0390470000000001</v>
      </c>
      <c r="J117" s="31">
        <v>4.1252484000000003</v>
      </c>
      <c r="K117" s="31">
        <v>4.0585339999999999</v>
      </c>
      <c r="L117" s="31">
        <v>3.9804962000000002</v>
      </c>
      <c r="M117" s="31">
        <v>3.8938682</v>
      </c>
      <c r="N117" s="31">
        <v>3.8550426999999998</v>
      </c>
      <c r="O117" s="31">
        <v>3.7782947999999998</v>
      </c>
      <c r="P117" s="31">
        <v>3.7143790000000001</v>
      </c>
      <c r="Q117" s="32">
        <v>3.6287756</v>
      </c>
      <c r="R117" s="32">
        <v>3.5880407999999999</v>
      </c>
      <c r="S117" s="33">
        <v>3.1067187999999999</v>
      </c>
      <c r="T117" s="33" t="str">
        <v>NaN</v>
      </c>
      <c r="U117" s="33">
        <v>4.312932</v>
      </c>
      <c r="V117" s="33">
        <v>4.3038224999999999</v>
      </c>
      <c r="W117" s="33">
        <v>4.2955220000000001</v>
      </c>
      <c r="X117" s="33">
        <v>4.2182627000000004</v>
      </c>
      <c r="Y117" s="33">
        <v>4.1604203999999996</v>
      </c>
      <c r="Z117" s="33">
        <v>4.0839886999999999</v>
      </c>
      <c r="AA117" s="33">
        <v>3.878282</v>
      </c>
      <c r="AB117" s="33">
        <v>3.8649924000000002</v>
      </c>
      <c r="AC117" s="29">
        <v>3.8810844000000002</v>
      </c>
      <c r="AD117" s="29">
        <v>3.927378</v>
      </c>
      <c r="AE117" s="29">
        <v>4.0469116999999999</v>
      </c>
      <c r="AF117" s="29">
        <v>4.1235090000000003</v>
      </c>
      <c r="AG117" s="29">
        <v>3.8313242999999999</v>
      </c>
      <c r="AH117" s="29">
        <v>3.8340253999999998</v>
      </c>
      <c r="AI117" s="29">
        <v>3.7282183</v>
      </c>
      <c r="AJ117" s="29">
        <v>3.8225055000000001</v>
      </c>
      <c r="AK117" s="3">
        <f t="shared" si="2"/>
        <v>3.9076645228571434</v>
      </c>
      <c r="AM117" s="10" t="s">
        <v>115</v>
      </c>
      <c r="AO117" s="2">
        <f>SUM(A115:AJ116)/72</f>
        <v>3.1599597347222228</v>
      </c>
      <c r="AP117" s="2">
        <f>((AK117-AK$6)*100)/AK$6</f>
        <v>1.9922413796587799</v>
      </c>
      <c r="AR117" s="10" t="s">
        <v>115</v>
      </c>
      <c r="AS117" s="2"/>
      <c r="AT117" s="1">
        <f>((AO117-AO$6)*100)/AO$6</f>
        <v>2.441795377764211</v>
      </c>
    </row>
    <row r="118" spans="1:47" x14ac:dyDescent="0.3">
      <c r="A118" s="29">
        <v>4.1010236999999998</v>
      </c>
      <c r="B118" s="30">
        <v>4.1661615000000003</v>
      </c>
      <c r="C118" s="29">
        <v>4.1811647000000001</v>
      </c>
      <c r="D118" s="29">
        <v>4.2072152999999997</v>
      </c>
      <c r="E118" s="31">
        <v>4.0735640000000002</v>
      </c>
      <c r="F118" s="31">
        <v>3.6540319999999999</v>
      </c>
      <c r="G118" s="31">
        <v>3.3694098000000001</v>
      </c>
      <c r="H118" s="31">
        <v>2.9525305999999998</v>
      </c>
      <c r="I118" s="31">
        <v>3.4794632999999999</v>
      </c>
      <c r="J118" s="31">
        <v>3.4843253999999999</v>
      </c>
      <c r="K118" s="31">
        <v>3.5750456000000002</v>
      </c>
      <c r="L118" s="31">
        <v>3.6043313000000001</v>
      </c>
      <c r="M118" s="31">
        <v>3.6325826999999999</v>
      </c>
      <c r="N118" s="31">
        <v>3.6934551999999998</v>
      </c>
      <c r="O118" s="31">
        <v>3.7319434</v>
      </c>
      <c r="P118" s="31">
        <v>3.687144</v>
      </c>
      <c r="Q118" s="32">
        <v>3.6925971999999998</v>
      </c>
      <c r="R118" s="32">
        <v>3.6421635000000001</v>
      </c>
      <c r="S118" s="33">
        <v>3.0493554999999999</v>
      </c>
      <c r="T118" s="33" t="str">
        <v>NaN</v>
      </c>
      <c r="U118" s="33">
        <v>4.7070340000000002</v>
      </c>
      <c r="V118" s="33">
        <v>4.6593784999999999</v>
      </c>
      <c r="W118" s="33">
        <v>4.6532825999999998</v>
      </c>
      <c r="X118" s="33">
        <v>4.5250320000000004</v>
      </c>
      <c r="Y118" s="33">
        <v>4.4569907000000004</v>
      </c>
      <c r="Z118" s="33">
        <v>4.2775829999999999</v>
      </c>
      <c r="AA118" s="33">
        <v>4.1851539999999998</v>
      </c>
      <c r="AB118" s="33">
        <v>4.2489460000000001</v>
      </c>
      <c r="AC118" s="29">
        <v>4.2238974999999996</v>
      </c>
      <c r="AD118" s="29">
        <v>4.0851309999999996</v>
      </c>
      <c r="AE118" s="29">
        <v>4.0845256000000001</v>
      </c>
      <c r="AF118" s="29">
        <v>4.1933517</v>
      </c>
      <c r="AG118" s="29">
        <v>3.9243456999999999</v>
      </c>
      <c r="AH118" s="29">
        <v>3.9343729999999999</v>
      </c>
      <c r="AI118" s="29">
        <v>3.8946980999999998</v>
      </c>
      <c r="AJ118" s="29">
        <v>3.9981390000000001</v>
      </c>
      <c r="AK118" s="3">
        <f t="shared" si="2"/>
        <v>3.9436963171428578</v>
      </c>
      <c r="AM118" s="11" t="s">
        <v>98</v>
      </c>
      <c r="AO118" s="2">
        <f>SUM(A140:R144)/56</f>
        <v>2.9139124249999999</v>
      </c>
      <c r="AP118" s="2">
        <f>((AK118-AK$7)*100)/AK$7</f>
        <v>-1.6015587336520412</v>
      </c>
      <c r="AR118" s="11" t="s">
        <v>98</v>
      </c>
      <c r="AS118" s="2"/>
      <c r="AT118" s="1">
        <f>((AO118-AO$7)*100)/AO$7</f>
        <v>-5.1170296169721681</v>
      </c>
    </row>
    <row r="119" spans="1:47" x14ac:dyDescent="0.3">
      <c r="A119" s="29">
        <v>4.4083100000000002</v>
      </c>
      <c r="B119" s="30">
        <v>4.1954165000000003</v>
      </c>
      <c r="C119" s="29">
        <v>3.6820780000000002</v>
      </c>
      <c r="D119" s="29">
        <v>3.1133397</v>
      </c>
      <c r="E119" s="31">
        <v>2.8807532999999999</v>
      </c>
      <c r="F119" s="31">
        <v>2.9496725000000001</v>
      </c>
      <c r="G119" s="31">
        <v>2.6513110000000002</v>
      </c>
      <c r="H119" s="31">
        <v>2.6940122</v>
      </c>
      <c r="I119" s="31">
        <v>2.7821798000000002</v>
      </c>
      <c r="J119" s="31">
        <v>2.6437645000000001</v>
      </c>
      <c r="K119" s="31">
        <v>2.7404570000000001</v>
      </c>
      <c r="L119" s="31">
        <v>2.796945</v>
      </c>
      <c r="M119" s="31">
        <v>2.8073996999999999</v>
      </c>
      <c r="N119" s="31">
        <v>2.8783827</v>
      </c>
      <c r="O119" s="31">
        <v>3.0017328000000001</v>
      </c>
      <c r="P119" s="31">
        <v>2.9991143</v>
      </c>
      <c r="Q119" s="32">
        <v>3.0691986</v>
      </c>
      <c r="R119" s="32">
        <v>2.9492197</v>
      </c>
      <c r="S119" s="33">
        <v>2.4626522</v>
      </c>
      <c r="T119" s="33" t="str">
        <v>NaN</v>
      </c>
      <c r="U119" s="33">
        <v>4.1678569999999997</v>
      </c>
      <c r="V119" s="33">
        <v>3.9255068</v>
      </c>
      <c r="W119" s="33">
        <v>4.0971026000000004</v>
      </c>
      <c r="X119" s="33">
        <v>4.1593059999999999</v>
      </c>
      <c r="Y119" s="33">
        <v>3.9940511999999999</v>
      </c>
      <c r="Z119" s="33">
        <v>3.9650599999999998</v>
      </c>
      <c r="AA119" s="33">
        <v>3.9799669</v>
      </c>
      <c r="AB119" s="33">
        <v>4.1221832999999997</v>
      </c>
      <c r="AC119" s="29">
        <v>4.4234442999999999</v>
      </c>
      <c r="AD119" s="29">
        <v>4.0069156000000001</v>
      </c>
      <c r="AE119" s="29">
        <v>3.8383408000000001</v>
      </c>
      <c r="AF119" s="29">
        <v>3.9210493999999998</v>
      </c>
      <c r="AG119" s="29">
        <v>3.8739522000000002</v>
      </c>
      <c r="AH119" s="29">
        <v>4.0043449999999998</v>
      </c>
      <c r="AI119" s="29">
        <v>4.1661434000000002</v>
      </c>
      <c r="AJ119" s="29">
        <v>4.3407169999999997</v>
      </c>
      <c r="AK119" s="3">
        <f t="shared" si="2"/>
        <v>3.5054823142857141</v>
      </c>
      <c r="AM119" s="11" t="s">
        <v>101</v>
      </c>
      <c r="AO119" s="2">
        <f>SUM(E117:R121)/68</f>
        <v>2.860578577941177</v>
      </c>
      <c r="AP119" s="2">
        <f>((AK119-AK$8)*100)/AK$8</f>
        <v>-5.4270265377708204</v>
      </c>
      <c r="AR119" s="11" t="s">
        <v>101</v>
      </c>
      <c r="AS119" s="2"/>
      <c r="AT119" s="1">
        <f>((AO119-AO$8)*100)/AO$8</f>
        <v>-5.4319794762666378</v>
      </c>
    </row>
    <row r="120" spans="1:47" x14ac:dyDescent="0.3">
      <c r="A120" s="29">
        <v>3.5518339000000001</v>
      </c>
      <c r="B120" s="30">
        <v>3.0502392999999999</v>
      </c>
      <c r="C120" s="29">
        <v>2.3179970000000001</v>
      </c>
      <c r="D120" s="29">
        <v>1.9822818</v>
      </c>
      <c r="E120" s="31" t="str">
        <v>NaN</v>
      </c>
      <c r="F120" s="31">
        <v>3.4641999999999999</v>
      </c>
      <c r="G120" s="31">
        <v>2.7499020000000001</v>
      </c>
      <c r="H120" s="31">
        <v>2.3003287000000001</v>
      </c>
      <c r="I120" s="31">
        <v>2.2683865999999999</v>
      </c>
      <c r="J120" s="31">
        <v>2.2773952</v>
      </c>
      <c r="K120" s="31">
        <v>2.2810435</v>
      </c>
      <c r="L120" s="31">
        <v>2.2851737000000001</v>
      </c>
      <c r="M120" s="31">
        <v>2.1876234999999999</v>
      </c>
      <c r="N120" s="31">
        <v>2.1488898000000001</v>
      </c>
      <c r="O120" s="31">
        <v>2.179786</v>
      </c>
      <c r="P120" s="31">
        <v>2.2522153999999999</v>
      </c>
      <c r="Q120" s="32">
        <v>2.2875063</v>
      </c>
      <c r="R120" s="32">
        <v>2.1574816999999999</v>
      </c>
      <c r="S120" s="33">
        <v>1.8776556</v>
      </c>
      <c r="T120" s="33" t="str">
        <v>NaN</v>
      </c>
      <c r="U120" s="33">
        <v>4.910558</v>
      </c>
      <c r="V120" s="33">
        <v>3.4475552999999999</v>
      </c>
      <c r="W120" s="33">
        <v>3.1462412</v>
      </c>
      <c r="X120" s="33">
        <v>3.1863990000000002</v>
      </c>
      <c r="Y120" s="33">
        <v>3.1981109999999999</v>
      </c>
      <c r="Z120" s="33">
        <v>3.1889129000000001</v>
      </c>
      <c r="AA120" s="33">
        <v>3.2476856999999999</v>
      </c>
      <c r="AB120" s="33">
        <v>3.5335549999999998</v>
      </c>
      <c r="AC120" s="29">
        <v>5.4066434000000001</v>
      </c>
      <c r="AD120" s="29">
        <v>3.0317582999999999</v>
      </c>
      <c r="AE120" s="29">
        <v>2.4578414</v>
      </c>
      <c r="AF120" s="29">
        <v>2.8388171</v>
      </c>
      <c r="AG120" s="29">
        <v>3.3608737</v>
      </c>
      <c r="AH120" s="29">
        <v>3.7333500000000002</v>
      </c>
      <c r="AI120" s="29">
        <v>4.0135573999999998</v>
      </c>
      <c r="AJ120" s="29">
        <v>3.9792163</v>
      </c>
      <c r="AK120" s="3">
        <f t="shared" si="2"/>
        <v>2.9500298735294126</v>
      </c>
      <c r="AM120" s="12" t="s">
        <v>104</v>
      </c>
      <c r="AO120" s="2">
        <f>SUM(S140:Z144)/35</f>
        <v>3.2920107971428565</v>
      </c>
      <c r="AP120" s="2">
        <f>((AK120-AK$9)*100)/AK$9</f>
        <v>-7.3532541555904851</v>
      </c>
      <c r="AR120" s="12" t="s">
        <v>104</v>
      </c>
      <c r="AS120" s="2"/>
      <c r="AT120" s="1">
        <f>((AO120-AO$9)*100)/AO$9</f>
        <v>-7.0188568472704791</v>
      </c>
    </row>
    <row r="121" spans="1:47" x14ac:dyDescent="0.3">
      <c r="A121" s="29">
        <v>2.2102629999999999</v>
      </c>
      <c r="B121" s="30">
        <v>1.9514377000000001</v>
      </c>
      <c r="C121" s="29">
        <v>1.588193</v>
      </c>
      <c r="D121" s="29" t="str">
        <v>NaN</v>
      </c>
      <c r="E121" s="31" t="str">
        <v>NaN</v>
      </c>
      <c r="F121" s="31">
        <v>3.2119756000000002</v>
      </c>
      <c r="G121" s="31">
        <v>2.0168970000000002</v>
      </c>
      <c r="H121" s="31">
        <v>1.6961054</v>
      </c>
      <c r="I121" s="31">
        <v>1.4785330000000001</v>
      </c>
      <c r="J121" s="31">
        <v>1.2504317</v>
      </c>
      <c r="K121" s="31">
        <v>1.0048090999999999</v>
      </c>
      <c r="L121" s="31">
        <v>0.9114987</v>
      </c>
      <c r="M121" s="31">
        <v>1.1219882999999999</v>
      </c>
      <c r="N121" s="31">
        <v>1.2509631000000001</v>
      </c>
      <c r="O121" s="31">
        <v>1.3312454</v>
      </c>
      <c r="P121" s="31">
        <v>1.3945768999999999</v>
      </c>
      <c r="Q121" s="32">
        <v>1.3366958</v>
      </c>
      <c r="R121" s="32">
        <v>1.4227592</v>
      </c>
      <c r="S121" s="33">
        <v>1.5957254999999999</v>
      </c>
      <c r="T121" s="33" t="str">
        <v>NaN</v>
      </c>
      <c r="U121" s="33" t="str">
        <v>NaN</v>
      </c>
      <c r="V121" s="33">
        <v>2.8397261999999999</v>
      </c>
      <c r="W121" s="33">
        <v>2.194893</v>
      </c>
      <c r="X121" s="33">
        <v>2.2179275000000001</v>
      </c>
      <c r="Y121" s="33">
        <v>2.4353951999999999</v>
      </c>
      <c r="Z121" s="33">
        <v>2.3044446000000001</v>
      </c>
      <c r="AA121" s="33">
        <v>2.0898341999999999</v>
      </c>
      <c r="AB121" s="33">
        <v>2.6481729999999999</v>
      </c>
      <c r="AC121" s="29" t="str">
        <v>NaN</v>
      </c>
      <c r="AD121" s="29">
        <v>2.7092144</v>
      </c>
      <c r="AE121" s="29">
        <v>1.8478516</v>
      </c>
      <c r="AF121" s="29">
        <v>1.5043778000000001</v>
      </c>
      <c r="AG121" s="29">
        <v>1.5652667</v>
      </c>
      <c r="AH121" s="29">
        <v>2.3748860000000001</v>
      </c>
      <c r="AI121" s="29">
        <v>2.661959</v>
      </c>
      <c r="AJ121" s="29">
        <v>2.4026122000000001</v>
      </c>
      <c r="AK121" s="3">
        <f t="shared" si="2"/>
        <v>1.8893761225806456</v>
      </c>
      <c r="AM121" s="12" t="s">
        <v>107</v>
      </c>
      <c r="AO121" s="2">
        <f>SUM(S117:AB121)/44</f>
        <v>3.5891858340909084</v>
      </c>
      <c r="AP121" s="2">
        <f>((AK121-AK$10)*100)/AK$10</f>
        <v>-8.84775365235169</v>
      </c>
      <c r="AR121" s="12" t="s">
        <v>107</v>
      </c>
      <c r="AS121" s="2"/>
      <c r="AT121" s="1">
        <f>((AO121-AO$10)*100)/AO$10</f>
        <v>-3.0258824768531256</v>
      </c>
    </row>
    <row r="122" spans="1:47" x14ac:dyDescent="0.3">
      <c r="A122" s="29">
        <v>1.6868540000000001</v>
      </c>
      <c r="B122" s="30">
        <v>1.6976959</v>
      </c>
      <c r="C122" s="29" t="str">
        <v>NaN</v>
      </c>
      <c r="D122" s="29" t="str">
        <v>NaN</v>
      </c>
      <c r="E122" s="34" t="str">
        <v>NaN</v>
      </c>
      <c r="F122" s="34">
        <v>2.5020134000000001</v>
      </c>
      <c r="G122" s="34">
        <v>1.6158266999999999</v>
      </c>
      <c r="H122" s="34">
        <v>1.4586555999999999</v>
      </c>
      <c r="I122" s="34">
        <v>1.3629948999999999</v>
      </c>
      <c r="J122" s="34">
        <v>1.1878816999999999</v>
      </c>
      <c r="K122" s="34">
        <v>1.0577075</v>
      </c>
      <c r="L122" s="34">
        <v>0.90412409999999999</v>
      </c>
      <c r="M122" s="34">
        <v>0.85048734999999998</v>
      </c>
      <c r="N122" s="34">
        <v>0.83779066999999996</v>
      </c>
      <c r="O122" s="34">
        <v>0.85954470000000005</v>
      </c>
      <c r="P122" s="34">
        <v>0.88993865000000005</v>
      </c>
      <c r="Q122" s="34">
        <v>0.96005989999999997</v>
      </c>
      <c r="R122" s="34">
        <v>1.1598375999999999</v>
      </c>
      <c r="S122" s="35">
        <v>1.3640437000000001</v>
      </c>
      <c r="T122" s="35" t="str">
        <v>NaN</v>
      </c>
      <c r="U122" s="35" t="str">
        <v>NaN</v>
      </c>
      <c r="V122" s="35">
        <v>2.9740069999999998</v>
      </c>
      <c r="W122" s="35">
        <v>2.0345075000000001</v>
      </c>
      <c r="X122" s="35">
        <v>1.2984433</v>
      </c>
      <c r="Y122" s="35">
        <v>1.2782648999999999</v>
      </c>
      <c r="Z122" s="35">
        <v>1.3228289</v>
      </c>
      <c r="AA122" s="35">
        <v>1.9340054</v>
      </c>
      <c r="AB122" s="35">
        <v>2.7364956999999999</v>
      </c>
      <c r="AC122" s="36" t="str">
        <v>NaN</v>
      </c>
      <c r="AD122" s="29">
        <v>2.4314895000000001</v>
      </c>
      <c r="AE122" s="29">
        <v>2.052454</v>
      </c>
      <c r="AF122" s="29">
        <v>1.7372612999999999</v>
      </c>
      <c r="AG122" s="29">
        <v>1.5941670999999999</v>
      </c>
      <c r="AH122" s="29">
        <v>1.6412365</v>
      </c>
      <c r="AI122" s="29">
        <v>1.7386429000000001</v>
      </c>
      <c r="AJ122" s="29">
        <v>1.6380429999999999</v>
      </c>
      <c r="AK122" s="3">
        <f t="shared" si="2"/>
        <v>1.5602434456666667</v>
      </c>
      <c r="AM122" s="14" t="s">
        <v>98</v>
      </c>
      <c r="AO122" s="2">
        <f>(SUM(B131:O139)/126)+(SUM(P131:R135)/14)</f>
        <v>4.86233927515873</v>
      </c>
      <c r="AP122" s="2">
        <f>((AK122-AK$11)*100)/AK$11</f>
        <v>-8.5596608398744909</v>
      </c>
      <c r="AR122" s="14" t="s">
        <v>98</v>
      </c>
      <c r="AS122" s="2"/>
      <c r="AT122" s="1">
        <f>((AO122-AO$11)*100)/AO$11</f>
        <v>-6.0799060027599339</v>
      </c>
      <c r="AU122">
        <f>SUM(AT122:AT125)/4</f>
        <v>-8.0373659399695114</v>
      </c>
    </row>
    <row r="123" spans="1:47" x14ac:dyDescent="0.3">
      <c r="A123" s="29">
        <v>1.5082434</v>
      </c>
      <c r="B123" s="30">
        <v>1.4610413</v>
      </c>
      <c r="C123" s="29" t="str">
        <v>NaN</v>
      </c>
      <c r="D123" s="29" t="str">
        <v>NaN</v>
      </c>
      <c r="E123" s="34" t="str">
        <v>NaN</v>
      </c>
      <c r="F123" s="34">
        <v>2.4491930000000002</v>
      </c>
      <c r="G123" s="34">
        <v>1.4386722000000001</v>
      </c>
      <c r="H123" s="34">
        <v>1.1833267000000001</v>
      </c>
      <c r="I123" s="34">
        <v>1.1107643</v>
      </c>
      <c r="J123" s="34">
        <v>1.0181414</v>
      </c>
      <c r="K123" s="34">
        <v>0.97877420000000004</v>
      </c>
      <c r="L123" s="34">
        <v>0.86454620000000004</v>
      </c>
      <c r="M123" s="34">
        <v>0.81319003999999995</v>
      </c>
      <c r="N123" s="34">
        <v>0.79983190000000004</v>
      </c>
      <c r="O123" s="34">
        <v>0.83388499999999999</v>
      </c>
      <c r="P123" s="34">
        <v>0.88965260000000002</v>
      </c>
      <c r="Q123" s="34">
        <v>0.99054969999999998</v>
      </c>
      <c r="R123" s="34">
        <v>1.0965180000000001</v>
      </c>
      <c r="S123" s="35">
        <v>1.1575134</v>
      </c>
      <c r="T123" s="35" t="str">
        <v>NaN</v>
      </c>
      <c r="U123" s="35" t="str">
        <v>NaN</v>
      </c>
      <c r="V123" s="35">
        <v>3.6055198000000002</v>
      </c>
      <c r="W123" s="35">
        <v>2.1607587000000001</v>
      </c>
      <c r="X123" s="35">
        <v>1.2408623999999999</v>
      </c>
      <c r="Y123" s="35">
        <v>1.2711585999999999</v>
      </c>
      <c r="Z123" s="35">
        <v>1.5800320000000001</v>
      </c>
      <c r="AA123" s="35">
        <v>2.1638126</v>
      </c>
      <c r="AB123" s="35">
        <v>2.8440470000000002</v>
      </c>
      <c r="AC123" s="36" t="str">
        <v>NaN</v>
      </c>
      <c r="AD123" s="29">
        <v>2.6108199999999999</v>
      </c>
      <c r="AE123" s="29">
        <v>2.2433496000000002</v>
      </c>
      <c r="AF123" s="29">
        <v>1.6861069</v>
      </c>
      <c r="AG123" s="29">
        <v>1.633923</v>
      </c>
      <c r="AH123" s="29">
        <v>1.635972</v>
      </c>
      <c r="AI123" s="29">
        <v>1.6797462999999999</v>
      </c>
      <c r="AJ123" s="29">
        <v>1.6316733000000001</v>
      </c>
      <c r="AK123" s="3">
        <f t="shared" si="2"/>
        <v>1.5527208513333333</v>
      </c>
      <c r="AM123" s="14" t="s">
        <v>101</v>
      </c>
      <c r="AO123" s="2">
        <f>SUM(E122:R130)/126</f>
        <v>1.4723666998412692</v>
      </c>
      <c r="AP123" s="2">
        <f>((AK123-AK$12)*100)/AK$12</f>
        <v>-8.6317577486817054</v>
      </c>
      <c r="AR123" s="14" t="s">
        <v>101</v>
      </c>
      <c r="AS123" s="2"/>
      <c r="AT123" s="1">
        <f>((AO123-AO$12)*100)/AO$12</f>
        <v>-9.2678476871732851</v>
      </c>
    </row>
    <row r="124" spans="1:47" x14ac:dyDescent="0.3">
      <c r="A124" s="29">
        <v>1.6328050000000001</v>
      </c>
      <c r="B124" s="30">
        <v>1.4795240999999999</v>
      </c>
      <c r="C124" s="29" t="str">
        <v>NaN</v>
      </c>
      <c r="D124" s="29" t="str">
        <v>NaN</v>
      </c>
      <c r="E124" s="34" t="str">
        <v>NaN</v>
      </c>
      <c r="F124" s="34">
        <v>2.2649080000000001</v>
      </c>
      <c r="G124" s="34">
        <v>1.3454292999999999</v>
      </c>
      <c r="H124" s="34">
        <v>1.0813652</v>
      </c>
      <c r="I124" s="34">
        <v>0.83409213999999998</v>
      </c>
      <c r="J124" s="34">
        <v>0.80350779999999999</v>
      </c>
      <c r="K124" s="34">
        <v>0.85256449999999995</v>
      </c>
      <c r="L124" s="34">
        <v>0.82630179999999998</v>
      </c>
      <c r="M124" s="34">
        <v>0.80743989999999999</v>
      </c>
      <c r="N124" s="34">
        <v>0.83288026000000004</v>
      </c>
      <c r="O124" s="34">
        <v>0.92643940000000002</v>
      </c>
      <c r="P124" s="34">
        <v>0.99154059999999999</v>
      </c>
      <c r="Q124" s="34">
        <v>1.0791919000000001</v>
      </c>
      <c r="R124" s="34">
        <v>1.1357250000000001</v>
      </c>
      <c r="S124" s="35">
        <v>1.0884750999999999</v>
      </c>
      <c r="T124" s="35" t="str">
        <v>NaN</v>
      </c>
      <c r="U124" s="35" t="str">
        <v>NaN</v>
      </c>
      <c r="V124" s="35" t="str">
        <v>NaN</v>
      </c>
      <c r="W124" s="35">
        <v>1.8646202999999999</v>
      </c>
      <c r="X124" s="35">
        <v>1.4109634</v>
      </c>
      <c r="Y124" s="35">
        <v>1.3854919999999999</v>
      </c>
      <c r="Z124" s="35">
        <v>1.6632937999999999</v>
      </c>
      <c r="AA124" s="35">
        <v>2.3295043</v>
      </c>
      <c r="AB124" s="35" t="str">
        <v>NaN</v>
      </c>
      <c r="AC124" s="36" t="str">
        <v>NaN</v>
      </c>
      <c r="AD124" s="29">
        <v>3.3351685999999998</v>
      </c>
      <c r="AE124" s="29">
        <v>2.9767838000000002</v>
      </c>
      <c r="AF124" s="29">
        <v>1.8195022000000001</v>
      </c>
      <c r="AG124" s="29">
        <v>1.7266667</v>
      </c>
      <c r="AH124" s="29">
        <v>1.7808911000000001</v>
      </c>
      <c r="AI124" s="29">
        <v>1.8271118</v>
      </c>
      <c r="AJ124" s="29">
        <v>1.7813646999999999</v>
      </c>
      <c r="AK124" s="3">
        <f t="shared" si="2"/>
        <v>1.4958411678571426</v>
      </c>
      <c r="AM124" s="15" t="s">
        <v>104</v>
      </c>
      <c r="AO124" s="2">
        <f>(SUM(S131:AB139)/59)+(SUM(P136:R139)/8)</f>
        <v>4.1057828887711869</v>
      </c>
      <c r="AP124" s="2">
        <f>((AK124-AK$13)*100)/AK$13</f>
        <v>-8.0503656976052511</v>
      </c>
      <c r="AR124" s="15" t="s">
        <v>104</v>
      </c>
      <c r="AS124" s="2"/>
      <c r="AT124" s="1">
        <f>((AO124-AO$13)*100)/AO$13</f>
        <v>-8.2049270530224714</v>
      </c>
    </row>
    <row r="125" spans="1:47" x14ac:dyDescent="0.3">
      <c r="A125" s="29">
        <v>2.1728550000000002</v>
      </c>
      <c r="B125" s="30">
        <v>1.6347855</v>
      </c>
      <c r="C125" s="29" t="str">
        <v>NaN</v>
      </c>
      <c r="D125" s="29" t="str">
        <v>NaN</v>
      </c>
      <c r="E125" s="34">
        <v>2.3458269</v>
      </c>
      <c r="F125" s="34">
        <v>2.6439927000000001</v>
      </c>
      <c r="G125" s="34">
        <v>1.5325797000000001</v>
      </c>
      <c r="H125" s="34">
        <v>1.1585352</v>
      </c>
      <c r="I125" s="34">
        <v>0.80026739999999996</v>
      </c>
      <c r="J125" s="34">
        <v>0.78562622999999998</v>
      </c>
      <c r="K125" s="34">
        <v>0.77047589999999999</v>
      </c>
      <c r="L125" s="34">
        <v>0.73879063</v>
      </c>
      <c r="M125" s="34">
        <v>0.83769729999999998</v>
      </c>
      <c r="N125" s="34">
        <v>0.93486820000000004</v>
      </c>
      <c r="O125" s="34">
        <v>1.0704066000000001</v>
      </c>
      <c r="P125" s="34">
        <v>1.185913</v>
      </c>
      <c r="Q125" s="34">
        <v>1.2534246</v>
      </c>
      <c r="R125" s="34">
        <v>1.5978829999999999</v>
      </c>
      <c r="S125" s="35">
        <v>1.3608872999999999</v>
      </c>
      <c r="T125" s="35" t="str">
        <v>NaN</v>
      </c>
      <c r="U125" s="35" t="str">
        <v>NaN</v>
      </c>
      <c r="V125" s="35" t="str">
        <v>NaN</v>
      </c>
      <c r="W125" s="35">
        <v>1.8355907</v>
      </c>
      <c r="X125" s="35">
        <v>1.6403774</v>
      </c>
      <c r="Y125" s="35">
        <v>1.6434797000000001</v>
      </c>
      <c r="Z125" s="35">
        <v>1.8332139999999999</v>
      </c>
      <c r="AA125" s="35">
        <v>2.8368099</v>
      </c>
      <c r="AB125" s="35" t="str">
        <v>NaN</v>
      </c>
      <c r="AC125" s="36" t="str">
        <v>NaN</v>
      </c>
      <c r="AD125" s="29" t="str">
        <v>NaN</v>
      </c>
      <c r="AE125" s="29">
        <v>2.2153127000000001</v>
      </c>
      <c r="AF125" s="29">
        <v>1.9581667</v>
      </c>
      <c r="AG125" s="29">
        <v>1.8977363</v>
      </c>
      <c r="AH125" s="29">
        <v>2.0218029999999998</v>
      </c>
      <c r="AI125" s="29">
        <v>2.142134</v>
      </c>
      <c r="AJ125" s="29">
        <v>2.1717781999999999</v>
      </c>
      <c r="AK125" s="3">
        <f>AVERAGE(A125:AJ125)</f>
        <v>1.6079006342857141</v>
      </c>
      <c r="AM125" s="15" t="s">
        <v>107</v>
      </c>
      <c r="AO125" s="2">
        <f>SUM(S122:AB130)/54</f>
        <v>2.2331841018518523</v>
      </c>
      <c r="AP125" s="1">
        <f>((AK125-AK$14)*100)/AK$14</f>
        <v>-7.9428180258933816</v>
      </c>
      <c r="AR125" s="15" t="s">
        <v>107</v>
      </c>
      <c r="AS125" s="2"/>
      <c r="AT125" s="1">
        <f>((AO125-AO$14)*100)/AO$14</f>
        <v>-8.5967830169223589</v>
      </c>
    </row>
    <row r="126" spans="1:47" x14ac:dyDescent="0.3">
      <c r="A126" s="29">
        <v>2.6518047</v>
      </c>
      <c r="B126" s="30">
        <v>2.1578843999999999</v>
      </c>
      <c r="C126" s="29" t="str">
        <v>NaN</v>
      </c>
      <c r="D126" s="29" t="str">
        <v>NaN</v>
      </c>
      <c r="E126" s="34">
        <v>2.6363297000000001</v>
      </c>
      <c r="F126" s="34">
        <v>2.3389559000000002</v>
      </c>
      <c r="G126" s="34">
        <v>1.588157</v>
      </c>
      <c r="H126" s="34">
        <v>0.94353050000000005</v>
      </c>
      <c r="I126" s="34">
        <v>0.83199316000000001</v>
      </c>
      <c r="J126" s="34">
        <v>0.70524836000000002</v>
      </c>
      <c r="K126" s="34">
        <v>0.75229466</v>
      </c>
      <c r="L126" s="34">
        <v>0.82347079999999995</v>
      </c>
      <c r="M126" s="34">
        <v>0.97292845999999999</v>
      </c>
      <c r="N126" s="34">
        <v>1.1168518999999999</v>
      </c>
      <c r="O126" s="34">
        <v>1.2869109000000001</v>
      </c>
      <c r="P126" s="34">
        <v>1.4414381000000001</v>
      </c>
      <c r="Q126" s="34">
        <v>1.5667096</v>
      </c>
      <c r="R126" s="34">
        <v>2.0486270000000002</v>
      </c>
      <c r="S126" s="35" t="str">
        <v>NaN</v>
      </c>
      <c r="T126" s="35" t="str">
        <v>NaN</v>
      </c>
      <c r="U126" s="35" t="str">
        <v>NaN</v>
      </c>
      <c r="V126" s="35" t="str">
        <v>NaN</v>
      </c>
      <c r="W126" s="35">
        <v>2.0484084999999999</v>
      </c>
      <c r="X126" s="35">
        <v>1.8130710999999999</v>
      </c>
      <c r="Y126" s="35">
        <v>1.9276977</v>
      </c>
      <c r="Z126" s="35">
        <v>2.1812548999999999</v>
      </c>
      <c r="AA126" s="35">
        <v>3.3491780000000002</v>
      </c>
      <c r="AB126" s="35" t="str">
        <v>NaN</v>
      </c>
      <c r="AC126" s="36" t="str">
        <v>NaN</v>
      </c>
      <c r="AD126" s="29" t="str">
        <v>NaN</v>
      </c>
      <c r="AE126" s="29">
        <v>2.1354525</v>
      </c>
      <c r="AF126" s="29">
        <v>2.1781676000000001</v>
      </c>
      <c r="AG126" s="29">
        <v>2.2259755000000001</v>
      </c>
      <c r="AH126" s="29">
        <v>2.483752</v>
      </c>
      <c r="AI126" s="29">
        <v>2.76309</v>
      </c>
      <c r="AJ126" s="29">
        <v>2.9274849999999999</v>
      </c>
      <c r="AK126" s="3">
        <f t="shared" si="2"/>
        <v>1.8480247385185182</v>
      </c>
      <c r="AM126" s="16" t="s">
        <v>116</v>
      </c>
      <c r="AO126" s="2">
        <f>(SUM(AC117:AJ139)/132)+(SUM(A117:D130)/41)</f>
        <v>5.8721421473762021</v>
      </c>
      <c r="AP126" s="2">
        <f>((AK126-AK$15)*100)/AK$15</f>
        <v>-8.5933411554446817</v>
      </c>
      <c r="AR126" s="16" t="s">
        <v>116</v>
      </c>
      <c r="AS126" s="2"/>
      <c r="AT126" s="1">
        <f>((AO126-AO$15)*100)/AO$15</f>
        <v>-4.4078379329561885</v>
      </c>
    </row>
    <row r="127" spans="1:47" x14ac:dyDescent="0.3">
      <c r="A127" s="29">
        <v>3.6953566000000002</v>
      </c>
      <c r="B127" s="30">
        <v>2.601432</v>
      </c>
      <c r="C127" s="29" t="str">
        <v>NaN</v>
      </c>
      <c r="D127" s="29" t="str">
        <v>NaN</v>
      </c>
      <c r="E127" s="34">
        <v>1.9845885000000001</v>
      </c>
      <c r="F127" s="34">
        <v>2.2610001999999998</v>
      </c>
      <c r="G127" s="34">
        <v>1.5562775</v>
      </c>
      <c r="H127" s="34">
        <v>1.2190162</v>
      </c>
      <c r="I127" s="34">
        <v>0.82785430000000004</v>
      </c>
      <c r="J127" s="34">
        <v>0.72536350000000005</v>
      </c>
      <c r="K127" s="34">
        <v>0.6943838</v>
      </c>
      <c r="L127" s="34">
        <v>0.74912303999999996</v>
      </c>
      <c r="M127" s="34">
        <v>0.95141379999999998</v>
      </c>
      <c r="N127" s="34">
        <v>1.2833914</v>
      </c>
      <c r="O127" s="34">
        <v>1.5195384999999999</v>
      </c>
      <c r="P127" s="34">
        <v>1.763576</v>
      </c>
      <c r="Q127" s="34">
        <v>2.0733635000000001</v>
      </c>
      <c r="R127" s="34">
        <v>3.0011182000000001</v>
      </c>
      <c r="S127" s="35" t="str">
        <v>NaN</v>
      </c>
      <c r="T127" s="35" t="str">
        <v>NaN</v>
      </c>
      <c r="U127" s="35" t="str">
        <v>NaN</v>
      </c>
      <c r="V127" s="35" t="str">
        <v>NaN</v>
      </c>
      <c r="W127" s="35">
        <v>1.9887668000000001</v>
      </c>
      <c r="X127" s="35">
        <v>1.9940361</v>
      </c>
      <c r="Y127" s="35">
        <v>2.3485385999999999</v>
      </c>
      <c r="Z127" s="35">
        <v>2.5039267999999999</v>
      </c>
      <c r="AA127" s="35">
        <v>3.4068491000000001</v>
      </c>
      <c r="AB127" s="35" t="str">
        <v>NaN</v>
      </c>
      <c r="AC127" s="36" t="str">
        <v>NaN</v>
      </c>
      <c r="AD127" s="29" t="str">
        <v>NaN</v>
      </c>
      <c r="AE127" s="29">
        <v>1.9564214</v>
      </c>
      <c r="AF127" s="29">
        <v>2.0118642000000002</v>
      </c>
      <c r="AG127" s="29">
        <v>2.2337202999999999</v>
      </c>
      <c r="AH127" s="29">
        <v>2.8866022</v>
      </c>
      <c r="AI127" s="29">
        <v>3.1759396</v>
      </c>
      <c r="AJ127" s="29">
        <v>3.4645177999999999</v>
      </c>
      <c r="AK127" s="3">
        <f t="shared" si="2"/>
        <v>2.0325177755555561</v>
      </c>
      <c r="AM127" t="s">
        <v>117</v>
      </c>
      <c r="AO127" s="2">
        <f>((SUM(A113:Z146)+SUM(AA113:AJ139))/895)</f>
        <v>2.4407457674301658</v>
      </c>
      <c r="AP127" s="2">
        <f>((AK127-AK$16)*100)/AK$16</f>
        <v>-8.3558781217553868</v>
      </c>
      <c r="AR127" t="s">
        <v>117</v>
      </c>
      <c r="AT127" s="1">
        <f>((AO127-AO$16)*100)/AO$16</f>
        <v>-4.9194174855032715</v>
      </c>
    </row>
    <row r="128" spans="1:47" x14ac:dyDescent="0.3">
      <c r="A128" s="29">
        <v>5.200615</v>
      </c>
      <c r="B128" s="30">
        <v>4.1952404999999997</v>
      </c>
      <c r="C128" s="29">
        <v>1.4902133</v>
      </c>
      <c r="D128" s="29">
        <v>1.6429707</v>
      </c>
      <c r="E128" s="34">
        <v>1.9725459000000001</v>
      </c>
      <c r="F128" s="34">
        <v>2.1909792000000001</v>
      </c>
      <c r="G128" s="34">
        <v>1.8098038000000001</v>
      </c>
      <c r="H128" s="34">
        <v>1.6068176999999999</v>
      </c>
      <c r="I128" s="34">
        <v>0.96002620000000005</v>
      </c>
      <c r="J128" s="34">
        <v>0.93435219999999997</v>
      </c>
      <c r="K128" s="34">
        <v>0.8347734</v>
      </c>
      <c r="L128" s="34">
        <v>0.90421872999999997</v>
      </c>
      <c r="M128" s="34">
        <v>1.1850369999999999</v>
      </c>
      <c r="N128" s="34">
        <v>1.6710442000000001</v>
      </c>
      <c r="O128" s="34">
        <v>2.2789980999999999</v>
      </c>
      <c r="P128" s="34">
        <v>2.7609089999999998</v>
      </c>
      <c r="Q128" s="34">
        <v>2.8200848000000001</v>
      </c>
      <c r="R128" s="34">
        <v>3.4653372999999998</v>
      </c>
      <c r="S128" s="35" t="str">
        <v>NaN</v>
      </c>
      <c r="T128" s="35" t="str">
        <v>NaN</v>
      </c>
      <c r="U128" s="35" t="str">
        <v>NaN</v>
      </c>
      <c r="V128" s="35" t="str">
        <v>NaN</v>
      </c>
      <c r="W128" s="35">
        <v>1.7225713</v>
      </c>
      <c r="X128" s="35">
        <v>2.1762630000000001</v>
      </c>
      <c r="Y128" s="35">
        <v>3.4897550000000002</v>
      </c>
      <c r="Z128" s="35">
        <v>3.9159944000000002</v>
      </c>
      <c r="AA128" s="35">
        <v>3.5838942999999999</v>
      </c>
      <c r="AB128" s="35" t="str">
        <v>NaN</v>
      </c>
      <c r="AC128" s="36" t="str">
        <v>NaN</v>
      </c>
      <c r="AD128" s="29" t="str">
        <v>NaN</v>
      </c>
      <c r="AE128" s="29">
        <v>1.8161100999999999</v>
      </c>
      <c r="AF128" s="29">
        <v>2.4838984000000002</v>
      </c>
      <c r="AG128" s="29">
        <v>2.5753113999999999</v>
      </c>
      <c r="AH128" s="29">
        <v>3.0747024999999999</v>
      </c>
      <c r="AI128" s="29">
        <v>3.354562</v>
      </c>
      <c r="AJ128" s="29">
        <v>4.0254063999999996</v>
      </c>
      <c r="AK128" s="3">
        <f t="shared" si="2"/>
        <v>2.4187046837931034</v>
      </c>
      <c r="AM128" t="s">
        <v>118</v>
      </c>
      <c r="AP128" s="2">
        <f>((AK128-AK$17)*100)/AK$17</f>
        <v>-8.2867519412391459</v>
      </c>
      <c r="AR128" t="s">
        <v>118</v>
      </c>
      <c r="AT128" s="1" t="e">
        <f>((AO128-AO$17)*100)/AO$17</f>
        <v>#DIV/0!</v>
      </c>
    </row>
    <row r="129" spans="1:46" x14ac:dyDescent="0.3">
      <c r="A129" s="29">
        <v>5.3526397000000001</v>
      </c>
      <c r="B129" s="30">
        <v>2.8849783000000002</v>
      </c>
      <c r="C129" s="29">
        <v>1.4990943999999999</v>
      </c>
      <c r="D129" s="29">
        <v>1.5777985000000001</v>
      </c>
      <c r="E129" s="34">
        <v>1.5035524</v>
      </c>
      <c r="F129" s="34">
        <v>1.8915280999999999</v>
      </c>
      <c r="G129" s="34">
        <v>2.0151107000000001</v>
      </c>
      <c r="H129" s="34">
        <v>1.5853417000000001</v>
      </c>
      <c r="I129" s="34">
        <v>1.396001</v>
      </c>
      <c r="J129" s="34">
        <v>1.4338491</v>
      </c>
      <c r="K129" s="34">
        <v>1.5143639</v>
      </c>
      <c r="L129" s="34">
        <v>1.5971804999999999</v>
      </c>
      <c r="M129" s="34">
        <v>1.9432197</v>
      </c>
      <c r="N129" s="34">
        <v>2.4309729999999998</v>
      </c>
      <c r="O129" s="34">
        <v>2.8802311</v>
      </c>
      <c r="P129" s="34">
        <v>3.3260252000000001</v>
      </c>
      <c r="Q129" s="34">
        <v>3.7041208999999999</v>
      </c>
      <c r="R129" s="34">
        <v>3.1395726000000002</v>
      </c>
      <c r="S129" s="35" t="str">
        <v>NaN</v>
      </c>
      <c r="T129" s="35" t="str">
        <v>NaN</v>
      </c>
      <c r="U129" s="35" t="str">
        <v>NaN</v>
      </c>
      <c r="V129" s="35" t="str">
        <v>NaN</v>
      </c>
      <c r="W129" s="35">
        <v>1.9980138999999999</v>
      </c>
      <c r="X129" s="35">
        <v>2.6790799999999999</v>
      </c>
      <c r="Y129" s="35">
        <v>3.5509198</v>
      </c>
      <c r="Z129" s="35">
        <v>4.4893922999999996</v>
      </c>
      <c r="AA129" s="35">
        <v>4.4698544</v>
      </c>
      <c r="AB129" s="35" t="str">
        <v>NaN</v>
      </c>
      <c r="AC129" s="36" t="str">
        <v>NaN</v>
      </c>
      <c r="AD129" s="29" t="str">
        <v>NaN</v>
      </c>
      <c r="AE129" s="29">
        <v>1.8460658999999999</v>
      </c>
      <c r="AF129" s="29">
        <v>2.6712587000000001</v>
      </c>
      <c r="AG129" s="29">
        <v>3.6798701</v>
      </c>
      <c r="AH129" s="29">
        <v>4.3761619999999999</v>
      </c>
      <c r="AI129" s="29">
        <v>4.3211279999999999</v>
      </c>
      <c r="AJ129" s="29">
        <v>4.2861447000000004</v>
      </c>
      <c r="AK129" s="3">
        <f t="shared" si="2"/>
        <v>2.7601196758620685</v>
      </c>
      <c r="AM129" t="s">
        <v>119</v>
      </c>
      <c r="AP129" s="2">
        <f>((AK129-AK$18)*100)/AK$18</f>
        <v>-7.5043431235590807</v>
      </c>
      <c r="AR129" t="s">
        <v>119</v>
      </c>
      <c r="AT129" s="1" t="e">
        <f>((AO129-AO$18)*100)/AO$18</f>
        <v>#DIV/0!</v>
      </c>
    </row>
    <row r="130" spans="1:46" x14ac:dyDescent="0.3">
      <c r="A130" s="29" t="str">
        <v>NaN</v>
      </c>
      <c r="B130" s="30" t="str">
        <v>NaN</v>
      </c>
      <c r="C130" s="29">
        <v>1.4061286</v>
      </c>
      <c r="D130" s="29">
        <v>2.4398070000000001</v>
      </c>
      <c r="E130" s="34">
        <v>3.5309517000000001</v>
      </c>
      <c r="F130" s="34">
        <v>2.1540784999999998</v>
      </c>
      <c r="G130" s="34">
        <v>1.7641909</v>
      </c>
      <c r="H130" s="34">
        <v>1.3027835000000001</v>
      </c>
      <c r="I130" s="34">
        <v>1.2178628</v>
      </c>
      <c r="J130" s="34">
        <v>1.2421104999999999</v>
      </c>
      <c r="K130" s="34">
        <v>1.2880206999999999</v>
      </c>
      <c r="L130" s="34">
        <v>1.3317304999999999</v>
      </c>
      <c r="M130" s="34">
        <v>1.4969300999999999</v>
      </c>
      <c r="N130" s="34">
        <v>1.6977062000000001</v>
      </c>
      <c r="O130" s="34">
        <v>1.9951637</v>
      </c>
      <c r="P130" s="34">
        <v>2.5871377</v>
      </c>
      <c r="Q130" s="34">
        <v>3.3862670000000001</v>
      </c>
      <c r="R130" s="34">
        <v>3.5522372999999998</v>
      </c>
      <c r="S130" s="35" t="str">
        <v>NaN</v>
      </c>
      <c r="T130" s="35" t="str">
        <v>NaN</v>
      </c>
      <c r="U130" s="35" t="str">
        <v>NaN</v>
      </c>
      <c r="V130" s="35">
        <v>1.3435539000000001</v>
      </c>
      <c r="W130" s="35">
        <v>1.4228814999999999</v>
      </c>
      <c r="X130" s="35">
        <v>1.4823736000000001</v>
      </c>
      <c r="Y130" s="35">
        <v>1.9742544</v>
      </c>
      <c r="Z130" s="35">
        <v>2.7106319999999999</v>
      </c>
      <c r="AA130" s="35">
        <v>4.1617712999999998</v>
      </c>
      <c r="AB130" s="35" t="str">
        <v>NaN</v>
      </c>
      <c r="AC130" s="36" t="str">
        <v>NaN</v>
      </c>
      <c r="AD130" s="29" t="str">
        <v>NaN</v>
      </c>
      <c r="AE130" s="29">
        <v>2.1723911999999999</v>
      </c>
      <c r="AF130" s="29">
        <v>2.7023372999999999</v>
      </c>
      <c r="AG130" s="29">
        <v>5.4431079999999996</v>
      </c>
      <c r="AH130" s="29">
        <v>3.9641668999999999</v>
      </c>
      <c r="AI130" s="29">
        <v>4.2379664999999997</v>
      </c>
      <c r="AJ130" s="29">
        <v>5.6483699999999999</v>
      </c>
      <c r="AK130" s="3">
        <f t="shared" si="2"/>
        <v>2.4877469035714284</v>
      </c>
      <c r="AM130" t="s">
        <v>120</v>
      </c>
      <c r="AO130" s="2">
        <f>SUM(U146:W146)/3</f>
        <v>3.2000074999999999</v>
      </c>
      <c r="AP130" s="2">
        <f>((AK130-AK$19)*100)/AK$19</f>
        <v>-6.9867417144668797</v>
      </c>
      <c r="AR130" t="s">
        <v>123</v>
      </c>
      <c r="AT130" s="1">
        <f>((AO130-AO$19)*100)/AO$19</f>
        <v>5.175842256852655</v>
      </c>
    </row>
    <row r="131" spans="1:46" x14ac:dyDescent="0.3">
      <c r="A131" t="str">
        <v>NaN</v>
      </c>
      <c r="B131" s="37" t="str">
        <v>NaN</v>
      </c>
      <c r="C131" s="34">
        <v>2.1710205</v>
      </c>
      <c r="D131" s="34">
        <v>2.6342888000000002</v>
      </c>
      <c r="E131" s="34">
        <v>2.5118646999999998</v>
      </c>
      <c r="F131" s="34">
        <v>1.8352423</v>
      </c>
      <c r="G131" s="34">
        <v>1.5113791000000001</v>
      </c>
      <c r="H131" s="34">
        <v>1.3542836</v>
      </c>
      <c r="I131" s="34">
        <v>1.4446954999999999</v>
      </c>
      <c r="J131" s="34">
        <v>1.5573802999999999</v>
      </c>
      <c r="K131" s="34">
        <v>1.5229007000000001</v>
      </c>
      <c r="L131" s="34">
        <v>1.4884501999999999</v>
      </c>
      <c r="M131" s="34">
        <v>1.5632961000000001</v>
      </c>
      <c r="N131" s="34">
        <v>1.7257235</v>
      </c>
      <c r="O131" s="34">
        <v>1.9998301999999999</v>
      </c>
      <c r="P131" s="34">
        <v>2.6082969999999999</v>
      </c>
      <c r="Q131" s="34">
        <v>3.0960106999999999</v>
      </c>
      <c r="R131" s="34">
        <v>3.0686631000000002</v>
      </c>
      <c r="S131" s="35" t="str">
        <v>NaN</v>
      </c>
      <c r="T131" s="35" t="str">
        <v>NaN</v>
      </c>
      <c r="U131" s="35" t="str">
        <v>NaN</v>
      </c>
      <c r="V131" s="35">
        <v>2.3386651999999999</v>
      </c>
      <c r="W131" s="35">
        <v>1.5603100999999999</v>
      </c>
      <c r="X131" s="35">
        <v>1.6328094</v>
      </c>
      <c r="Y131" s="35">
        <v>1.9422343</v>
      </c>
      <c r="Z131" s="35">
        <v>2.6826196000000002</v>
      </c>
      <c r="AA131" s="35">
        <v>4.6249060000000002</v>
      </c>
      <c r="AB131" s="35" t="str">
        <v>NaN</v>
      </c>
      <c r="AC131" s="36" t="str">
        <v>NaN</v>
      </c>
      <c r="AD131" s="29" t="str">
        <v>NaN</v>
      </c>
      <c r="AE131" s="29">
        <v>4.0928300000000002</v>
      </c>
      <c r="AF131" s="29">
        <v>3.7087154</v>
      </c>
      <c r="AG131" s="29">
        <v>3.1430495000000001</v>
      </c>
      <c r="AH131" s="29">
        <v>2.1741467000000001</v>
      </c>
      <c r="AI131" s="29">
        <v>2.0273422999999999</v>
      </c>
      <c r="AJ131" s="29">
        <v>3.7952716</v>
      </c>
      <c r="AK131" s="3">
        <f t="shared" si="2"/>
        <v>2.3505795142857151</v>
      </c>
      <c r="AP131" s="2">
        <f>((AK131-AK$20)*100)/AK$20</f>
        <v>-6.1607643048854301</v>
      </c>
    </row>
    <row r="132" spans="1:46" x14ac:dyDescent="0.3">
      <c r="A132" t="str">
        <v>NaN</v>
      </c>
      <c r="B132" s="37">
        <v>2.2102149</v>
      </c>
      <c r="C132" s="34">
        <v>1.610913</v>
      </c>
      <c r="D132" s="34">
        <v>2.0044583999999999</v>
      </c>
      <c r="E132" s="34">
        <v>1.4919449</v>
      </c>
      <c r="F132" s="34">
        <v>1.4400542999999999</v>
      </c>
      <c r="G132" s="34">
        <v>1.5613870000000001</v>
      </c>
      <c r="H132" s="34">
        <v>1.7652003999999999</v>
      </c>
      <c r="I132" s="34">
        <v>2.2748175000000002</v>
      </c>
      <c r="J132" s="34">
        <v>2.7366605000000002</v>
      </c>
      <c r="K132" s="34">
        <v>2.9252582</v>
      </c>
      <c r="L132" s="34">
        <v>3.1120708000000001</v>
      </c>
      <c r="M132" s="34">
        <v>3.0750772999999998</v>
      </c>
      <c r="N132" s="34">
        <v>2.9711113</v>
      </c>
      <c r="O132" s="34">
        <v>2.8039231</v>
      </c>
      <c r="P132" s="34">
        <v>2.9348290000000001</v>
      </c>
      <c r="Q132" s="34">
        <v>2.9610069999999999</v>
      </c>
      <c r="R132" s="34">
        <v>3.1078687</v>
      </c>
      <c r="S132" s="35" t="str">
        <v>NaN</v>
      </c>
      <c r="T132" s="35" t="str">
        <v>NaN</v>
      </c>
      <c r="U132" s="35">
        <v>1.6509240999999999</v>
      </c>
      <c r="V132" s="35">
        <v>2.1383393000000002</v>
      </c>
      <c r="W132" s="35">
        <v>2.6598772999999998</v>
      </c>
      <c r="X132" s="35">
        <v>2.9529141999999999</v>
      </c>
      <c r="Y132" s="35">
        <v>2.8009987000000001</v>
      </c>
      <c r="Z132" s="35">
        <v>2.1273667999999999</v>
      </c>
      <c r="AA132" s="35">
        <v>2.7680387</v>
      </c>
      <c r="AB132" s="35" t="str">
        <v>NaN</v>
      </c>
      <c r="AC132" s="36" t="str">
        <v>NaN</v>
      </c>
      <c r="AD132" s="29" t="str">
        <v>NaN</v>
      </c>
      <c r="AE132" s="29">
        <v>2.5877428</v>
      </c>
      <c r="AF132" s="29">
        <v>2.8930848</v>
      </c>
      <c r="AG132" s="29">
        <v>2.0515530000000002</v>
      </c>
      <c r="AH132" s="29">
        <v>1.9863527999999999</v>
      </c>
      <c r="AI132" s="29">
        <v>2.0164628000000002</v>
      </c>
      <c r="AJ132" s="29">
        <v>5.0584927000000004</v>
      </c>
      <c r="AK132" s="3">
        <f t="shared" si="2"/>
        <v>2.4892981433333334</v>
      </c>
      <c r="AP132" s="2">
        <f>((AK132-AK$21)*100)/AK$21</f>
        <v>-6.8504292775953646</v>
      </c>
    </row>
    <row r="133" spans="1:46" x14ac:dyDescent="0.3">
      <c r="A133" t="str">
        <v>NaN</v>
      </c>
      <c r="B133" s="37">
        <v>1.5582479</v>
      </c>
      <c r="C133" s="34">
        <v>0.94513369999999997</v>
      </c>
      <c r="D133" s="34">
        <v>0.90422809999999998</v>
      </c>
      <c r="E133" s="34">
        <v>0.77619919999999998</v>
      </c>
      <c r="F133" s="34">
        <v>0.95930742999999996</v>
      </c>
      <c r="G133" s="34">
        <v>1.1908209000000001</v>
      </c>
      <c r="H133" s="34">
        <v>1.4453079</v>
      </c>
      <c r="I133" s="34">
        <v>1.8331607999999999</v>
      </c>
      <c r="J133" s="34">
        <v>2.1741640000000002</v>
      </c>
      <c r="K133" s="34">
        <v>2.582249</v>
      </c>
      <c r="L133" s="34">
        <v>2.8017591999999998</v>
      </c>
      <c r="M133" s="34">
        <v>2.9837842000000001</v>
      </c>
      <c r="N133" s="34">
        <v>3.028546</v>
      </c>
      <c r="O133" s="34">
        <v>3.3357823</v>
      </c>
      <c r="P133" s="34">
        <v>3.60317</v>
      </c>
      <c r="Q133" s="34">
        <v>6.2505319999999998</v>
      </c>
      <c r="R133" s="34">
        <v>5.4599852999999996</v>
      </c>
      <c r="S133" s="35" t="str">
        <v>NaN</v>
      </c>
      <c r="T133" s="35" t="str">
        <v>NaN</v>
      </c>
      <c r="U133" s="35">
        <v>1.8679634000000001</v>
      </c>
      <c r="V133" s="35">
        <v>2.2133037999999998</v>
      </c>
      <c r="W133" s="35">
        <v>2.0390207999999999</v>
      </c>
      <c r="X133" s="35">
        <v>2.2255180000000001</v>
      </c>
      <c r="Y133" s="35">
        <v>3.7450961999999999</v>
      </c>
      <c r="Z133" s="35" t="str">
        <v>NaN</v>
      </c>
      <c r="AA133" s="35" t="str">
        <v>NaN</v>
      </c>
      <c r="AB133" s="35" t="str">
        <v>NaN</v>
      </c>
      <c r="AC133" s="36" t="str">
        <v>NaN</v>
      </c>
      <c r="AD133" s="29" t="str">
        <v>NaN</v>
      </c>
      <c r="AE133" s="29" t="str">
        <v>NaN</v>
      </c>
      <c r="AF133" s="29">
        <v>3.4676879999999999</v>
      </c>
      <c r="AG133" s="29">
        <v>1.8848965</v>
      </c>
      <c r="AH133" s="29">
        <v>3.2783424999999999</v>
      </c>
      <c r="AI133" s="29">
        <v>3.370384</v>
      </c>
      <c r="AJ133" s="29">
        <v>2.6975609999999999</v>
      </c>
      <c r="AK133" s="3">
        <f t="shared" si="2"/>
        <v>2.5415611899999995</v>
      </c>
      <c r="AP133" s="2">
        <f>((AK133-AK$22)*100)/AK$22</f>
        <v>-7.7353737669214953</v>
      </c>
    </row>
    <row r="134" spans="1:46" x14ac:dyDescent="0.3">
      <c r="A134" t="str">
        <v>NaN</v>
      </c>
      <c r="B134" s="37">
        <v>1.301609</v>
      </c>
      <c r="C134" s="34">
        <v>0.74671270000000001</v>
      </c>
      <c r="D134" s="34">
        <v>0.83776249999999997</v>
      </c>
      <c r="E134" s="34">
        <v>0.68215210000000004</v>
      </c>
      <c r="F134" s="34">
        <v>0.76583670000000004</v>
      </c>
      <c r="G134" s="34">
        <v>0.93791259999999999</v>
      </c>
      <c r="H134" s="34">
        <v>0.96150639999999998</v>
      </c>
      <c r="I134" s="34">
        <v>1.0764241000000001</v>
      </c>
      <c r="J134" s="34">
        <v>1.205813</v>
      </c>
      <c r="K134" s="34">
        <v>1.4514365</v>
      </c>
      <c r="L134" s="34">
        <v>1.5031680000000001</v>
      </c>
      <c r="M134" s="34">
        <v>1.7342856</v>
      </c>
      <c r="N134" s="34">
        <v>2.0657681999999999</v>
      </c>
      <c r="O134" s="34">
        <v>1.9485923999999999</v>
      </c>
      <c r="P134" s="34">
        <v>2.2994341999999999</v>
      </c>
      <c r="Q134" s="34">
        <v>3.4846756000000001</v>
      </c>
      <c r="R134" s="34">
        <v>3.4532370000000001</v>
      </c>
      <c r="S134" s="35" t="str">
        <v>NaN</v>
      </c>
      <c r="T134" s="35">
        <v>2.6667665999999999</v>
      </c>
      <c r="U134" s="35">
        <v>1.8706290000000001</v>
      </c>
      <c r="V134" s="35">
        <v>1.5542414</v>
      </c>
      <c r="W134" s="35">
        <v>1.6548198000000001</v>
      </c>
      <c r="X134" s="35">
        <v>1.5520041</v>
      </c>
      <c r="Y134" s="35">
        <v>1.2409242</v>
      </c>
      <c r="Z134" s="35" t="str">
        <v>NaN</v>
      </c>
      <c r="AA134" s="35" t="str">
        <v>NaN</v>
      </c>
      <c r="AB134" s="35" t="str">
        <v>NaN</v>
      </c>
      <c r="AC134" s="36" t="str">
        <v>NaN</v>
      </c>
      <c r="AD134" s="29" t="str">
        <v>NaN</v>
      </c>
      <c r="AE134" s="29" t="str">
        <v>NaN</v>
      </c>
      <c r="AF134" s="29">
        <v>3.8652658</v>
      </c>
      <c r="AG134" s="29">
        <v>2.8576393000000002</v>
      </c>
      <c r="AH134" s="29">
        <v>2.9333708000000001</v>
      </c>
      <c r="AI134" s="29">
        <v>3.5706259999999999</v>
      </c>
      <c r="AJ134" s="29">
        <v>2.8788428000000001</v>
      </c>
      <c r="AK134" s="3">
        <f t="shared" si="2"/>
        <v>1.8964805857142859</v>
      </c>
      <c r="AP134" s="2">
        <f>((AK134-AK$23)*100)/AK$23</f>
        <v>-7.905456956720899</v>
      </c>
    </row>
    <row r="135" spans="1:46" x14ac:dyDescent="0.3">
      <c r="A135" t="str">
        <v>NaN</v>
      </c>
      <c r="B135" s="37">
        <v>1.7334139</v>
      </c>
      <c r="C135" s="34">
        <v>0.83856010000000003</v>
      </c>
      <c r="D135" s="34">
        <v>0.76872470000000004</v>
      </c>
      <c r="E135" s="34">
        <v>0.64774202999999997</v>
      </c>
      <c r="F135" s="34">
        <v>0.70373839999999999</v>
      </c>
      <c r="G135" s="34">
        <v>0.85172170000000003</v>
      </c>
      <c r="H135" s="34">
        <v>1.0133654999999999</v>
      </c>
      <c r="I135" s="34">
        <v>1.1134752000000001</v>
      </c>
      <c r="J135" s="34">
        <v>1.19695</v>
      </c>
      <c r="K135" s="34">
        <v>1.2705998000000001</v>
      </c>
      <c r="L135" s="34">
        <v>1.3866719000000001</v>
      </c>
      <c r="M135" s="34">
        <v>1.5632345999999999</v>
      </c>
      <c r="N135" s="34">
        <v>1.5675306</v>
      </c>
      <c r="O135" s="34">
        <v>1.5837677999999999</v>
      </c>
      <c r="P135" s="34">
        <v>2.6763484000000002</v>
      </c>
      <c r="Q135" s="34">
        <v>3.6415708000000002</v>
      </c>
      <c r="R135" s="34" t="str">
        <v>NaN</v>
      </c>
      <c r="S135" s="35">
        <v>2.3201896999999998</v>
      </c>
      <c r="T135" s="35">
        <v>1.6297132999999999</v>
      </c>
      <c r="U135" s="35">
        <v>1.1903033999999999</v>
      </c>
      <c r="V135" s="35">
        <v>1.2693994</v>
      </c>
      <c r="W135" s="35">
        <v>1.2991330000000001</v>
      </c>
      <c r="X135" s="35">
        <v>1.2906228</v>
      </c>
      <c r="Y135" s="35">
        <v>1.1077798999999999</v>
      </c>
      <c r="Z135" s="35" t="str">
        <v>NaN</v>
      </c>
      <c r="AA135" s="35" t="str">
        <v>NaN</v>
      </c>
      <c r="AB135" s="35" t="str">
        <v>NaN</v>
      </c>
      <c r="AC135" s="36" t="str">
        <v>NaN</v>
      </c>
      <c r="AD135" s="29" t="str">
        <v>NaN</v>
      </c>
      <c r="AE135" s="29" t="str">
        <v>NaN</v>
      </c>
      <c r="AF135" s="29">
        <v>3.7659208999999998</v>
      </c>
      <c r="AG135" s="29">
        <v>2.8109535999999999</v>
      </c>
      <c r="AH135" s="29">
        <v>4.3044276000000004</v>
      </c>
      <c r="AI135" s="29">
        <v>3.9149541999999999</v>
      </c>
      <c r="AJ135" s="29">
        <v>3.8544942999999998</v>
      </c>
      <c r="AK135" s="3">
        <f t="shared" si="2"/>
        <v>1.8326895546428565</v>
      </c>
      <c r="AP135" s="2">
        <f>((AK135-AK$24)*100)/AK$24</f>
        <v>-8.1555258804752935</v>
      </c>
    </row>
    <row r="136" spans="1:46" x14ac:dyDescent="0.3">
      <c r="A136" t="str">
        <v>NaN</v>
      </c>
      <c r="B136" s="37">
        <v>2.0023935000000002</v>
      </c>
      <c r="C136" s="34">
        <v>1.4469277</v>
      </c>
      <c r="D136" s="34">
        <v>0.95091194000000001</v>
      </c>
      <c r="E136" s="34">
        <v>0.74942629999999999</v>
      </c>
      <c r="F136" s="34">
        <v>0.76107263999999997</v>
      </c>
      <c r="G136" s="34">
        <v>0.83319509999999997</v>
      </c>
      <c r="H136" s="34">
        <v>0.93391424000000001</v>
      </c>
      <c r="I136" s="34">
        <v>1.0329372000000001</v>
      </c>
      <c r="J136" s="34">
        <v>1.0515083999999999</v>
      </c>
      <c r="K136" s="34">
        <v>1.0685191000000001</v>
      </c>
      <c r="L136" s="34">
        <v>1.1469016999999999</v>
      </c>
      <c r="M136" s="34">
        <v>1.2808136999999999</v>
      </c>
      <c r="N136" s="34">
        <v>1.3566145999999999</v>
      </c>
      <c r="O136" s="34">
        <v>1.4684235000000001</v>
      </c>
      <c r="P136" s="38">
        <v>2.2112799999999999</v>
      </c>
      <c r="Q136" s="38" t="str">
        <v>NaN</v>
      </c>
      <c r="R136" s="38">
        <v>2.9457366</v>
      </c>
      <c r="S136" s="35">
        <v>1.6019379</v>
      </c>
      <c r="T136" s="35">
        <v>1.3650678000000001</v>
      </c>
      <c r="U136" s="35">
        <v>1.1542264</v>
      </c>
      <c r="V136" s="35">
        <v>1.1386495000000001</v>
      </c>
      <c r="W136" s="35">
        <v>1.1810096999999999</v>
      </c>
      <c r="X136" s="35">
        <v>1.1906327999999999</v>
      </c>
      <c r="Y136" s="35">
        <v>1.3177527</v>
      </c>
      <c r="Z136" s="35" t="str">
        <v>NaN</v>
      </c>
      <c r="AA136" s="35" t="str">
        <v>NaN</v>
      </c>
      <c r="AB136" s="35" t="str">
        <v>NaN</v>
      </c>
      <c r="AC136" s="36" t="str">
        <v>NaN</v>
      </c>
      <c r="AD136" s="29" t="str">
        <v>NaN</v>
      </c>
      <c r="AE136" s="29" t="str">
        <v>NaN</v>
      </c>
      <c r="AF136" s="29">
        <v>3.7035344000000001</v>
      </c>
      <c r="AG136" s="29">
        <v>2.8669278999999999</v>
      </c>
      <c r="AH136" s="29" t="str">
        <v>NaN</v>
      </c>
      <c r="AI136" s="29">
        <v>3.6937156</v>
      </c>
      <c r="AJ136" s="29">
        <v>4.0691823999999999</v>
      </c>
      <c r="AK136" s="3">
        <f t="shared" si="2"/>
        <v>1.6490079007407406</v>
      </c>
      <c r="AP136" s="2">
        <f>((AK136-AK$25)*100)/AK$25</f>
        <v>-7.5708436267769663</v>
      </c>
    </row>
    <row r="137" spans="1:46" x14ac:dyDescent="0.3">
      <c r="A137" t="str">
        <v>NaN</v>
      </c>
      <c r="B137" s="37">
        <v>2.0495410000000001</v>
      </c>
      <c r="C137" s="34">
        <v>1.6323666999999999</v>
      </c>
      <c r="D137" s="34">
        <v>1.0320433</v>
      </c>
      <c r="E137" s="34">
        <v>0.75300133000000002</v>
      </c>
      <c r="F137" s="34">
        <v>0.7219274</v>
      </c>
      <c r="G137" s="34">
        <v>0.80587565999999999</v>
      </c>
      <c r="H137" s="34">
        <v>0.88899015999999997</v>
      </c>
      <c r="I137" s="34">
        <v>0.96205339999999995</v>
      </c>
      <c r="J137" s="34">
        <v>0.95397156000000005</v>
      </c>
      <c r="K137" s="34">
        <v>0.97691475999999999</v>
      </c>
      <c r="L137" s="34">
        <v>1.0397114000000001</v>
      </c>
      <c r="M137" s="34">
        <v>1.0916665999999999</v>
      </c>
      <c r="N137" s="34">
        <v>1.0308976999999999</v>
      </c>
      <c r="O137" s="34">
        <v>1.1948329</v>
      </c>
      <c r="P137" s="38" t="str">
        <v>NaN</v>
      </c>
      <c r="Q137" s="38">
        <v>2.3537254000000001</v>
      </c>
      <c r="R137" s="38">
        <v>2.3307492999999999</v>
      </c>
      <c r="S137" s="35">
        <v>1.9590909999999999</v>
      </c>
      <c r="T137" s="35">
        <v>1.3659330999999999</v>
      </c>
      <c r="U137" s="35">
        <v>1.0857192</v>
      </c>
      <c r="V137" s="35">
        <v>1.0870359999999999</v>
      </c>
      <c r="W137" s="35">
        <v>1.1745080999999999</v>
      </c>
      <c r="X137" s="35">
        <v>1.1855964999999999</v>
      </c>
      <c r="Y137" s="35">
        <v>1.4888536000000001</v>
      </c>
      <c r="Z137" s="35" t="str">
        <v>NaN</v>
      </c>
      <c r="AA137" s="35" t="str">
        <v>NaN</v>
      </c>
      <c r="AB137" s="35" t="str">
        <v>NaN</v>
      </c>
      <c r="AC137" s="36" t="str">
        <v>NaN</v>
      </c>
      <c r="AD137" s="29" t="str">
        <v>NaN</v>
      </c>
      <c r="AE137" s="29" t="str">
        <v>NaN</v>
      </c>
      <c r="AF137" s="29">
        <v>5.3984885</v>
      </c>
      <c r="AG137" s="29">
        <v>3.2502133999999998</v>
      </c>
      <c r="AH137" s="29" t="str">
        <v>NaN</v>
      </c>
      <c r="AI137" s="29" t="str">
        <v>NaN</v>
      </c>
      <c r="AJ137" s="29" t="str">
        <v>NaN</v>
      </c>
      <c r="AK137" s="3">
        <f t="shared" si="2"/>
        <v>1.5125483188000002</v>
      </c>
      <c r="AP137" s="2">
        <f>((AK137-AK$26)*100)/AK$26</f>
        <v>-7.309369653522455</v>
      </c>
    </row>
    <row r="138" spans="1:46" x14ac:dyDescent="0.3">
      <c r="A138" t="str">
        <v>NaN</v>
      </c>
      <c r="B138" s="37" t="str">
        <v>NaN</v>
      </c>
      <c r="C138" s="34">
        <v>1.8176835</v>
      </c>
      <c r="D138" s="34">
        <v>1.1026488999999999</v>
      </c>
      <c r="E138" s="34">
        <v>0.73295379999999999</v>
      </c>
      <c r="F138" s="34">
        <v>0.71633190000000002</v>
      </c>
      <c r="G138" s="34">
        <v>0.86740892999999997</v>
      </c>
      <c r="H138" s="34">
        <v>0.94782555000000002</v>
      </c>
      <c r="I138" s="34">
        <v>1.018157</v>
      </c>
      <c r="J138" s="34">
        <v>1.0254848000000001</v>
      </c>
      <c r="K138" s="34">
        <v>1.0002580999999999</v>
      </c>
      <c r="L138" s="34">
        <v>1.0630006000000001</v>
      </c>
      <c r="M138" s="34">
        <v>1.0163294</v>
      </c>
      <c r="N138" s="34">
        <v>0.93504876000000003</v>
      </c>
      <c r="O138" s="34">
        <v>1.1807652</v>
      </c>
      <c r="P138" s="38" t="str">
        <v>NaN</v>
      </c>
      <c r="Q138" s="38">
        <v>2.3231769</v>
      </c>
      <c r="R138" s="38">
        <v>2.1309520000000002</v>
      </c>
      <c r="S138" s="35">
        <v>1.8797698</v>
      </c>
      <c r="T138" s="35">
        <v>1.315849</v>
      </c>
      <c r="U138" s="35">
        <v>1.0873668000000001</v>
      </c>
      <c r="V138" s="35">
        <v>1.1923041000000001</v>
      </c>
      <c r="W138" s="35">
        <v>1.3304342</v>
      </c>
      <c r="X138" s="35">
        <v>1.3318762</v>
      </c>
      <c r="Y138" s="35">
        <v>1.748132</v>
      </c>
      <c r="Z138" s="35" t="str">
        <v>NaN</v>
      </c>
      <c r="AA138" s="35" t="str">
        <v>NaN</v>
      </c>
      <c r="AB138" s="35" t="str">
        <v>NaN</v>
      </c>
      <c r="AC138" s="36" t="str">
        <v>NaN</v>
      </c>
      <c r="AD138" s="29" t="str">
        <v>NaN</v>
      </c>
      <c r="AE138" s="29" t="str">
        <v>NaN</v>
      </c>
      <c r="AF138" s="29">
        <v>3.4263914</v>
      </c>
      <c r="AG138" s="29">
        <v>3.5620324999999999</v>
      </c>
      <c r="AH138" s="29" t="str">
        <v>NaN</v>
      </c>
      <c r="AI138" s="29" t="str">
        <v>NaN</v>
      </c>
      <c r="AJ138" s="29" t="str">
        <v>NaN</v>
      </c>
      <c r="AK138" s="3">
        <f t="shared" si="2"/>
        <v>1.4480075558333334</v>
      </c>
      <c r="AP138" s="2">
        <f>((AK138-AK$27)*100)/AK$27</f>
        <v>-7.6835833076202764</v>
      </c>
    </row>
    <row r="139" spans="1:46" x14ac:dyDescent="0.3">
      <c r="A139" t="str">
        <v>NaN</v>
      </c>
      <c r="B139" s="37" t="str">
        <v>NaN</v>
      </c>
      <c r="C139" s="34">
        <v>2.9374926000000001</v>
      </c>
      <c r="D139" s="34">
        <v>1.3747180999999999</v>
      </c>
      <c r="E139" s="34">
        <v>0.72408324000000002</v>
      </c>
      <c r="F139" s="34">
        <v>0.54873883999999995</v>
      </c>
      <c r="G139" s="34">
        <v>0.61367519999999998</v>
      </c>
      <c r="H139" s="34">
        <v>0.8130657</v>
      </c>
      <c r="I139" s="34">
        <v>0.96295039999999998</v>
      </c>
      <c r="J139" s="34">
        <v>1.0376194000000001</v>
      </c>
      <c r="K139" s="34">
        <v>1.0648200000000001</v>
      </c>
      <c r="L139" s="34">
        <v>1.136784</v>
      </c>
      <c r="M139" s="34">
        <v>1.1186607</v>
      </c>
      <c r="N139" s="34">
        <v>1.1381414000000001</v>
      </c>
      <c r="O139" s="34">
        <v>1.4514762000000001</v>
      </c>
      <c r="P139" s="38" t="str">
        <v>NaN</v>
      </c>
      <c r="Q139" s="38">
        <v>2.4248745</v>
      </c>
      <c r="R139" s="38">
        <v>2.1794790000000002</v>
      </c>
      <c r="S139" s="35">
        <v>2.1195219000000001</v>
      </c>
      <c r="T139" s="35">
        <v>1.2037388</v>
      </c>
      <c r="U139" s="35">
        <v>1.0583899999999999</v>
      </c>
      <c r="V139" s="35">
        <v>1.2308304000000001</v>
      </c>
      <c r="W139" s="35">
        <v>1.4691749999999999</v>
      </c>
      <c r="X139" s="35">
        <v>1.4954997000000001</v>
      </c>
      <c r="Y139" s="35">
        <v>1.4775497</v>
      </c>
      <c r="Z139" s="35" t="str">
        <v>NaN</v>
      </c>
      <c r="AA139" s="35" t="str">
        <v>NaN</v>
      </c>
      <c r="AB139" s="35" t="str">
        <v>NaN</v>
      </c>
      <c r="AC139" s="36" t="str">
        <v>NaN</v>
      </c>
      <c r="AD139" s="29" t="str">
        <v>NaN</v>
      </c>
      <c r="AE139" s="29" t="str">
        <v>NaN</v>
      </c>
      <c r="AF139" s="29" t="str">
        <v>NaN</v>
      </c>
      <c r="AG139" s="29" t="str">
        <v>NaN</v>
      </c>
      <c r="AH139" s="29" t="str">
        <v>NaN</v>
      </c>
      <c r="AI139" s="29" t="str">
        <v>NaN</v>
      </c>
      <c r="AJ139" s="29" t="str">
        <v>NaN</v>
      </c>
      <c r="AK139" s="3">
        <f t="shared" si="2"/>
        <v>1.3446038536363636</v>
      </c>
      <c r="AP139" s="2">
        <f>((AK139-AK$28)*100)/AK$28</f>
        <v>-8.0088493869936155</v>
      </c>
    </row>
    <row r="140" spans="1:46" x14ac:dyDescent="0.3">
      <c r="A140" s="32" t="str">
        <v>NaN</v>
      </c>
      <c r="B140" s="39" t="str">
        <v>NaN</v>
      </c>
      <c r="C140" s="32">
        <v>2.1992962</v>
      </c>
      <c r="D140" s="32">
        <v>1.9482628</v>
      </c>
      <c r="E140" s="32">
        <v>1.9807592999999999</v>
      </c>
      <c r="F140" s="32">
        <v>2.0720312999999999</v>
      </c>
      <c r="G140" s="32">
        <v>2.1476006999999999</v>
      </c>
      <c r="H140" s="32">
        <v>2.1006830000000001</v>
      </c>
      <c r="I140" s="32">
        <v>1.9658169000000001</v>
      </c>
      <c r="J140" s="32">
        <v>1.7071604</v>
      </c>
      <c r="K140" s="32">
        <v>1.3592899000000001</v>
      </c>
      <c r="L140" s="32">
        <v>1.1375089</v>
      </c>
      <c r="M140" s="32">
        <v>1.2847928</v>
      </c>
      <c r="N140" s="32">
        <v>1.5414041000000001</v>
      </c>
      <c r="O140" s="32">
        <v>1.8198297000000001</v>
      </c>
      <c r="P140" s="32" t="str">
        <v>NaN</v>
      </c>
      <c r="Q140" s="32" t="str">
        <v>NaN</v>
      </c>
      <c r="R140" s="32" t="str">
        <v>NaN</v>
      </c>
      <c r="S140" s="33">
        <v>3.1755192000000001</v>
      </c>
      <c r="T140" s="33">
        <v>2.2418737000000002</v>
      </c>
      <c r="U140" s="33">
        <v>2.1378067000000001</v>
      </c>
      <c r="V140" s="33">
        <v>1.8194995</v>
      </c>
      <c r="W140" s="33">
        <v>1.2672707000000001</v>
      </c>
      <c r="X140" s="33">
        <v>1.7029867000000001</v>
      </c>
      <c r="Y140" s="33">
        <v>1.5345161</v>
      </c>
      <c r="Z140" s="33" t="str">
        <v>NaN</v>
      </c>
      <c r="AA140" s="40" t="str">
        <v>NaN</v>
      </c>
      <c r="AB140" s="40">
        <v>0.4858152</v>
      </c>
      <c r="AC140" s="40">
        <v>0.6441808</v>
      </c>
      <c r="AD140" s="40" t="str">
        <v>NaN</v>
      </c>
      <c r="AE140" s="40" t="str">
        <v>NaN</v>
      </c>
      <c r="AF140" s="40" t="str">
        <v>NaN</v>
      </c>
      <c r="AG140" s="40" t="str">
        <v>NaN</v>
      </c>
      <c r="AH140" s="40" t="str">
        <v>NaN</v>
      </c>
      <c r="AI140" s="40" t="str">
        <v>NaN</v>
      </c>
      <c r="AJ140" s="40" t="str">
        <v>NaN</v>
      </c>
      <c r="AK140" s="3">
        <f t="shared" si="2"/>
        <v>1.7397229363636362</v>
      </c>
      <c r="AP140" s="2">
        <f>((AK140-AK$29)*100)/AK$29</f>
        <v>-9.3146886547447671</v>
      </c>
    </row>
    <row r="141" spans="1:46" x14ac:dyDescent="0.3">
      <c r="A141" s="31" t="str">
        <v>NaN</v>
      </c>
      <c r="B141" s="41" t="str">
        <v>NaN</v>
      </c>
      <c r="C141" s="31" t="str">
        <v>NaN</v>
      </c>
      <c r="D141" s="31">
        <v>3.3824917999999999</v>
      </c>
      <c r="E141" s="31">
        <v>3.0830069999999998</v>
      </c>
      <c r="F141" s="31">
        <v>3.0036754999999999</v>
      </c>
      <c r="G141" s="31">
        <v>2.9273574</v>
      </c>
      <c r="H141" s="31">
        <v>3.0044781999999999</v>
      </c>
      <c r="I141" s="31">
        <v>2.9787675999999998</v>
      </c>
      <c r="J141" s="31">
        <v>2.9573607000000002</v>
      </c>
      <c r="K141" s="31">
        <v>2.7102819999999999</v>
      </c>
      <c r="L141" s="31">
        <v>2.3892902999999999</v>
      </c>
      <c r="M141" s="31">
        <v>1.9774537000000001</v>
      </c>
      <c r="N141" s="31">
        <v>1.8058702</v>
      </c>
      <c r="O141" s="31" t="str">
        <v>NaN</v>
      </c>
      <c r="P141" s="31" t="str">
        <v>NaN</v>
      </c>
      <c r="Q141" s="31" t="str">
        <v>NaN</v>
      </c>
      <c r="R141" s="31" t="str">
        <v>NaN</v>
      </c>
      <c r="S141" s="33">
        <v>4.3273853999999998</v>
      </c>
      <c r="T141" s="33">
        <v>3.8477218</v>
      </c>
      <c r="U141" s="33">
        <v>3.4559690000000001</v>
      </c>
      <c r="V141" s="33">
        <v>3.1899202</v>
      </c>
      <c r="W141" s="33">
        <v>3.0904726999999999</v>
      </c>
      <c r="X141" s="33">
        <v>2.2790043</v>
      </c>
      <c r="Y141" s="33">
        <v>2.0681891000000001</v>
      </c>
      <c r="Z141" s="33">
        <v>1.5901989999999999</v>
      </c>
      <c r="AA141" s="40">
        <v>1.2106162</v>
      </c>
      <c r="AB141" s="40">
        <v>0.81338197000000001</v>
      </c>
      <c r="AC141" s="40">
        <v>0.72705520000000001</v>
      </c>
      <c r="AD141" s="40">
        <v>0.49841600000000003</v>
      </c>
      <c r="AE141" s="40" t="str">
        <v>NaN</v>
      </c>
      <c r="AF141" s="40" t="str">
        <v>NaN</v>
      </c>
      <c r="AG141" s="40" t="str">
        <v>NaN</v>
      </c>
      <c r="AH141" s="40" t="str">
        <v>NaN</v>
      </c>
      <c r="AI141" s="40" t="str">
        <v>NaN</v>
      </c>
      <c r="AJ141" s="40" t="str">
        <v>NaN</v>
      </c>
      <c r="AK141" s="3">
        <f t="shared" si="2"/>
        <v>2.4921028378260872</v>
      </c>
      <c r="AP141" s="2">
        <f>((AK141-AK$30)*100)/AK$30</f>
        <v>-9.0047281170902647</v>
      </c>
    </row>
    <row r="142" spans="1:46" x14ac:dyDescent="0.3">
      <c r="A142" s="31" t="str">
        <v>NaN</v>
      </c>
      <c r="B142" s="41" t="str">
        <v>NaN</v>
      </c>
      <c r="C142" s="31" t="str">
        <v>NaN</v>
      </c>
      <c r="D142" s="31">
        <v>4.4193429999999996</v>
      </c>
      <c r="E142" s="31">
        <v>3.7786214</v>
      </c>
      <c r="F142" s="31">
        <v>3.7148780000000001</v>
      </c>
      <c r="G142" s="31">
        <v>3.669273</v>
      </c>
      <c r="H142" s="31">
        <v>3.559186</v>
      </c>
      <c r="I142" s="31">
        <v>3.5332859999999999</v>
      </c>
      <c r="J142" s="31">
        <v>3.4365610000000002</v>
      </c>
      <c r="K142" s="31">
        <v>3.315893</v>
      </c>
      <c r="L142" s="31">
        <v>3.0287169999999999</v>
      </c>
      <c r="M142" s="31">
        <v>2.5026440000000001</v>
      </c>
      <c r="N142" s="31">
        <v>2.0018549999999999</v>
      </c>
      <c r="O142" s="31" t="str">
        <v>NaN</v>
      </c>
      <c r="P142" s="31" t="str">
        <v>NaN</v>
      </c>
      <c r="Q142" s="31" t="str">
        <v>NaN</v>
      </c>
      <c r="R142" s="31" t="str">
        <v>NaN</v>
      </c>
      <c r="S142" s="33">
        <v>4.5264540000000002</v>
      </c>
      <c r="T142" s="33">
        <v>4.3879365999999997</v>
      </c>
      <c r="U142" s="33">
        <v>4.2573337999999996</v>
      </c>
      <c r="V142" s="33">
        <v>3.8835959999999998</v>
      </c>
      <c r="W142" s="33">
        <v>3.7044522999999998</v>
      </c>
      <c r="X142" s="33">
        <v>3.4667346000000001</v>
      </c>
      <c r="Y142" s="33">
        <v>2.4439506999999998</v>
      </c>
      <c r="Z142" s="33" t="str">
        <v>NaN</v>
      </c>
      <c r="AA142" s="40">
        <v>1.1299566999999999</v>
      </c>
      <c r="AB142" s="40">
        <v>0.90859634</v>
      </c>
      <c r="AC142" s="40" t="str">
        <v>NaN</v>
      </c>
      <c r="AD142" s="40" t="str">
        <v>NaN</v>
      </c>
      <c r="AE142" s="40" t="str">
        <v>NaN</v>
      </c>
      <c r="AF142" s="40" t="str">
        <v>NaN</v>
      </c>
      <c r="AG142" s="40" t="str">
        <v>NaN</v>
      </c>
      <c r="AH142" s="40" t="str">
        <v>NaN</v>
      </c>
      <c r="AI142" s="40" t="str">
        <v>NaN</v>
      </c>
      <c r="AJ142" s="40" t="str">
        <v>NaN</v>
      </c>
      <c r="AK142" s="3">
        <f t="shared" si="2"/>
        <v>3.2834634219999996</v>
      </c>
      <c r="AP142" s="2">
        <f>((AK142-AK$31)*100)/AK$31</f>
        <v>-6.8350014314684273</v>
      </c>
    </row>
    <row r="143" spans="1:46" x14ac:dyDescent="0.3">
      <c r="A143" s="31" t="str">
        <v>NaN</v>
      </c>
      <c r="B143" s="41" t="str">
        <v>NaN</v>
      </c>
      <c r="C143" s="31" t="str">
        <v>NaN</v>
      </c>
      <c r="D143" s="31">
        <v>4.2929386999999997</v>
      </c>
      <c r="E143" s="31">
        <v>3.9850316000000001</v>
      </c>
      <c r="F143" s="31">
        <v>3.8568810999999998</v>
      </c>
      <c r="G143" s="31">
        <v>3.8023612</v>
      </c>
      <c r="H143" s="31">
        <v>3.7666333000000001</v>
      </c>
      <c r="I143" s="31">
        <v>3.7042207999999999</v>
      </c>
      <c r="J143" s="31">
        <v>3.6385546</v>
      </c>
      <c r="K143" s="31">
        <v>3.5063070000000001</v>
      </c>
      <c r="L143" s="31">
        <v>3.2304482000000001</v>
      </c>
      <c r="M143" s="31">
        <v>2.7158432000000001</v>
      </c>
      <c r="N143" s="31">
        <v>2.1538632</v>
      </c>
      <c r="O143" s="31" t="str">
        <v>NaN</v>
      </c>
      <c r="P143" s="31" t="str">
        <v>NaN</v>
      </c>
      <c r="Q143" s="31" t="str">
        <v>NaN</v>
      </c>
      <c r="R143" s="31" t="str">
        <v>NaN</v>
      </c>
      <c r="S143" s="33" t="str">
        <v>NaN</v>
      </c>
      <c r="T143" s="33">
        <v>4.7737346000000001</v>
      </c>
      <c r="U143" s="33">
        <v>4.4498568000000001</v>
      </c>
      <c r="V143" s="33">
        <v>4.4368850000000002</v>
      </c>
      <c r="W143" s="33">
        <v>4.2008257000000002</v>
      </c>
      <c r="X143" s="33">
        <v>4.0183606000000003</v>
      </c>
      <c r="Y143" s="33">
        <v>3.2681705999999999</v>
      </c>
      <c r="Z143" s="33">
        <v>2.6072836000000001</v>
      </c>
      <c r="AA143" s="40" t="str">
        <v>NaN</v>
      </c>
      <c r="AB143" s="40" t="str">
        <v>NaN</v>
      </c>
      <c r="AC143" s="40" t="str">
        <v>NaN</v>
      </c>
      <c r="AD143" s="40" t="str">
        <v>NaN</v>
      </c>
      <c r="AE143" s="40" t="str">
        <v>NaN</v>
      </c>
      <c r="AF143" s="40" t="str">
        <v>NaN</v>
      </c>
      <c r="AG143" s="40" t="str">
        <v>NaN</v>
      </c>
      <c r="AH143" s="40" t="str">
        <v>NaN</v>
      </c>
      <c r="AI143" s="40" t="str">
        <v>NaN</v>
      </c>
      <c r="AJ143" s="40" t="str">
        <v>NaN</v>
      </c>
      <c r="AK143" s="3">
        <f t="shared" si="2"/>
        <v>3.689344433333333</v>
      </c>
      <c r="AP143" s="2">
        <f>((AK143-AK$32)*100)/AK$32</f>
        <v>-5.2856799745538705</v>
      </c>
    </row>
    <row r="144" spans="1:46" x14ac:dyDescent="0.3">
      <c r="A144" s="31" t="str">
        <v>NaN</v>
      </c>
      <c r="B144" s="41" t="str">
        <v>NaN</v>
      </c>
      <c r="C144" s="31" t="str">
        <v>NaN</v>
      </c>
      <c r="D144" s="31" t="str">
        <v>NaN</v>
      </c>
      <c r="E144" s="31">
        <v>3.7729759999999999</v>
      </c>
      <c r="F144" s="31">
        <v>3.8312495000000002</v>
      </c>
      <c r="G144" s="31">
        <v>3.7817229999999999</v>
      </c>
      <c r="H144" s="31">
        <v>3.664345</v>
      </c>
      <c r="I144" s="31">
        <v>3.6528939999999999</v>
      </c>
      <c r="J144" s="31">
        <v>3.6427185999999998</v>
      </c>
      <c r="K144" s="31">
        <v>3.5512638000000001</v>
      </c>
      <c r="L144" s="31">
        <v>3.2240956000000001</v>
      </c>
      <c r="M144" s="31">
        <v>2.7773194000000001</v>
      </c>
      <c r="N144" s="31">
        <v>2.1827002000000002</v>
      </c>
      <c r="O144" s="31" t="str">
        <v>NaN</v>
      </c>
      <c r="P144" s="31" t="str">
        <v>NaN</v>
      </c>
      <c r="Q144" s="31" t="str">
        <v>NaN</v>
      </c>
      <c r="R144" s="31" t="str">
        <v>NaN</v>
      </c>
      <c r="S144" s="33" t="str">
        <v>NaN</v>
      </c>
      <c r="T144" s="33" t="str">
        <v>NaN</v>
      </c>
      <c r="U144" s="33">
        <v>4.5533422999999997</v>
      </c>
      <c r="V144" s="33">
        <v>4.277603</v>
      </c>
      <c r="W144" s="33">
        <v>4.1031202999999996</v>
      </c>
      <c r="X144" s="33">
        <v>4.038062</v>
      </c>
      <c r="Y144" s="33">
        <v>3.4400563000000002</v>
      </c>
      <c r="Z144" s="33">
        <v>2.6542849999999998</v>
      </c>
      <c r="AA144" s="40" t="str">
        <v>NaN</v>
      </c>
      <c r="AB144" s="40" t="str">
        <v>NaN</v>
      </c>
      <c r="AC144" s="40" t="str">
        <v>NaN</v>
      </c>
      <c r="AD144" s="40" t="str">
        <v>NaN</v>
      </c>
      <c r="AE144" s="40" t="str">
        <v>NaN</v>
      </c>
      <c r="AF144" s="40" t="str">
        <v>NaN</v>
      </c>
      <c r="AG144" s="40" t="str">
        <v>NaN</v>
      </c>
      <c r="AH144" s="40" t="str">
        <v>NaN</v>
      </c>
      <c r="AI144" s="40" t="str">
        <v>NaN</v>
      </c>
      <c r="AJ144" s="40" t="str">
        <v>NaN</v>
      </c>
      <c r="AK144" s="3">
        <f t="shared" si="2"/>
        <v>3.5717346249999999</v>
      </c>
      <c r="AP144" s="2">
        <f>((AK144-AK$33)*100)/AK$33</f>
        <v>-3.6703444077633982</v>
      </c>
    </row>
    <row r="145" spans="1:47" x14ac:dyDescent="0.3">
      <c r="A145" s="27" t="str">
        <v>NaN</v>
      </c>
      <c r="B145" s="28" t="str">
        <v>NaN</v>
      </c>
      <c r="C145" s="27" t="str">
        <v>NaN</v>
      </c>
      <c r="D145" s="27" t="str">
        <v>NaN</v>
      </c>
      <c r="E145" s="27">
        <v>2.9460177000000001</v>
      </c>
      <c r="F145" s="27">
        <v>4.0112030000000001</v>
      </c>
      <c r="G145" s="27">
        <v>3.6618643</v>
      </c>
      <c r="H145" s="27">
        <v>3.6351607000000001</v>
      </c>
      <c r="I145" s="27">
        <v>3.8472892999999999</v>
      </c>
      <c r="J145" s="27">
        <v>4.1328106</v>
      </c>
      <c r="K145" s="27">
        <v>3.3067107</v>
      </c>
      <c r="L145" s="27">
        <v>2.8876712000000002</v>
      </c>
      <c r="M145" s="27">
        <v>2.2383497000000001</v>
      </c>
      <c r="N145" s="27" t="str">
        <v>NaN</v>
      </c>
      <c r="O145" s="27" t="str">
        <v>NaN</v>
      </c>
      <c r="P145" s="27" t="str">
        <v>NaN</v>
      </c>
      <c r="Q145" s="27" t="str">
        <v>NaN</v>
      </c>
      <c r="R145" s="27" t="str">
        <v>NaN</v>
      </c>
      <c r="S145" s="27" t="str">
        <v>NaN</v>
      </c>
      <c r="T145" s="27" t="str">
        <v>NaN</v>
      </c>
      <c r="U145" s="27">
        <v>3.5812984000000001</v>
      </c>
      <c r="V145" s="27">
        <v>3.7197912</v>
      </c>
      <c r="W145" s="27">
        <v>3.6150030000000002</v>
      </c>
      <c r="X145" s="27">
        <v>3.5528461999999998</v>
      </c>
      <c r="Y145" s="27">
        <v>3.2845578</v>
      </c>
      <c r="Z145" s="27" t="str">
        <v>NaN</v>
      </c>
      <c r="AA145" s="27" t="str">
        <v>NaN</v>
      </c>
      <c r="AB145" s="27" t="str">
        <v>NaN</v>
      </c>
      <c r="AC145" s="27" t="str">
        <v>NaN</v>
      </c>
      <c r="AD145" s="27" t="str">
        <v>NaN</v>
      </c>
      <c r="AE145" s="27" t="str">
        <v>NaN</v>
      </c>
      <c r="AF145" s="27" t="str">
        <v>NaN</v>
      </c>
      <c r="AG145" s="27" t="str">
        <v>NaN</v>
      </c>
      <c r="AH145" s="27" t="str">
        <v>NaN</v>
      </c>
      <c r="AI145" s="27" t="str">
        <v>NaN</v>
      </c>
      <c r="AJ145" s="27" t="str">
        <v>NaN</v>
      </c>
      <c r="AK145" s="3">
        <f t="shared" si="2"/>
        <v>3.4586124142857142</v>
      </c>
      <c r="AP145" s="2">
        <f>((AK145-AK$34)*100)/AK$34</f>
        <v>-2.3312687116886397</v>
      </c>
    </row>
    <row r="146" spans="1:47" x14ac:dyDescent="0.3">
      <c r="A146" s="27" t="str">
        <v>NaN</v>
      </c>
      <c r="B146" s="28" t="str">
        <v>NaN</v>
      </c>
      <c r="C146" s="27" t="str">
        <v>NaN</v>
      </c>
      <c r="D146" s="27" t="str">
        <v>NaN</v>
      </c>
      <c r="E146" s="27" t="str">
        <v>NaN</v>
      </c>
      <c r="F146" s="27" t="str">
        <v>NaN</v>
      </c>
      <c r="G146" s="27">
        <v>2.7204866000000001</v>
      </c>
      <c r="H146" s="27">
        <v>2.6771715</v>
      </c>
      <c r="I146" s="27">
        <v>2.671726</v>
      </c>
      <c r="J146" s="27">
        <v>2.7916164000000001</v>
      </c>
      <c r="K146" s="27">
        <v>2.5921566</v>
      </c>
      <c r="L146" s="27">
        <v>2.257765</v>
      </c>
      <c r="M146" s="27" t="str">
        <v>NaN</v>
      </c>
      <c r="N146" s="27" t="str">
        <v>NaN</v>
      </c>
      <c r="O146" s="27" t="str">
        <v>NaN</v>
      </c>
      <c r="P146" s="27" t="str">
        <v>NaN</v>
      </c>
      <c r="Q146" s="27" t="str">
        <v>NaN</v>
      </c>
      <c r="R146" s="27" t="str">
        <v>NaN</v>
      </c>
      <c r="S146" s="27" t="str">
        <v>NaN</v>
      </c>
      <c r="T146" s="27" t="str">
        <v>NaN</v>
      </c>
      <c r="U146" s="27">
        <v>3.1009402000000001</v>
      </c>
      <c r="V146" s="27">
        <v>3.5737233000000002</v>
      </c>
      <c r="W146" s="27">
        <v>2.9253589999999998</v>
      </c>
      <c r="X146" s="27">
        <v>2.9097257000000001</v>
      </c>
      <c r="Y146" s="27">
        <v>2.7731599999999998</v>
      </c>
      <c r="Z146" s="27">
        <v>2.6022129999999999</v>
      </c>
      <c r="AA146" s="27" t="str">
        <v>NaN</v>
      </c>
      <c r="AB146" s="27" t="str">
        <v>NaN</v>
      </c>
      <c r="AC146" s="27" t="str">
        <v>NaN</v>
      </c>
      <c r="AD146" s="27" t="str">
        <v>NaN</v>
      </c>
      <c r="AE146" s="27" t="str">
        <v>NaN</v>
      </c>
      <c r="AF146" s="27" t="str">
        <v>NaN</v>
      </c>
      <c r="AG146" s="27" t="str">
        <v>NaN</v>
      </c>
      <c r="AH146" s="27" t="str">
        <v>NaN</v>
      </c>
      <c r="AI146" s="27" t="str">
        <v>NaN</v>
      </c>
      <c r="AJ146" s="27" t="str">
        <v>NaN</v>
      </c>
      <c r="AK146" s="3">
        <f t="shared" si="2"/>
        <v>2.7996702750000004</v>
      </c>
      <c r="AP146" s="2">
        <f>((AK146-AK$35)*100)/AK$35</f>
        <v>-0.70002520033615379</v>
      </c>
    </row>
    <row r="147" spans="1:47" x14ac:dyDescent="0.3">
      <c r="A147" s="25" t="str">
        <v>NaN</v>
      </c>
      <c r="B147" s="26" t="str">
        <v>NaN</v>
      </c>
      <c r="C147" s="25" t="str">
        <v>NaN</v>
      </c>
      <c r="D147" s="25" t="str">
        <v>NaN</v>
      </c>
      <c r="E147" s="25" t="str">
        <v>NaN</v>
      </c>
      <c r="F147" s="25" t="str">
        <v>NaN</v>
      </c>
      <c r="G147" s="25" t="str">
        <v>NaN</v>
      </c>
      <c r="H147" s="25" t="str">
        <v>NaN</v>
      </c>
      <c r="I147" s="25" t="str">
        <v>NaN</v>
      </c>
      <c r="J147" s="25">
        <v>2.2496767000000002</v>
      </c>
      <c r="K147" s="25" t="str">
        <v>NaN</v>
      </c>
      <c r="L147" s="25" t="str">
        <v>NaN</v>
      </c>
      <c r="M147" s="25" t="str">
        <v>NaN</v>
      </c>
      <c r="N147" s="25" t="str">
        <v>NaN</v>
      </c>
      <c r="O147" s="25" t="str">
        <v>NaN</v>
      </c>
      <c r="P147" s="25" t="str">
        <v>NaN</v>
      </c>
      <c r="Q147" s="25" t="str">
        <v>NaN</v>
      </c>
      <c r="R147" s="25" t="str">
        <v>NaN</v>
      </c>
      <c r="S147" s="25" t="str">
        <v>NaN</v>
      </c>
      <c r="T147" s="25">
        <v>2.4623458</v>
      </c>
      <c r="U147" s="25">
        <v>2.5724108000000001</v>
      </c>
      <c r="V147" s="25" t="str">
        <v>NaN</v>
      </c>
      <c r="W147" s="25" t="str">
        <v>NaN</v>
      </c>
      <c r="X147" s="25">
        <v>1.7497807999999999</v>
      </c>
      <c r="Y147" s="25">
        <v>2.1786696999999999</v>
      </c>
      <c r="Z147" s="25">
        <v>2.1737506</v>
      </c>
      <c r="AA147" s="25">
        <v>2.1838633999999999</v>
      </c>
      <c r="AB147" s="25">
        <v>2.2080120000000001</v>
      </c>
      <c r="AC147" s="25" t="str">
        <v>NaN</v>
      </c>
      <c r="AD147" s="25" t="str">
        <v>NaN</v>
      </c>
      <c r="AE147" s="25" t="str">
        <v>NaN</v>
      </c>
      <c r="AF147" s="25" t="str">
        <v>NaN</v>
      </c>
      <c r="AG147" s="25" t="str">
        <v>NaN</v>
      </c>
      <c r="AH147" s="25" t="str">
        <v>NaN</v>
      </c>
      <c r="AI147" s="25" t="str">
        <v>NaN</v>
      </c>
      <c r="AJ147" s="25" t="str">
        <v>NaN</v>
      </c>
      <c r="AK147" s="3">
        <f t="shared" si="2"/>
        <v>2.2223137250000002</v>
      </c>
      <c r="AP147" s="22">
        <f>((AK147-AK$36)*100)/AK$36</f>
        <v>-6.9179050249539014</v>
      </c>
    </row>
    <row r="148" spans="1:47" x14ac:dyDescent="0.3">
      <c r="A148" s="25">
        <v>1.9534210999999999</v>
      </c>
      <c r="B148" s="26">
        <v>1.9263427</v>
      </c>
      <c r="C148" s="25">
        <v>1.951444</v>
      </c>
      <c r="D148" s="25">
        <v>1.9549548999999999</v>
      </c>
      <c r="E148" s="25">
        <v>1.9313551</v>
      </c>
      <c r="F148" s="25">
        <v>1.9300435</v>
      </c>
      <c r="G148" s="25">
        <v>1.9253259</v>
      </c>
      <c r="H148" s="25">
        <v>1.9148394</v>
      </c>
      <c r="I148" s="25">
        <v>1.9116835999999999</v>
      </c>
      <c r="J148" s="25">
        <v>1.9059794999999999</v>
      </c>
      <c r="K148" s="25">
        <v>1.8963763</v>
      </c>
      <c r="L148" s="25">
        <v>1.8915236</v>
      </c>
      <c r="M148" s="25">
        <v>1.8914304</v>
      </c>
      <c r="N148" s="25">
        <v>1.8791648000000001</v>
      </c>
      <c r="O148" s="25">
        <v>1.9214127999999999</v>
      </c>
      <c r="P148" s="25">
        <v>1.9663594</v>
      </c>
      <c r="Q148" s="25">
        <v>1.9754695</v>
      </c>
      <c r="R148" s="25">
        <v>1.9839888000000001</v>
      </c>
      <c r="S148" s="25">
        <v>2.0322545000000001</v>
      </c>
      <c r="T148" s="25">
        <v>2.0881956000000002</v>
      </c>
      <c r="U148" s="25" t="str">
        <v>NaN</v>
      </c>
      <c r="V148" s="25" t="str">
        <v>NaN</v>
      </c>
      <c r="W148" s="25" t="str">
        <v>NaN</v>
      </c>
      <c r="X148" s="25" t="str">
        <v>NaN</v>
      </c>
      <c r="Y148" s="25">
        <v>1.9032096999999999</v>
      </c>
      <c r="Z148" s="25">
        <v>2.005452</v>
      </c>
      <c r="AA148" s="25">
        <v>1.9883926000000001</v>
      </c>
      <c r="AB148" s="25">
        <v>2.0245540000000002</v>
      </c>
      <c r="AC148" s="25">
        <v>1.9853125</v>
      </c>
      <c r="AD148" s="25">
        <v>1.9533191000000001</v>
      </c>
      <c r="AE148" s="25">
        <v>1.9861565999999999</v>
      </c>
      <c r="AF148" s="25">
        <v>1.9555807000000001</v>
      </c>
      <c r="AG148" s="25">
        <v>1.9239401</v>
      </c>
      <c r="AH148" s="25">
        <v>1.9570019000000001</v>
      </c>
      <c r="AI148" s="25">
        <v>1.9601065</v>
      </c>
      <c r="AJ148" s="25">
        <v>1.9364096</v>
      </c>
      <c r="AK148" s="3">
        <f t="shared" si="2"/>
        <v>1.9503437718750001</v>
      </c>
      <c r="AP148" s="22">
        <f>((AK148-AK$37)*100)/AK$37</f>
        <v>-4.1767146566530435</v>
      </c>
    </row>
    <row r="149" spans="1:47" x14ac:dyDescent="0.3">
      <c r="A149" t="s">
        <v>84</v>
      </c>
      <c r="AK149" s="17">
        <f>SUM(A113:AJ146)/867</f>
        <v>2.5269728722722027</v>
      </c>
      <c r="AP149" s="23">
        <f>((AK149-AK$38)*100)/AK$38</f>
        <v>-5.0214231294328817</v>
      </c>
      <c r="AQ149" s="24" t="s">
        <v>124</v>
      </c>
    </row>
    <row r="150" spans="1:47" x14ac:dyDescent="0.3">
      <c r="A150" s="25" t="str" cm="1">
        <f t="array" ref="A150:AJ185">([4]bio_export_POC_PRC8p5!A75:AJ110)</f>
        <v>NaN</v>
      </c>
      <c r="B150" s="26" t="str">
        <v>NaN</v>
      </c>
      <c r="C150" s="25" t="str">
        <v>NaN</v>
      </c>
      <c r="D150" s="25" t="str">
        <v>NaN</v>
      </c>
      <c r="E150" s="25" t="str">
        <v>NaN</v>
      </c>
      <c r="F150" s="25" t="str">
        <v>NaN</v>
      </c>
      <c r="G150" s="25" t="str">
        <v>NaN</v>
      </c>
      <c r="H150" s="25" t="str">
        <v>NaN</v>
      </c>
      <c r="I150" s="25" t="str">
        <v>NaN</v>
      </c>
      <c r="J150" s="25" t="str">
        <v>NaN</v>
      </c>
      <c r="K150" s="25" t="str">
        <v>NaN</v>
      </c>
      <c r="L150" s="25" t="str">
        <v>NaN</v>
      </c>
      <c r="M150" s="25" t="str">
        <v>NaN</v>
      </c>
      <c r="N150" s="25" t="str">
        <v>NaN</v>
      </c>
      <c r="O150" s="25" t="str">
        <v>NaN</v>
      </c>
      <c r="P150" s="25" t="str">
        <v>NaN</v>
      </c>
      <c r="Q150" s="25" t="str">
        <v>NaN</v>
      </c>
      <c r="R150" s="25" t="str">
        <v>NaN</v>
      </c>
      <c r="S150" s="25" t="str">
        <v>NaN</v>
      </c>
      <c r="T150" s="25" t="str">
        <v>NaN</v>
      </c>
      <c r="U150" s="25" t="str">
        <v>NaN</v>
      </c>
      <c r="V150" s="25" t="str">
        <v>NaN</v>
      </c>
      <c r="W150" s="25" t="str">
        <v>NaN</v>
      </c>
      <c r="X150" s="25" t="str">
        <v>NaN</v>
      </c>
      <c r="Y150" s="25" t="str">
        <v>NaN</v>
      </c>
      <c r="Z150" s="25" t="str">
        <v>NaN</v>
      </c>
      <c r="AA150" s="25" t="str">
        <v>NaN</v>
      </c>
      <c r="AB150" s="25" t="str">
        <v>NaN</v>
      </c>
      <c r="AC150" s="25" t="str">
        <v>NaN</v>
      </c>
      <c r="AD150" s="25" t="str">
        <v>NaN</v>
      </c>
      <c r="AE150" s="25" t="str">
        <v>NaN</v>
      </c>
      <c r="AF150" s="25" t="str">
        <v>NaN</v>
      </c>
      <c r="AG150" s="25" t="str">
        <v>NaN</v>
      </c>
      <c r="AH150" s="25" t="str">
        <v>NaN</v>
      </c>
      <c r="AI150" s="25" t="str">
        <v>NaN</v>
      </c>
      <c r="AJ150" s="25" t="str">
        <v>NaN</v>
      </c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 t="str">
        <v>NaN</v>
      </c>
      <c r="B151" s="26">
        <v>2.289301</v>
      </c>
      <c r="C151" s="25">
        <v>2.4019327000000001</v>
      </c>
      <c r="D151" s="25">
        <v>2.2896285000000001</v>
      </c>
      <c r="E151" s="25">
        <v>2.2255986000000001</v>
      </c>
      <c r="F151" s="25">
        <v>2.2035935000000002</v>
      </c>
      <c r="G151" s="25">
        <v>2.2295658999999999</v>
      </c>
      <c r="H151" s="25">
        <v>2.2868406999999999</v>
      </c>
      <c r="I151" s="25">
        <v>2.4665563000000001</v>
      </c>
      <c r="J151" s="25">
        <v>2.4569187000000001</v>
      </c>
      <c r="K151" s="25">
        <v>2.2216391999999998</v>
      </c>
      <c r="L151" s="25">
        <v>2.4881692000000002</v>
      </c>
      <c r="M151" s="25">
        <v>2.2674823000000002</v>
      </c>
      <c r="N151" s="25">
        <v>2.4886343000000002</v>
      </c>
      <c r="O151" s="25">
        <v>2.1659584000000001</v>
      </c>
      <c r="P151" s="25">
        <v>2.3199817999999999</v>
      </c>
      <c r="Q151" s="25">
        <v>2.2871633</v>
      </c>
      <c r="R151" s="25">
        <v>2.1996473999999999</v>
      </c>
      <c r="S151" s="25">
        <v>2.0834565</v>
      </c>
      <c r="T151" s="25">
        <v>2.1077979</v>
      </c>
      <c r="U151" s="25">
        <v>2.2494632999999999</v>
      </c>
      <c r="V151" s="25">
        <v>2.2065766</v>
      </c>
      <c r="W151" s="25">
        <v>2.2249367000000002</v>
      </c>
      <c r="X151" s="25">
        <v>2.2140325999999999</v>
      </c>
      <c r="Y151" s="25">
        <v>2.1880986999999998</v>
      </c>
      <c r="Z151" s="25">
        <v>2.1532360000000001</v>
      </c>
      <c r="AA151" s="25">
        <v>2.1751782999999998</v>
      </c>
      <c r="AB151" s="25">
        <v>2.1864781</v>
      </c>
      <c r="AC151" s="25">
        <v>2.1897009999999999</v>
      </c>
      <c r="AD151" s="25">
        <v>2.1657109999999999</v>
      </c>
      <c r="AE151" s="25">
        <v>2.1148178999999998</v>
      </c>
      <c r="AF151" s="25">
        <v>2.2120158999999999</v>
      </c>
      <c r="AG151" s="25">
        <v>2.2183660000000001</v>
      </c>
      <c r="AH151" s="25">
        <v>2.1883273000000001</v>
      </c>
      <c r="AI151" s="25">
        <v>2.5172295999999998</v>
      </c>
      <c r="AJ151" s="25" t="str">
        <v>NaN</v>
      </c>
      <c r="AK151" s="3">
        <f>AVERAGE(A151:AJ151)</f>
        <v>2.2554127999999998</v>
      </c>
      <c r="AM151" s="6" t="s">
        <v>93</v>
      </c>
      <c r="AO151" s="2">
        <f>SUM(A184:AJ185)/40</f>
        <v>1.8507797400000008</v>
      </c>
      <c r="AP151" s="2">
        <f>((AK151-AK$3)*100)/AK$3</f>
        <v>4.3584421080497364</v>
      </c>
      <c r="AR151" s="6" t="s">
        <v>93</v>
      </c>
      <c r="AS151" s="2"/>
      <c r="AT151" s="2">
        <f>((AO151-AO$3)*100)/AO$3</f>
        <v>-12.10950648525013</v>
      </c>
    </row>
    <row r="152" spans="1:47" x14ac:dyDescent="0.3">
      <c r="A152" s="27">
        <v>2.9715044000000002</v>
      </c>
      <c r="B152" s="28">
        <v>2.8232729999999999</v>
      </c>
      <c r="C152" s="27">
        <v>2.8510496999999999</v>
      </c>
      <c r="D152" s="27">
        <v>2.7208836000000001</v>
      </c>
      <c r="E152" s="27">
        <v>2.5939969999999999</v>
      </c>
      <c r="F152" s="27">
        <v>2.4679760000000002</v>
      </c>
      <c r="G152" s="27">
        <v>2.4028901999999999</v>
      </c>
      <c r="H152" s="27">
        <v>2.6866994000000002</v>
      </c>
      <c r="I152" s="27">
        <v>2.8216142999999998</v>
      </c>
      <c r="J152" s="27">
        <v>2.8444159999999998</v>
      </c>
      <c r="K152" s="27">
        <v>2.9217672000000001</v>
      </c>
      <c r="L152" s="27">
        <v>2.8584149999999999</v>
      </c>
      <c r="M152" s="27">
        <v>2.8484060000000002</v>
      </c>
      <c r="N152" s="27">
        <v>2.8752727999999999</v>
      </c>
      <c r="O152" s="27">
        <v>2.8934472000000002</v>
      </c>
      <c r="P152" s="27">
        <v>2.8506803999999999</v>
      </c>
      <c r="Q152" s="27">
        <v>2.8042175999999999</v>
      </c>
      <c r="R152" s="27">
        <v>2.6278671999999998</v>
      </c>
      <c r="S152" s="27">
        <v>2.479714</v>
      </c>
      <c r="T152" s="27">
        <v>2.8386197000000002</v>
      </c>
      <c r="U152" s="27">
        <v>2.8536024000000002</v>
      </c>
      <c r="V152" s="27">
        <v>2.8147570000000002</v>
      </c>
      <c r="W152" s="27">
        <v>2.8485171999999999</v>
      </c>
      <c r="X152" s="27">
        <v>2.8725182999999999</v>
      </c>
      <c r="Y152" s="27">
        <v>2.8727230000000001</v>
      </c>
      <c r="Z152" s="27">
        <v>2.8132606</v>
      </c>
      <c r="AA152" s="27">
        <v>2.9252471999999998</v>
      </c>
      <c r="AB152" s="27">
        <v>2.7056602999999999</v>
      </c>
      <c r="AC152" s="27">
        <v>2.7625647</v>
      </c>
      <c r="AD152" s="27">
        <v>2.8290608000000002</v>
      </c>
      <c r="AE152" s="27">
        <v>2.9011040000000001</v>
      </c>
      <c r="AF152" s="27">
        <v>2.8124427999999999</v>
      </c>
      <c r="AG152" s="27">
        <v>2.7600099999999999</v>
      </c>
      <c r="AH152" s="27">
        <v>2.8466895000000001</v>
      </c>
      <c r="AI152" s="27">
        <v>2.7956639999999999</v>
      </c>
      <c r="AJ152" s="27">
        <v>2.9276513999999998</v>
      </c>
      <c r="AK152" s="3">
        <f t="shared" si="2"/>
        <v>2.7923384416666668</v>
      </c>
      <c r="AM152" s="6" t="s">
        <v>115</v>
      </c>
      <c r="AO152" s="2">
        <f>SUM(A150:AJ151)/34</f>
        <v>2.2554127999999998</v>
      </c>
      <c r="AP152" s="2">
        <f>((AK152-AK$4)*100)/AK$4</f>
        <v>1.9735832845699748</v>
      </c>
      <c r="AR152" s="6" t="s">
        <v>115</v>
      </c>
      <c r="AS152" s="2"/>
      <c r="AT152" s="1">
        <f>((AO152-AO$4)*100)/AO$4</f>
        <v>4.3584421080497364</v>
      </c>
    </row>
    <row r="153" spans="1:47" x14ac:dyDescent="0.3">
      <c r="A153" s="27">
        <v>3.7555749999999999</v>
      </c>
      <c r="B153" s="28">
        <v>3.7101543000000001</v>
      </c>
      <c r="C153" s="27">
        <v>3.7118017999999999</v>
      </c>
      <c r="D153" s="27">
        <v>3.7200205</v>
      </c>
      <c r="E153" s="27">
        <v>3.5829746999999998</v>
      </c>
      <c r="F153" s="27">
        <v>3.4764488</v>
      </c>
      <c r="G153" s="27">
        <v>3.4140697000000002</v>
      </c>
      <c r="H153" s="27">
        <v>3.4215016</v>
      </c>
      <c r="I153" s="27">
        <v>3.6588573000000002</v>
      </c>
      <c r="J153" s="27">
        <v>3.8788054000000001</v>
      </c>
      <c r="K153" s="27">
        <v>3.8760349999999999</v>
      </c>
      <c r="L153" s="27">
        <v>3.807776</v>
      </c>
      <c r="M153" s="27">
        <v>3.7838945000000002</v>
      </c>
      <c r="N153" s="27">
        <v>3.7240014000000001</v>
      </c>
      <c r="O153" s="27">
        <v>3.6944189999999999</v>
      </c>
      <c r="P153" s="27">
        <v>3.5568726000000002</v>
      </c>
      <c r="Q153" s="27">
        <v>3.4632459</v>
      </c>
      <c r="R153" s="27">
        <v>3.3708496000000001</v>
      </c>
      <c r="S153" s="27">
        <v>2.7906802000000002</v>
      </c>
      <c r="T153" s="27">
        <v>3.0042927000000001</v>
      </c>
      <c r="U153" s="27">
        <v>3.4304643000000001</v>
      </c>
      <c r="V153" s="27">
        <v>3.8102396000000001</v>
      </c>
      <c r="W153" s="27">
        <v>3.8189413999999999</v>
      </c>
      <c r="X153" s="27">
        <v>3.7951926999999999</v>
      </c>
      <c r="Y153" s="27">
        <v>3.7811493999999999</v>
      </c>
      <c r="Z153" s="27">
        <v>3.7607431</v>
      </c>
      <c r="AA153" s="27">
        <v>3.7241339999999998</v>
      </c>
      <c r="AB153" s="27">
        <v>3.6776013000000001</v>
      </c>
      <c r="AC153" s="27">
        <v>3.6784810000000001</v>
      </c>
      <c r="AD153" s="27">
        <v>3.7317450000000001</v>
      </c>
      <c r="AE153" s="27">
        <v>3.7721879999999999</v>
      </c>
      <c r="AF153" s="27">
        <v>3.779979</v>
      </c>
      <c r="AG153" s="27">
        <v>3.7494900000000002</v>
      </c>
      <c r="AH153" s="27">
        <v>3.7712780000000001</v>
      </c>
      <c r="AI153" s="27">
        <v>3.7399274999999998</v>
      </c>
      <c r="AJ153" s="27">
        <v>3.7470777000000002</v>
      </c>
      <c r="AK153" s="3">
        <f t="shared" si="2"/>
        <v>3.6436363333333333</v>
      </c>
      <c r="AM153" s="10" t="s">
        <v>93</v>
      </c>
      <c r="AO153" s="2">
        <f>SUM(A182:AJ183)/26</f>
        <v>3.0145949076923082</v>
      </c>
      <c r="AP153" s="2">
        <f>((AK153-AK$5)*100)/AK$5</f>
        <v>6.1980471477737895</v>
      </c>
      <c r="AR153" s="10" t="s">
        <v>93</v>
      </c>
      <c r="AS153" s="2"/>
      <c r="AT153" s="1">
        <f>((AO153-AO$5)*100)/AO$5</f>
        <v>-6.030203979876176</v>
      </c>
    </row>
    <row r="154" spans="1:47" x14ac:dyDescent="0.3">
      <c r="A154" s="29">
        <v>3.9181219999999999</v>
      </c>
      <c r="B154" s="30">
        <v>3.8657925</v>
      </c>
      <c r="C154" s="29">
        <v>3.8855990999999999</v>
      </c>
      <c r="D154" s="29">
        <v>3.9146136999999999</v>
      </c>
      <c r="E154" s="31">
        <v>3.8929999999999998</v>
      </c>
      <c r="F154" s="31">
        <v>3.8236618</v>
      </c>
      <c r="G154" s="31">
        <v>3.7864608999999998</v>
      </c>
      <c r="H154" s="31">
        <v>3.8393464000000002</v>
      </c>
      <c r="I154" s="31">
        <v>4.0898994999999996</v>
      </c>
      <c r="J154" s="31">
        <v>4.1944714000000003</v>
      </c>
      <c r="K154" s="31">
        <v>4.1184219999999998</v>
      </c>
      <c r="L154" s="31">
        <v>3.9738066000000001</v>
      </c>
      <c r="M154" s="31">
        <v>3.9166720000000002</v>
      </c>
      <c r="N154" s="31">
        <v>3.8538367999999998</v>
      </c>
      <c r="O154" s="31">
        <v>3.8096611</v>
      </c>
      <c r="P154" s="31">
        <v>3.719859</v>
      </c>
      <c r="Q154" s="32">
        <v>3.7004929999999998</v>
      </c>
      <c r="R154" s="32">
        <v>3.581734</v>
      </c>
      <c r="S154" s="33">
        <v>3.0878787000000001</v>
      </c>
      <c r="T154" s="33" t="str">
        <v>NaN</v>
      </c>
      <c r="U154" s="33">
        <v>4.3248934999999999</v>
      </c>
      <c r="V154" s="33">
        <v>4.3253890000000004</v>
      </c>
      <c r="W154" s="33">
        <v>4.3200820000000002</v>
      </c>
      <c r="X154" s="33">
        <v>4.2387420000000002</v>
      </c>
      <c r="Y154" s="33">
        <v>4.1801915000000003</v>
      </c>
      <c r="Z154" s="33">
        <v>4.1138110000000001</v>
      </c>
      <c r="AA154" s="33">
        <v>4.0077056999999998</v>
      </c>
      <c r="AB154" s="33">
        <v>3.9244309999999998</v>
      </c>
      <c r="AC154" s="29">
        <v>3.935136</v>
      </c>
      <c r="AD154" s="29">
        <v>4.0287613999999996</v>
      </c>
      <c r="AE154" s="29">
        <v>4.1682633999999998</v>
      </c>
      <c r="AF154" s="29">
        <v>4.1421237</v>
      </c>
      <c r="AG154" s="29">
        <v>3.9390714</v>
      </c>
      <c r="AH154" s="29">
        <v>3.8623416000000002</v>
      </c>
      <c r="AI154" s="29">
        <v>3.8360739000000001</v>
      </c>
      <c r="AJ154" s="29">
        <v>3.8563372999999999</v>
      </c>
      <c r="AK154" s="3">
        <f t="shared" si="2"/>
        <v>3.9479052828571426</v>
      </c>
      <c r="AM154" s="10" t="s">
        <v>115</v>
      </c>
      <c r="AO154" s="2">
        <f>SUM(A152:AJ153)/72</f>
        <v>3.2179873875</v>
      </c>
      <c r="AP154" s="2">
        <f>((AK154-AK$6)*100)/AK$6</f>
        <v>3.0425478435872546</v>
      </c>
      <c r="AR154" s="10" t="s">
        <v>115</v>
      </c>
      <c r="AS154" s="2"/>
      <c r="AT154" s="1">
        <f>((AO154-AO$6)*100)/AO$6</f>
        <v>4.3229766051052465</v>
      </c>
    </row>
    <row r="155" spans="1:47" x14ac:dyDescent="0.3">
      <c r="A155" s="29">
        <v>4.1276330000000003</v>
      </c>
      <c r="B155" s="30">
        <v>4.2000659999999996</v>
      </c>
      <c r="C155" s="29">
        <v>4.1916833000000002</v>
      </c>
      <c r="D155" s="29">
        <v>4.0174522000000001</v>
      </c>
      <c r="E155" s="31">
        <v>3.7383046000000002</v>
      </c>
      <c r="F155" s="31">
        <v>3.2878596999999998</v>
      </c>
      <c r="G155" s="31">
        <v>3.050065</v>
      </c>
      <c r="H155" s="31">
        <v>2.7148614000000002</v>
      </c>
      <c r="I155" s="31">
        <v>3.3142102000000002</v>
      </c>
      <c r="J155" s="31">
        <v>3.3239694000000002</v>
      </c>
      <c r="K155" s="31">
        <v>3.2826488</v>
      </c>
      <c r="L155" s="31">
        <v>3.2824258999999998</v>
      </c>
      <c r="M155" s="31">
        <v>3.2991457</v>
      </c>
      <c r="N155" s="31">
        <v>3.3866524999999998</v>
      </c>
      <c r="O155" s="31">
        <v>3.4683419999999998</v>
      </c>
      <c r="P155" s="31">
        <v>3.4558053000000002</v>
      </c>
      <c r="Q155" s="32">
        <v>3.4537279999999999</v>
      </c>
      <c r="R155" s="32">
        <v>3.2693827</v>
      </c>
      <c r="S155" s="33">
        <v>2.7405026000000001</v>
      </c>
      <c r="T155" s="33" t="str">
        <v>NaN</v>
      </c>
      <c r="U155" s="33">
        <v>4.6081243000000001</v>
      </c>
      <c r="V155" s="33">
        <v>4.585877</v>
      </c>
      <c r="W155" s="33">
        <v>4.5919480000000004</v>
      </c>
      <c r="X155" s="33">
        <v>4.4998646000000004</v>
      </c>
      <c r="Y155" s="33">
        <v>4.3983983999999996</v>
      </c>
      <c r="Z155" s="33">
        <v>4.2674630000000002</v>
      </c>
      <c r="AA155" s="33">
        <v>4.1540090000000003</v>
      </c>
      <c r="AB155" s="33">
        <v>4.2347049999999999</v>
      </c>
      <c r="AC155" s="29">
        <v>4.2355967000000003</v>
      </c>
      <c r="AD155" s="29">
        <v>4.1048254999999996</v>
      </c>
      <c r="AE155" s="29">
        <v>4.1438829999999998</v>
      </c>
      <c r="AF155" s="29">
        <v>4.2150072999999999</v>
      </c>
      <c r="AG155" s="29">
        <v>4.0380063000000002</v>
      </c>
      <c r="AH155" s="29">
        <v>4.0133752999999999</v>
      </c>
      <c r="AI155" s="29">
        <v>4.0090747000000002</v>
      </c>
      <c r="AJ155" s="29">
        <v>4.0277320000000003</v>
      </c>
      <c r="AK155" s="3">
        <f t="shared" si="2"/>
        <v>3.8209322400000003</v>
      </c>
      <c r="AM155" s="11" t="s">
        <v>98</v>
      </c>
      <c r="AO155" s="2">
        <f>SUM(A177:R181)/56</f>
        <v>2.7500631571428569</v>
      </c>
      <c r="AP155" s="2">
        <f>((AK155-AK$7)*100)/AK$7</f>
        <v>-4.6646226368864783</v>
      </c>
      <c r="AR155" s="11" t="s">
        <v>98</v>
      </c>
      <c r="AS155" s="2"/>
      <c r="AT155" s="1">
        <f>((AO155-AO$7)*100)/AO$7</f>
        <v>-10.452298136364989</v>
      </c>
    </row>
    <row r="156" spans="1:47" x14ac:dyDescent="0.3">
      <c r="A156" s="29">
        <v>4.127631</v>
      </c>
      <c r="B156" s="30">
        <v>3.9186000000000001</v>
      </c>
      <c r="C156" s="29">
        <v>3.3189301000000002</v>
      </c>
      <c r="D156" s="29">
        <v>2.7922745</v>
      </c>
      <c r="E156" s="31">
        <v>2.5744996000000002</v>
      </c>
      <c r="F156" s="31">
        <v>2.7014830000000001</v>
      </c>
      <c r="G156" s="31">
        <v>2.4107099000000001</v>
      </c>
      <c r="H156" s="31">
        <v>2.4612319999999999</v>
      </c>
      <c r="I156" s="31">
        <v>2.5324222999999999</v>
      </c>
      <c r="J156" s="31">
        <v>2.5762756000000002</v>
      </c>
      <c r="K156" s="31">
        <v>2.4846732999999999</v>
      </c>
      <c r="L156" s="31">
        <v>2.4730690000000002</v>
      </c>
      <c r="M156" s="31">
        <v>2.5122024999999999</v>
      </c>
      <c r="N156" s="31">
        <v>2.6006469999999999</v>
      </c>
      <c r="O156" s="31">
        <v>2.6783663999999998</v>
      </c>
      <c r="P156" s="31">
        <v>2.7014230000000001</v>
      </c>
      <c r="Q156" s="32">
        <v>2.7369750000000002</v>
      </c>
      <c r="R156" s="32">
        <v>2.6550349999999998</v>
      </c>
      <c r="S156" s="33">
        <v>2.2015525999999999</v>
      </c>
      <c r="T156" s="33" t="str">
        <v>NaN</v>
      </c>
      <c r="U156" s="33">
        <v>3.7964904000000002</v>
      </c>
      <c r="V156" s="33">
        <v>3.6042125</v>
      </c>
      <c r="W156" s="33">
        <v>3.7866165999999999</v>
      </c>
      <c r="X156" s="33">
        <v>3.7909128999999999</v>
      </c>
      <c r="Y156" s="33">
        <v>3.6673686999999999</v>
      </c>
      <c r="Z156" s="33">
        <v>3.6604261</v>
      </c>
      <c r="AA156" s="33">
        <v>3.6955876000000001</v>
      </c>
      <c r="AB156" s="33">
        <v>3.8643668</v>
      </c>
      <c r="AC156" s="29">
        <v>4.2094849999999999</v>
      </c>
      <c r="AD156" s="29">
        <v>3.9370376999999999</v>
      </c>
      <c r="AE156" s="29">
        <v>3.7128749999999999</v>
      </c>
      <c r="AF156" s="29">
        <v>3.9422283</v>
      </c>
      <c r="AG156" s="29">
        <v>3.8610630000000001</v>
      </c>
      <c r="AH156" s="29">
        <v>3.9197030000000002</v>
      </c>
      <c r="AI156" s="29">
        <v>4.1083154999999998</v>
      </c>
      <c r="AJ156" s="29">
        <v>4.183675</v>
      </c>
      <c r="AK156" s="3">
        <f t="shared" si="2"/>
        <v>3.2628104542857144</v>
      </c>
      <c r="AM156" s="11" t="s">
        <v>101</v>
      </c>
      <c r="AO156" s="2">
        <f>SUM(E154:R158)/68</f>
        <v>2.6794661441176464</v>
      </c>
      <c r="AP156" s="2">
        <f>((AK156-AK$8)*100)/AK$8</f>
        <v>-11.973971385354844</v>
      </c>
      <c r="AR156" s="11" t="s">
        <v>101</v>
      </c>
      <c r="AS156" s="2"/>
      <c r="AT156" s="1">
        <f>((AO156-AO$8)*100)/AO$8</f>
        <v>-11.419385132941152</v>
      </c>
    </row>
    <row r="157" spans="1:47" x14ac:dyDescent="0.3">
      <c r="A157" s="29">
        <v>3.2228324000000002</v>
      </c>
      <c r="B157" s="30">
        <v>2.7428248000000002</v>
      </c>
      <c r="C157" s="29">
        <v>2.0823413999999998</v>
      </c>
      <c r="D157" s="29">
        <v>1.8042377000000001</v>
      </c>
      <c r="E157" s="31" t="str">
        <v>NaN</v>
      </c>
      <c r="F157" s="31">
        <v>3.2126280999999999</v>
      </c>
      <c r="G157" s="31">
        <v>2.4983835000000001</v>
      </c>
      <c r="H157" s="31">
        <v>2.0947146000000001</v>
      </c>
      <c r="I157" s="31">
        <v>2.0855144999999999</v>
      </c>
      <c r="J157" s="31">
        <v>2.0805468999999999</v>
      </c>
      <c r="K157" s="31">
        <v>2.0956948</v>
      </c>
      <c r="L157" s="31">
        <v>2.0596972</v>
      </c>
      <c r="M157" s="31">
        <v>1.9249125</v>
      </c>
      <c r="N157" s="31">
        <v>1.9158458</v>
      </c>
      <c r="O157" s="31">
        <v>1.9785223999999999</v>
      </c>
      <c r="P157" s="31">
        <v>2.0015466000000002</v>
      </c>
      <c r="Q157" s="32">
        <v>2.0269233999999998</v>
      </c>
      <c r="R157" s="32">
        <v>1.9032209</v>
      </c>
      <c r="S157" s="33">
        <v>1.6485548000000001</v>
      </c>
      <c r="T157" s="33" t="str">
        <v>NaN</v>
      </c>
      <c r="U157" s="33">
        <v>4.5101050000000003</v>
      </c>
      <c r="V157" s="33">
        <v>3.2820165000000001</v>
      </c>
      <c r="W157" s="33">
        <v>2.9859694999999999</v>
      </c>
      <c r="X157" s="33">
        <v>2.988197</v>
      </c>
      <c r="Y157" s="33">
        <v>2.9657154000000001</v>
      </c>
      <c r="Z157" s="33">
        <v>2.9469457000000001</v>
      </c>
      <c r="AA157" s="33">
        <v>2.9939200000000001</v>
      </c>
      <c r="AB157" s="33">
        <v>3.2432313000000002</v>
      </c>
      <c r="AC157" s="29">
        <v>5.1528134000000003</v>
      </c>
      <c r="AD157" s="29">
        <v>2.9079606999999998</v>
      </c>
      <c r="AE157" s="29">
        <v>2.2717301999999999</v>
      </c>
      <c r="AF157" s="29">
        <v>2.606995</v>
      </c>
      <c r="AG157" s="29">
        <v>3.1984021999999999</v>
      </c>
      <c r="AH157" s="29">
        <v>3.4940543000000002</v>
      </c>
      <c r="AI157" s="29">
        <v>3.7846239000000002</v>
      </c>
      <c r="AJ157" s="29">
        <v>3.6100059</v>
      </c>
      <c r="AK157" s="3">
        <f t="shared" si="2"/>
        <v>2.7153420088235301</v>
      </c>
      <c r="AM157" s="12" t="s">
        <v>104</v>
      </c>
      <c r="AO157" s="2">
        <f>SUM(S177:Z181)/35</f>
        <v>2.9500271371428575</v>
      </c>
      <c r="AP157" s="2">
        <f>((AK157-AK$9)*100)/AK$9</f>
        <v>-14.723710688683042</v>
      </c>
      <c r="AR157" s="12" t="s">
        <v>104</v>
      </c>
      <c r="AS157" s="2"/>
      <c r="AT157" s="1">
        <f>((AO157-AO$9)*100)/AO$9</f>
        <v>-16.678008534729059</v>
      </c>
    </row>
    <row r="158" spans="1:47" x14ac:dyDescent="0.3">
      <c r="A158" s="29">
        <v>2.0007438999999998</v>
      </c>
      <c r="B158" s="30">
        <v>1.7607261000000001</v>
      </c>
      <c r="C158" s="29">
        <v>1.4306148000000001</v>
      </c>
      <c r="D158" s="29" t="str">
        <v>NaN</v>
      </c>
      <c r="E158" s="31" t="str">
        <v>NaN</v>
      </c>
      <c r="F158" s="31">
        <v>2.9725609999999998</v>
      </c>
      <c r="G158" s="31">
        <v>1.8156644</v>
      </c>
      <c r="H158" s="31">
        <v>1.5572760999999999</v>
      </c>
      <c r="I158" s="31">
        <v>1.3697386</v>
      </c>
      <c r="J158" s="31">
        <v>1.1584747</v>
      </c>
      <c r="K158" s="31">
        <v>0.92274210000000001</v>
      </c>
      <c r="L158" s="31">
        <v>0.81746289999999999</v>
      </c>
      <c r="M158" s="31">
        <v>1.0153329</v>
      </c>
      <c r="N158" s="31">
        <v>1.1187069999999999</v>
      </c>
      <c r="O158" s="31">
        <v>1.1812077000000001</v>
      </c>
      <c r="P158" s="31">
        <v>1.2282033999999999</v>
      </c>
      <c r="Q158" s="32">
        <v>1.181568</v>
      </c>
      <c r="R158" s="32">
        <v>1.2588684999999999</v>
      </c>
      <c r="S158" s="33">
        <v>1.3980347</v>
      </c>
      <c r="T158" s="33" t="str">
        <v>NaN</v>
      </c>
      <c r="U158" s="33" t="str">
        <v>NaN</v>
      </c>
      <c r="V158" s="33">
        <v>2.6510286000000001</v>
      </c>
      <c r="W158" s="33">
        <v>2.0438196999999998</v>
      </c>
      <c r="X158" s="33">
        <v>2.0485826</v>
      </c>
      <c r="Y158" s="33">
        <v>2.2321331999999998</v>
      </c>
      <c r="Z158" s="33">
        <v>2.1176713</v>
      </c>
      <c r="AA158" s="33">
        <v>1.9094222999999999</v>
      </c>
      <c r="AB158" s="33">
        <v>2.4034990000000001</v>
      </c>
      <c r="AC158" s="29" t="str">
        <v>NaN</v>
      </c>
      <c r="AD158" s="29">
        <v>2.5685126999999999</v>
      </c>
      <c r="AE158" s="29">
        <v>1.7442664999999999</v>
      </c>
      <c r="AF158" s="29">
        <v>1.3904326</v>
      </c>
      <c r="AG158" s="29">
        <v>1.4492678999999999</v>
      </c>
      <c r="AH158" s="29">
        <v>2.1245737</v>
      </c>
      <c r="AI158" s="29">
        <v>2.3367846000000001</v>
      </c>
      <c r="AJ158" s="29">
        <v>2.1309942999999998</v>
      </c>
      <c r="AK158" s="3">
        <f t="shared" si="2"/>
        <v>1.720610187096774</v>
      </c>
      <c r="AM158" s="12" t="s">
        <v>107</v>
      </c>
      <c r="AO158" s="2">
        <f>SUM(S154:AB158)/44</f>
        <v>3.4327362977272724</v>
      </c>
      <c r="AP158" s="2">
        <f>((AK158-AK$10)*100)/AK$10</f>
        <v>-16.989803264636109</v>
      </c>
      <c r="AR158" s="12" t="s">
        <v>107</v>
      </c>
      <c r="AS158" s="2"/>
      <c r="AT158" s="1">
        <f>((AO158-AO$10)*100)/AO$10</f>
        <v>-7.2529012011738816</v>
      </c>
    </row>
    <row r="159" spans="1:47" x14ac:dyDescent="0.3">
      <c r="A159" s="29">
        <v>1.5466574</v>
      </c>
      <c r="B159" s="30">
        <v>1.5443908</v>
      </c>
      <c r="C159" s="29" t="str">
        <v>NaN</v>
      </c>
      <c r="D159" s="29" t="str">
        <v>NaN</v>
      </c>
      <c r="E159" s="34" t="str">
        <v>NaN</v>
      </c>
      <c r="F159" s="34">
        <v>2.3063893000000002</v>
      </c>
      <c r="G159" s="34">
        <v>1.4616165999999999</v>
      </c>
      <c r="H159" s="34">
        <v>1.3080347999999999</v>
      </c>
      <c r="I159" s="34">
        <v>1.1974951</v>
      </c>
      <c r="J159" s="34">
        <v>1.0691105999999999</v>
      </c>
      <c r="K159" s="34">
        <v>0.96763330000000003</v>
      </c>
      <c r="L159" s="34">
        <v>0.82652150000000002</v>
      </c>
      <c r="M159" s="34">
        <v>0.77353424000000004</v>
      </c>
      <c r="N159" s="34">
        <v>0.75794379999999995</v>
      </c>
      <c r="O159" s="34">
        <v>0.77091560000000003</v>
      </c>
      <c r="P159" s="34">
        <v>0.79979650000000002</v>
      </c>
      <c r="Q159" s="34">
        <v>0.85481569999999996</v>
      </c>
      <c r="R159" s="34">
        <v>1.0361</v>
      </c>
      <c r="S159" s="35">
        <v>1.2145241</v>
      </c>
      <c r="T159" s="35" t="str">
        <v>NaN</v>
      </c>
      <c r="U159" s="35" t="str">
        <v>NaN</v>
      </c>
      <c r="V159" s="35">
        <v>2.7763949999999999</v>
      </c>
      <c r="W159" s="35">
        <v>1.9090142000000001</v>
      </c>
      <c r="X159" s="35">
        <v>1.1929729</v>
      </c>
      <c r="Y159" s="35">
        <v>1.1677390000000001</v>
      </c>
      <c r="Z159" s="35">
        <v>1.2027596</v>
      </c>
      <c r="AA159" s="35">
        <v>1.7718881</v>
      </c>
      <c r="AB159" s="35">
        <v>2.4965389</v>
      </c>
      <c r="AC159" s="36" t="str">
        <v>NaN</v>
      </c>
      <c r="AD159" s="29">
        <v>2.2986170000000001</v>
      </c>
      <c r="AE159" s="29">
        <v>1.9258146</v>
      </c>
      <c r="AF159" s="29">
        <v>1.5905092000000001</v>
      </c>
      <c r="AG159" s="29">
        <v>1.4695581</v>
      </c>
      <c r="AH159" s="29">
        <v>1.5075969</v>
      </c>
      <c r="AI159" s="29">
        <v>1.5862693999999999</v>
      </c>
      <c r="AJ159" s="29">
        <v>1.4962963</v>
      </c>
      <c r="AK159" s="3">
        <f t="shared" si="2"/>
        <v>1.4275816180000005</v>
      </c>
      <c r="AM159" s="14" t="s">
        <v>98</v>
      </c>
      <c r="AO159" s="2">
        <f>(SUM(B168:O176)/126)+(SUM(P168:R172)/14)</f>
        <v>4.5587321228571422</v>
      </c>
      <c r="AP159" s="2">
        <f>((AK159-AK$11)*100)/AK$11</f>
        <v>-16.334500432460537</v>
      </c>
      <c r="AR159" s="14" t="s">
        <v>98</v>
      </c>
      <c r="AS159" s="2"/>
      <c r="AT159" s="1">
        <f>((AO159-AO$11)*100)/AO$11</f>
        <v>-11.944328592125347</v>
      </c>
      <c r="AU159">
        <f>SUM(AT159:AT162)/4</f>
        <v>-15.624617977152599</v>
      </c>
    </row>
    <row r="160" spans="1:47" x14ac:dyDescent="0.3">
      <c r="A160" s="29">
        <v>1.4111089000000001</v>
      </c>
      <c r="B160" s="30">
        <v>1.3255148000000001</v>
      </c>
      <c r="C160" s="29" t="str">
        <v>NaN</v>
      </c>
      <c r="D160" s="29" t="str">
        <v>NaN</v>
      </c>
      <c r="E160" s="34" t="str">
        <v>NaN</v>
      </c>
      <c r="F160" s="34">
        <v>2.2697470000000002</v>
      </c>
      <c r="G160" s="34">
        <v>1.3038448</v>
      </c>
      <c r="H160" s="34">
        <v>1.0618284</v>
      </c>
      <c r="I160" s="34">
        <v>0.97937494999999997</v>
      </c>
      <c r="J160" s="34">
        <v>0.89178199999999996</v>
      </c>
      <c r="K160" s="34">
        <v>0.86114089999999999</v>
      </c>
      <c r="L160" s="34">
        <v>0.77524614000000003</v>
      </c>
      <c r="M160" s="34">
        <v>0.74185944000000004</v>
      </c>
      <c r="N160" s="34">
        <v>0.7239892</v>
      </c>
      <c r="O160" s="34">
        <v>0.74674580000000002</v>
      </c>
      <c r="P160" s="34">
        <v>0.79656079999999996</v>
      </c>
      <c r="Q160" s="34">
        <v>0.88811534999999997</v>
      </c>
      <c r="R160" s="34">
        <v>0.97577499999999995</v>
      </c>
      <c r="S160" s="35">
        <v>1.0282171</v>
      </c>
      <c r="T160" s="35" t="str">
        <v>NaN</v>
      </c>
      <c r="U160" s="35" t="str">
        <v>NaN</v>
      </c>
      <c r="V160" s="35">
        <v>3.3503683</v>
      </c>
      <c r="W160" s="35">
        <v>2.0370629999999998</v>
      </c>
      <c r="X160" s="35">
        <v>1.1503422999999999</v>
      </c>
      <c r="Y160" s="35">
        <v>1.1763322000000001</v>
      </c>
      <c r="Z160" s="35">
        <v>1.4605991</v>
      </c>
      <c r="AA160" s="35">
        <v>1.9744215000000001</v>
      </c>
      <c r="AB160" s="35">
        <v>2.6070867</v>
      </c>
      <c r="AC160" s="36" t="str">
        <v>NaN</v>
      </c>
      <c r="AD160" s="29">
        <v>2.4669460000000001</v>
      </c>
      <c r="AE160" s="29">
        <v>2.1219633</v>
      </c>
      <c r="AF160" s="29">
        <v>1.5803830999999999</v>
      </c>
      <c r="AG160" s="29">
        <v>1.5146023</v>
      </c>
      <c r="AH160" s="29">
        <v>1.5267462999999999</v>
      </c>
      <c r="AI160" s="29">
        <v>1.5452633</v>
      </c>
      <c r="AJ160" s="29">
        <v>1.4972209999999999</v>
      </c>
      <c r="AK160" s="3">
        <f t="shared" si="2"/>
        <v>1.4263396326666666</v>
      </c>
      <c r="AM160" s="14" t="s">
        <v>101</v>
      </c>
      <c r="AO160" s="2">
        <f>SUM(E159:R167)/126</f>
        <v>1.3372118580158725</v>
      </c>
      <c r="AP160" s="2">
        <f>((AK160-AK$12)*100)/AK$12</f>
        <v>-16.068529009425149</v>
      </c>
      <c r="AR160" s="14" t="s">
        <v>101</v>
      </c>
      <c r="AS160" s="2"/>
      <c r="AT160" s="1">
        <f>((AO160-AO$12)*100)/AO$12</f>
        <v>-17.596540325793757</v>
      </c>
    </row>
    <row r="161" spans="1:46" x14ac:dyDescent="0.3">
      <c r="A161" s="29">
        <v>1.5347788</v>
      </c>
      <c r="B161" s="30">
        <v>1.3711163</v>
      </c>
      <c r="C161" s="29" t="str">
        <v>NaN</v>
      </c>
      <c r="D161" s="29" t="str">
        <v>NaN</v>
      </c>
      <c r="E161" s="34" t="str">
        <v>NaN</v>
      </c>
      <c r="F161" s="34">
        <v>2.0897195000000002</v>
      </c>
      <c r="G161" s="34">
        <v>1.2405714000000001</v>
      </c>
      <c r="H161" s="34">
        <v>0.99254483000000004</v>
      </c>
      <c r="I161" s="34">
        <v>0.76013540000000002</v>
      </c>
      <c r="J161" s="34">
        <v>0.72725059999999997</v>
      </c>
      <c r="K161" s="34">
        <v>0.77330476000000004</v>
      </c>
      <c r="L161" s="34">
        <v>0.74492705000000004</v>
      </c>
      <c r="M161" s="34">
        <v>0.72786649999999997</v>
      </c>
      <c r="N161" s="34">
        <v>0.74993900000000002</v>
      </c>
      <c r="O161" s="34">
        <v>0.82630724</v>
      </c>
      <c r="P161" s="34">
        <v>0.88619270000000006</v>
      </c>
      <c r="Q161" s="34">
        <v>0.97129893</v>
      </c>
      <c r="R161" s="34">
        <v>1.0359640000000001</v>
      </c>
      <c r="S161" s="35">
        <v>0.97551659999999996</v>
      </c>
      <c r="T161" s="35" t="str">
        <v>NaN</v>
      </c>
      <c r="U161" s="35" t="str">
        <v>NaN</v>
      </c>
      <c r="V161" s="35" t="str">
        <v>NaN</v>
      </c>
      <c r="W161" s="35">
        <v>1.7590253</v>
      </c>
      <c r="X161" s="35">
        <v>1.298422</v>
      </c>
      <c r="Y161" s="35">
        <v>1.2777501</v>
      </c>
      <c r="Z161" s="35">
        <v>1.5304503</v>
      </c>
      <c r="AA161" s="35">
        <v>2.084724</v>
      </c>
      <c r="AB161" s="35" t="str">
        <v>NaN</v>
      </c>
      <c r="AC161" s="36" t="str">
        <v>NaN</v>
      </c>
      <c r="AD161" s="29">
        <v>3.1622257</v>
      </c>
      <c r="AE161" s="29">
        <v>2.7836587000000002</v>
      </c>
      <c r="AF161" s="29">
        <v>1.7149132</v>
      </c>
      <c r="AG161" s="29">
        <v>1.6169553999999999</v>
      </c>
      <c r="AH161" s="29">
        <v>1.6625635999999999</v>
      </c>
      <c r="AI161" s="29">
        <v>1.7071432</v>
      </c>
      <c r="AJ161" s="29">
        <v>1.6729077999999999</v>
      </c>
      <c r="AK161" s="3">
        <f t="shared" si="2"/>
        <v>1.3813633182142855</v>
      </c>
      <c r="AM161" s="15" t="s">
        <v>104</v>
      </c>
      <c r="AO161" s="2">
        <f>(SUM(S168:AB176)/59)+(SUM(P173:R176)/8)</f>
        <v>3.7419950804661015</v>
      </c>
      <c r="AP161" s="2">
        <f>((AK161-AK$13)*100)/AK$13</f>
        <v>-15.087340368829521</v>
      </c>
      <c r="AR161" s="15" t="s">
        <v>104</v>
      </c>
      <c r="AS161" s="2"/>
      <c r="AT161" s="1">
        <f>((AO161-AO$13)*100)/AO$13</f>
        <v>-16.338315813522861</v>
      </c>
    </row>
    <row r="162" spans="1:46" x14ac:dyDescent="0.3">
      <c r="A162" s="29">
        <v>2.0438966999999999</v>
      </c>
      <c r="B162" s="30">
        <v>1.5121377</v>
      </c>
      <c r="C162" s="29" t="str">
        <v>NaN</v>
      </c>
      <c r="D162" s="29" t="str">
        <v>NaN</v>
      </c>
      <c r="E162" s="34">
        <v>2.2233714999999998</v>
      </c>
      <c r="F162" s="34">
        <v>2.3902032000000002</v>
      </c>
      <c r="G162" s="34">
        <v>1.4119550000000001</v>
      </c>
      <c r="H162" s="34">
        <v>1.0214102</v>
      </c>
      <c r="I162" s="34">
        <v>0.72530170000000005</v>
      </c>
      <c r="J162" s="34">
        <v>0.72187597000000003</v>
      </c>
      <c r="K162" s="34">
        <v>0.70379959999999997</v>
      </c>
      <c r="L162" s="34">
        <v>0.67113184999999997</v>
      </c>
      <c r="M162" s="34">
        <v>0.76059692999999995</v>
      </c>
      <c r="N162" s="34">
        <v>0.84126157000000001</v>
      </c>
      <c r="O162" s="34">
        <v>0.96331860000000002</v>
      </c>
      <c r="P162" s="34">
        <v>1.0714923000000001</v>
      </c>
      <c r="Q162" s="34">
        <v>1.1376694000000001</v>
      </c>
      <c r="R162" s="34">
        <v>1.4511021</v>
      </c>
      <c r="S162" s="35">
        <v>1.2455068</v>
      </c>
      <c r="T162" s="35" t="str">
        <v>NaN</v>
      </c>
      <c r="U162" s="35" t="str">
        <v>NaN</v>
      </c>
      <c r="V162" s="35" t="str">
        <v>NaN</v>
      </c>
      <c r="W162" s="35">
        <v>1.7180655</v>
      </c>
      <c r="X162" s="35">
        <v>1.5059731999999999</v>
      </c>
      <c r="Y162" s="35">
        <v>1.505695</v>
      </c>
      <c r="Z162" s="35">
        <v>1.6816826</v>
      </c>
      <c r="AA162" s="35">
        <v>2.5351257</v>
      </c>
      <c r="AB162" s="35" t="str">
        <v>NaN</v>
      </c>
      <c r="AC162" s="36" t="str">
        <v>NaN</v>
      </c>
      <c r="AD162" s="29" t="str">
        <v>NaN</v>
      </c>
      <c r="AE162" s="29">
        <v>2.0622978000000001</v>
      </c>
      <c r="AF162" s="29">
        <v>1.8660304999999999</v>
      </c>
      <c r="AG162" s="29">
        <v>1.7908936</v>
      </c>
      <c r="AH162" s="29">
        <v>1.8958462</v>
      </c>
      <c r="AI162" s="29">
        <v>2.0140723999999999</v>
      </c>
      <c r="AJ162" s="29">
        <v>2.0448274999999998</v>
      </c>
      <c r="AK162" s="3">
        <f t="shared" si="2"/>
        <v>1.482733611428571</v>
      </c>
      <c r="AM162" s="15" t="s">
        <v>107</v>
      </c>
      <c r="AO162" s="2">
        <f>SUM(S159:AB167)/54</f>
        <v>2.0371764629629632</v>
      </c>
      <c r="AP162" s="1">
        <f>((AK162-AK$14)*100)/AK$14</f>
        <v>-15.109009241083674</v>
      </c>
      <c r="AR162" s="15" t="s">
        <v>107</v>
      </c>
      <c r="AS162" s="2"/>
      <c r="AT162" s="1">
        <f>((AO162-AO$14)*100)/AO$14</f>
        <v>-16.619287177168427</v>
      </c>
    </row>
    <row r="163" spans="1:46" x14ac:dyDescent="0.3">
      <c r="A163" s="29">
        <v>2.4706570000000001</v>
      </c>
      <c r="B163" s="30">
        <v>2.0121747999999999</v>
      </c>
      <c r="C163" s="29" t="str">
        <v>NaN</v>
      </c>
      <c r="D163" s="29" t="str">
        <v>NaN</v>
      </c>
      <c r="E163" s="34">
        <v>2.4122819999999998</v>
      </c>
      <c r="F163" s="34">
        <v>2.1018553</v>
      </c>
      <c r="G163" s="34">
        <v>1.4380605</v>
      </c>
      <c r="H163" s="34">
        <v>0.83792029999999995</v>
      </c>
      <c r="I163" s="34">
        <v>0.74853705999999998</v>
      </c>
      <c r="J163" s="34">
        <v>0.62931919999999997</v>
      </c>
      <c r="K163" s="34">
        <v>0.65604739999999995</v>
      </c>
      <c r="L163" s="34">
        <v>0.74944940000000004</v>
      </c>
      <c r="M163" s="34">
        <v>0.87003799999999998</v>
      </c>
      <c r="N163" s="34">
        <v>1.0087991999999999</v>
      </c>
      <c r="O163" s="34">
        <v>1.1679371999999999</v>
      </c>
      <c r="P163" s="34">
        <v>1.3110031</v>
      </c>
      <c r="Q163" s="34">
        <v>1.4360143000000001</v>
      </c>
      <c r="R163" s="34">
        <v>1.852085</v>
      </c>
      <c r="S163" s="35" t="str">
        <v>NaN</v>
      </c>
      <c r="T163" s="35" t="str">
        <v>NaN</v>
      </c>
      <c r="U163" s="35" t="str">
        <v>NaN</v>
      </c>
      <c r="V163" s="35" t="str">
        <v>NaN</v>
      </c>
      <c r="W163" s="35">
        <v>1.9171791</v>
      </c>
      <c r="X163" s="35">
        <v>1.6609750000000001</v>
      </c>
      <c r="Y163" s="35">
        <v>1.7710045999999999</v>
      </c>
      <c r="Z163" s="35">
        <v>2.0081259999999999</v>
      </c>
      <c r="AA163" s="35">
        <v>2.9887393000000002</v>
      </c>
      <c r="AB163" s="35" t="str">
        <v>NaN</v>
      </c>
      <c r="AC163" s="36" t="str">
        <v>NaN</v>
      </c>
      <c r="AD163" s="29" t="str">
        <v>NaN</v>
      </c>
      <c r="AE163" s="29">
        <v>2.0618935</v>
      </c>
      <c r="AF163" s="29">
        <v>1.9875062999999999</v>
      </c>
      <c r="AG163" s="29">
        <v>2.0351875000000001</v>
      </c>
      <c r="AH163" s="29">
        <v>2.2801065</v>
      </c>
      <c r="AI163" s="29">
        <v>2.5483514999999999</v>
      </c>
      <c r="AJ163" s="29">
        <v>2.7218173000000001</v>
      </c>
      <c r="AK163" s="3">
        <f t="shared" si="2"/>
        <v>1.6919654207407409</v>
      </c>
      <c r="AM163" s="16" t="s">
        <v>116</v>
      </c>
      <c r="AO163" s="2">
        <f>(SUM(AC154:AJ176)/132)+(SUM(A154:D167)/41)</f>
        <v>5.6041163459349583</v>
      </c>
      <c r="AP163" s="2">
        <f>((AK163-AK$15)*100)/AK$15</f>
        <v>-16.312318354344555</v>
      </c>
      <c r="AR163" s="16" t="s">
        <v>116</v>
      </c>
      <c r="AS163" s="2"/>
      <c r="AT163" s="1">
        <f>((AO163-AO$15)*100)/AO$15</f>
        <v>-8.7710098737050615</v>
      </c>
    </row>
    <row r="164" spans="1:46" x14ac:dyDescent="0.3">
      <c r="A164" s="29">
        <v>3.4758439999999999</v>
      </c>
      <c r="B164" s="30">
        <v>2.4664807</v>
      </c>
      <c r="C164" s="29" t="str">
        <v>NaN</v>
      </c>
      <c r="D164" s="29" t="str">
        <v>NaN</v>
      </c>
      <c r="E164" s="34">
        <v>1.8319299</v>
      </c>
      <c r="F164" s="34">
        <v>2.0580473000000001</v>
      </c>
      <c r="G164" s="34">
        <v>1.4317413999999999</v>
      </c>
      <c r="H164" s="34">
        <v>1.1290301</v>
      </c>
      <c r="I164" s="34">
        <v>0.75121914999999995</v>
      </c>
      <c r="J164" s="34">
        <v>0.65614044999999999</v>
      </c>
      <c r="K164" s="34">
        <v>0.62360245000000003</v>
      </c>
      <c r="L164" s="34">
        <v>0.67044705000000004</v>
      </c>
      <c r="M164" s="34">
        <v>0.83286349999999998</v>
      </c>
      <c r="N164" s="34">
        <v>1.1661455999999999</v>
      </c>
      <c r="O164" s="34">
        <v>1.3772412999999999</v>
      </c>
      <c r="P164" s="34">
        <v>1.614668</v>
      </c>
      <c r="Q164" s="34">
        <v>1.8856246000000001</v>
      </c>
      <c r="R164" s="34">
        <v>2.682922</v>
      </c>
      <c r="S164" s="35" t="str">
        <v>NaN</v>
      </c>
      <c r="T164" s="35" t="str">
        <v>NaN</v>
      </c>
      <c r="U164" s="35" t="str">
        <v>NaN</v>
      </c>
      <c r="V164" s="35" t="str">
        <v>NaN</v>
      </c>
      <c r="W164" s="35">
        <v>1.8628734</v>
      </c>
      <c r="X164" s="35">
        <v>1.8243121</v>
      </c>
      <c r="Y164" s="35">
        <v>2.1371164</v>
      </c>
      <c r="Z164" s="35">
        <v>2.2464173000000001</v>
      </c>
      <c r="AA164" s="35">
        <v>2.9798608</v>
      </c>
      <c r="AB164" s="35" t="str">
        <v>NaN</v>
      </c>
      <c r="AC164" s="36" t="str">
        <v>NaN</v>
      </c>
      <c r="AD164" s="29" t="str">
        <v>NaN</v>
      </c>
      <c r="AE164" s="29">
        <v>1.7624344000000001</v>
      </c>
      <c r="AF164" s="29">
        <v>1.8636786999999999</v>
      </c>
      <c r="AG164" s="29">
        <v>2.0654435000000002</v>
      </c>
      <c r="AH164" s="29">
        <v>2.6837276999999999</v>
      </c>
      <c r="AI164" s="29">
        <v>2.9622647999999998</v>
      </c>
      <c r="AJ164" s="29">
        <v>3.2417948000000001</v>
      </c>
      <c r="AK164" s="3">
        <f t="shared" si="2"/>
        <v>1.8623656074074075</v>
      </c>
      <c r="AM164" t="s">
        <v>117</v>
      </c>
      <c r="AO164" s="2">
        <f>((SUM(A150:Z183)+SUM(AA150:AJ176))/895)</f>
        <v>2.309284052067039</v>
      </c>
      <c r="AP164" s="2">
        <f>((AK164-AK$16)*100)/AK$16</f>
        <v>-16.027863195221368</v>
      </c>
      <c r="AR164" t="s">
        <v>117</v>
      </c>
      <c r="AT164" s="1">
        <f>((AO164-AO$16)*100)/AO$16</f>
        <v>-10.04058030462048</v>
      </c>
    </row>
    <row r="165" spans="1:46" x14ac:dyDescent="0.3">
      <c r="A165" s="29">
        <v>5.0068669999999997</v>
      </c>
      <c r="B165" s="30">
        <v>4.0382420000000003</v>
      </c>
      <c r="C165" s="29">
        <v>1.4170852</v>
      </c>
      <c r="D165" s="29">
        <v>1.545763</v>
      </c>
      <c r="E165" s="34">
        <v>1.8409257000000001</v>
      </c>
      <c r="F165" s="34">
        <v>2.0369627000000001</v>
      </c>
      <c r="G165" s="34">
        <v>1.6789723999999999</v>
      </c>
      <c r="H165" s="34">
        <v>1.5039138000000001</v>
      </c>
      <c r="I165" s="34">
        <v>0.88552249999999999</v>
      </c>
      <c r="J165" s="34">
        <v>0.83036960000000004</v>
      </c>
      <c r="K165" s="34">
        <v>0.73924840000000003</v>
      </c>
      <c r="L165" s="34">
        <v>0.79216929999999997</v>
      </c>
      <c r="M165" s="34">
        <v>1.0472634000000001</v>
      </c>
      <c r="N165" s="34">
        <v>1.4860203000000001</v>
      </c>
      <c r="O165" s="34">
        <v>2.0240649999999998</v>
      </c>
      <c r="P165" s="34">
        <v>2.4640412</v>
      </c>
      <c r="Q165" s="34">
        <v>2.5277593</v>
      </c>
      <c r="R165" s="34">
        <v>3.0637515</v>
      </c>
      <c r="S165" s="35" t="str">
        <v>NaN</v>
      </c>
      <c r="T165" s="35" t="str">
        <v>NaN</v>
      </c>
      <c r="U165" s="35" t="str">
        <v>NaN</v>
      </c>
      <c r="V165" s="35" t="str">
        <v>NaN</v>
      </c>
      <c r="W165" s="35">
        <v>1.5423427999999999</v>
      </c>
      <c r="X165" s="35">
        <v>1.9187574000000001</v>
      </c>
      <c r="Y165" s="35">
        <v>3.1007861999999999</v>
      </c>
      <c r="Z165" s="35">
        <v>3.5065583999999999</v>
      </c>
      <c r="AA165" s="35">
        <v>3.2141017999999999</v>
      </c>
      <c r="AB165" s="35" t="str">
        <v>NaN</v>
      </c>
      <c r="AC165" s="36" t="str">
        <v>NaN</v>
      </c>
      <c r="AD165" s="29" t="str">
        <v>NaN</v>
      </c>
      <c r="AE165" s="29">
        <v>1.6595091</v>
      </c>
      <c r="AF165" s="29">
        <v>2.2941864000000001</v>
      </c>
      <c r="AG165" s="29">
        <v>2.3756377999999998</v>
      </c>
      <c r="AH165" s="29">
        <v>2.8534424</v>
      </c>
      <c r="AI165" s="29">
        <v>3.1335563999999998</v>
      </c>
      <c r="AJ165" s="29">
        <v>3.7917489999999998</v>
      </c>
      <c r="AK165" s="3">
        <f t="shared" si="2"/>
        <v>2.2179162068965517</v>
      </c>
      <c r="AM165" t="s">
        <v>118</v>
      </c>
      <c r="AP165" s="2">
        <f>((AK165-AK$17)*100)/AK$17</f>
        <v>-15.900316140434887</v>
      </c>
      <c r="AR165" t="s">
        <v>118</v>
      </c>
      <c r="AT165" s="1" t="e">
        <f>((AO165-AO$17)*100)/AO$17</f>
        <v>#DIV/0!</v>
      </c>
    </row>
    <row r="166" spans="1:46" x14ac:dyDescent="0.3">
      <c r="A166" s="29">
        <v>5.1333574999999998</v>
      </c>
      <c r="B166" s="30">
        <v>2.8218100000000002</v>
      </c>
      <c r="C166" s="29">
        <v>1.4478903000000001</v>
      </c>
      <c r="D166" s="29">
        <v>1.5065709</v>
      </c>
      <c r="E166" s="34">
        <v>1.4093971999999999</v>
      </c>
      <c r="F166" s="34">
        <v>1.8045126</v>
      </c>
      <c r="G166" s="34">
        <v>1.8936333999999999</v>
      </c>
      <c r="H166" s="34">
        <v>1.48434</v>
      </c>
      <c r="I166" s="34">
        <v>1.2642534999999999</v>
      </c>
      <c r="J166" s="34">
        <v>1.2829765</v>
      </c>
      <c r="K166" s="34">
        <v>1.3516648</v>
      </c>
      <c r="L166" s="34">
        <v>1.4222585000000001</v>
      </c>
      <c r="M166" s="34">
        <v>1.7343516000000001</v>
      </c>
      <c r="N166" s="34">
        <v>2.1619405999999999</v>
      </c>
      <c r="O166" s="34">
        <v>2.5756077999999998</v>
      </c>
      <c r="P166" s="34">
        <v>2.9960667999999999</v>
      </c>
      <c r="Q166" s="34">
        <v>3.3644242000000002</v>
      </c>
      <c r="R166" s="34">
        <v>2.8592974999999998</v>
      </c>
      <c r="S166" s="35" t="str">
        <v>NaN</v>
      </c>
      <c r="T166" s="35" t="str">
        <v>NaN</v>
      </c>
      <c r="U166" s="35" t="str">
        <v>NaN</v>
      </c>
      <c r="V166" s="35" t="str">
        <v>NaN</v>
      </c>
      <c r="W166" s="35">
        <v>1.8705940999999999</v>
      </c>
      <c r="X166" s="35">
        <v>2.3671574999999998</v>
      </c>
      <c r="Y166" s="35">
        <v>3.1771161999999999</v>
      </c>
      <c r="Z166" s="35">
        <v>4.0578737</v>
      </c>
      <c r="AA166" s="35">
        <v>4.1365069999999999</v>
      </c>
      <c r="AB166" s="35" t="str">
        <v>NaN</v>
      </c>
      <c r="AC166" s="36" t="str">
        <v>NaN</v>
      </c>
      <c r="AD166" s="29" t="str">
        <v>NaN</v>
      </c>
      <c r="AE166" s="29">
        <v>1.7128382</v>
      </c>
      <c r="AF166" s="29">
        <v>2.4901046999999998</v>
      </c>
      <c r="AG166" s="29">
        <v>3.4219176999999998</v>
      </c>
      <c r="AH166" s="29">
        <v>4.0938505999999997</v>
      </c>
      <c r="AI166" s="29">
        <v>4.0938686999999998</v>
      </c>
      <c r="AJ166" s="29">
        <v>4.1045522999999999</v>
      </c>
      <c r="AK166" s="3">
        <f t="shared" si="2"/>
        <v>2.5531287724137934</v>
      </c>
      <c r="AM166" t="s">
        <v>119</v>
      </c>
      <c r="AP166" s="2">
        <f>((AK166-AK$18)*100)/AK$18</f>
        <v>-14.440911761988271</v>
      </c>
      <c r="AR166" t="s">
        <v>119</v>
      </c>
      <c r="AT166" s="1" t="e">
        <f>((AO166-AO$18)*100)/AO$18</f>
        <v>#DIV/0!</v>
      </c>
    </row>
    <row r="167" spans="1:46" x14ac:dyDescent="0.3">
      <c r="A167" s="29" t="str">
        <v>NaN</v>
      </c>
      <c r="B167" s="30" t="str">
        <v>NaN</v>
      </c>
      <c r="C167" s="29">
        <v>1.3655987999999999</v>
      </c>
      <c r="D167" s="29">
        <v>2.3708776999999999</v>
      </c>
      <c r="E167" s="34">
        <v>3.3986735000000001</v>
      </c>
      <c r="F167" s="34">
        <v>2.0828291999999999</v>
      </c>
      <c r="G167" s="34">
        <v>1.6870904</v>
      </c>
      <c r="H167" s="34">
        <v>1.2225488</v>
      </c>
      <c r="I167" s="34">
        <v>1.1072145</v>
      </c>
      <c r="J167" s="34">
        <v>1.1163173</v>
      </c>
      <c r="K167" s="34">
        <v>1.1492401000000001</v>
      </c>
      <c r="L167" s="34">
        <v>1.1806338000000001</v>
      </c>
      <c r="M167" s="34">
        <v>1.3309839999999999</v>
      </c>
      <c r="N167" s="34">
        <v>1.5147767999999999</v>
      </c>
      <c r="O167" s="34">
        <v>1.7875683</v>
      </c>
      <c r="P167" s="34">
        <v>2.3325643999999999</v>
      </c>
      <c r="Q167" s="34">
        <v>3.0855572000000002</v>
      </c>
      <c r="R167" s="34">
        <v>3.2695862999999998</v>
      </c>
      <c r="S167" s="35" t="str">
        <v>NaN</v>
      </c>
      <c r="T167" s="35" t="str">
        <v>NaN</v>
      </c>
      <c r="U167" s="35" t="str">
        <v>NaN</v>
      </c>
      <c r="V167" s="35">
        <v>1.2847869000000001</v>
      </c>
      <c r="W167" s="35">
        <v>1.3243332999999999</v>
      </c>
      <c r="X167" s="35">
        <v>1.3544008000000001</v>
      </c>
      <c r="Y167" s="35">
        <v>1.8037018</v>
      </c>
      <c r="Z167" s="35">
        <v>2.4364165999999998</v>
      </c>
      <c r="AA167" s="35">
        <v>3.8812913999999998</v>
      </c>
      <c r="AB167" s="35" t="str">
        <v>NaN</v>
      </c>
      <c r="AC167" s="36" t="str">
        <v>NaN</v>
      </c>
      <c r="AD167" s="29" t="str">
        <v>NaN</v>
      </c>
      <c r="AE167" s="29">
        <v>2.0153842000000002</v>
      </c>
      <c r="AF167" s="29">
        <v>2.5274543999999999</v>
      </c>
      <c r="AG167" s="29">
        <v>5.1035842999999996</v>
      </c>
      <c r="AH167" s="29">
        <v>3.7388313000000002</v>
      </c>
      <c r="AI167" s="29">
        <v>4.0382059999999997</v>
      </c>
      <c r="AJ167" s="29">
        <v>5.4114079999999998</v>
      </c>
      <c r="AK167" s="3">
        <f t="shared" si="2"/>
        <v>2.3186378607142859</v>
      </c>
      <c r="AM167" t="s">
        <v>120</v>
      </c>
      <c r="AO167" s="2">
        <f>SUM(U183:W183)/3</f>
        <v>3.2709539000000003</v>
      </c>
      <c r="AP167" s="2">
        <f>((AK167-AK$19)*100)/AK$19</f>
        <v>-13.309484216571679</v>
      </c>
      <c r="AR167" t="s">
        <v>123</v>
      </c>
      <c r="AT167" s="1">
        <f>((AO167-AO$19)*100)/AO$19</f>
        <v>7.5076640963613475</v>
      </c>
    </row>
    <row r="168" spans="1:46" x14ac:dyDescent="0.3">
      <c r="A168" t="str">
        <v>NaN</v>
      </c>
      <c r="B168" s="37" t="str">
        <v>NaN</v>
      </c>
      <c r="C168" s="34">
        <v>2.1078863000000001</v>
      </c>
      <c r="D168" s="34">
        <v>2.5591050000000002</v>
      </c>
      <c r="E168" s="34">
        <v>2.4323343999999998</v>
      </c>
      <c r="F168" s="34">
        <v>1.773768</v>
      </c>
      <c r="G168" s="34">
        <v>1.4534853000000001</v>
      </c>
      <c r="H168" s="34">
        <v>1.2732334999999999</v>
      </c>
      <c r="I168" s="34">
        <v>1.330773</v>
      </c>
      <c r="J168" s="34">
        <v>1.4273963999999999</v>
      </c>
      <c r="K168" s="34">
        <v>1.3838344</v>
      </c>
      <c r="L168" s="34">
        <v>1.3397572</v>
      </c>
      <c r="M168" s="34">
        <v>1.4059752000000001</v>
      </c>
      <c r="N168" s="34">
        <v>1.5591425000000001</v>
      </c>
      <c r="O168" s="34">
        <v>1.8201767</v>
      </c>
      <c r="P168" s="34">
        <v>2.3937140000000001</v>
      </c>
      <c r="Q168" s="34">
        <v>2.8868917999999999</v>
      </c>
      <c r="R168" s="34">
        <v>2.8952719999999998</v>
      </c>
      <c r="S168" s="35" t="str">
        <v>NaN</v>
      </c>
      <c r="T168" s="35" t="str">
        <v>NaN</v>
      </c>
      <c r="U168" s="35" t="str">
        <v>NaN</v>
      </c>
      <c r="V168" s="35">
        <v>2.2058119999999999</v>
      </c>
      <c r="W168" s="35">
        <v>1.4592700999999999</v>
      </c>
      <c r="X168" s="35">
        <v>1.5238134000000001</v>
      </c>
      <c r="Y168" s="35">
        <v>1.7776859</v>
      </c>
      <c r="Z168" s="35">
        <v>2.4330938</v>
      </c>
      <c r="AA168" s="35">
        <v>4.3166121999999998</v>
      </c>
      <c r="AB168" s="35" t="str">
        <v>NaN</v>
      </c>
      <c r="AC168" s="36" t="str">
        <v>NaN</v>
      </c>
      <c r="AD168" s="29" t="str">
        <v>NaN</v>
      </c>
      <c r="AE168" s="29">
        <v>3.8492434000000002</v>
      </c>
      <c r="AF168" s="29">
        <v>3.4835308</v>
      </c>
      <c r="AG168" s="29">
        <v>2.9542288999999999</v>
      </c>
      <c r="AH168" s="29">
        <v>2.0508063000000001</v>
      </c>
      <c r="AI168" s="29">
        <v>1.9423105000000001</v>
      </c>
      <c r="AJ168" s="29">
        <v>3.7246722999999999</v>
      </c>
      <c r="AK168" s="3">
        <f t="shared" si="2"/>
        <v>2.2058509035714282</v>
      </c>
      <c r="AP168" s="2">
        <f>((AK168-AK$20)*100)/AK$20</f>
        <v>-11.938582979005655</v>
      </c>
    </row>
    <row r="169" spans="1:46" x14ac:dyDescent="0.3">
      <c r="A169" t="str">
        <v>NaN</v>
      </c>
      <c r="B169" s="37">
        <v>2.1113431</v>
      </c>
      <c r="C169" s="34">
        <v>1.544492</v>
      </c>
      <c r="D169" s="34">
        <v>1.9298310999999999</v>
      </c>
      <c r="E169" s="34">
        <v>1.4354209</v>
      </c>
      <c r="F169" s="34">
        <v>1.3857048000000001</v>
      </c>
      <c r="G169" s="34">
        <v>1.4907241</v>
      </c>
      <c r="H169" s="34">
        <v>1.6447209</v>
      </c>
      <c r="I169" s="34">
        <v>2.0996184000000002</v>
      </c>
      <c r="J169" s="34">
        <v>2.5312619999999999</v>
      </c>
      <c r="K169" s="34">
        <v>2.6981182000000001</v>
      </c>
      <c r="L169" s="34">
        <v>2.8648896000000001</v>
      </c>
      <c r="M169" s="34">
        <v>2.8269220000000002</v>
      </c>
      <c r="N169" s="34">
        <v>2.7333789999999998</v>
      </c>
      <c r="O169" s="34">
        <v>2.6076695999999999</v>
      </c>
      <c r="P169" s="34">
        <v>2.7539476999999999</v>
      </c>
      <c r="Q169" s="34">
        <v>2.8230214</v>
      </c>
      <c r="R169" s="34">
        <v>3.0022072999999998</v>
      </c>
      <c r="S169" s="35" t="str">
        <v>NaN</v>
      </c>
      <c r="T169" s="35" t="str">
        <v>NaN</v>
      </c>
      <c r="U169" s="35">
        <v>1.5047410999999999</v>
      </c>
      <c r="V169" s="35">
        <v>1.9241470000000001</v>
      </c>
      <c r="W169" s="35">
        <v>2.3665793000000002</v>
      </c>
      <c r="X169" s="35">
        <v>2.6726066999999998</v>
      </c>
      <c r="Y169" s="35">
        <v>2.5145895</v>
      </c>
      <c r="Z169" s="35">
        <v>1.9077567</v>
      </c>
      <c r="AA169" s="35">
        <v>2.4987528000000001</v>
      </c>
      <c r="AB169" s="35" t="str">
        <v>NaN</v>
      </c>
      <c r="AC169" s="36" t="str">
        <v>NaN</v>
      </c>
      <c r="AD169" s="29" t="str">
        <v>NaN</v>
      </c>
      <c r="AE169" s="29">
        <v>2.4588342000000001</v>
      </c>
      <c r="AF169" s="29">
        <v>2.7209045999999999</v>
      </c>
      <c r="AG169" s="29">
        <v>1.9261277999999999</v>
      </c>
      <c r="AH169" s="29">
        <v>1.8566613999999999</v>
      </c>
      <c r="AI169" s="29">
        <v>1.9063573</v>
      </c>
      <c r="AJ169" s="29">
        <v>4.9313655000000001</v>
      </c>
      <c r="AK169" s="3">
        <f t="shared" si="2"/>
        <v>2.3224232000000002</v>
      </c>
      <c r="AP169" s="2">
        <f>((AK169-AK$21)*100)/AK$21</f>
        <v>-13.094891949716555</v>
      </c>
    </row>
    <row r="170" spans="1:46" x14ac:dyDescent="0.3">
      <c r="A170" t="str">
        <v>NaN</v>
      </c>
      <c r="B170" s="37">
        <v>1.4852341</v>
      </c>
      <c r="C170" s="34">
        <v>0.88957929999999996</v>
      </c>
      <c r="D170" s="34">
        <v>0.86030399999999996</v>
      </c>
      <c r="E170" s="34">
        <v>0.73507946999999996</v>
      </c>
      <c r="F170" s="34">
        <v>0.90668890000000002</v>
      </c>
      <c r="G170" s="34">
        <v>1.1073663</v>
      </c>
      <c r="H170" s="34">
        <v>1.3271523000000001</v>
      </c>
      <c r="I170" s="34">
        <v>1.6864234</v>
      </c>
      <c r="J170" s="34">
        <v>1.9961736000000001</v>
      </c>
      <c r="K170" s="34">
        <v>2.3796984999999999</v>
      </c>
      <c r="L170" s="34">
        <v>2.5869737000000002</v>
      </c>
      <c r="M170" s="34">
        <v>2.767102</v>
      </c>
      <c r="N170" s="34">
        <v>2.8220424999999998</v>
      </c>
      <c r="O170" s="34">
        <v>3.1312327</v>
      </c>
      <c r="P170" s="34">
        <v>3.4058244000000002</v>
      </c>
      <c r="Q170" s="34">
        <v>5.8612399999999996</v>
      </c>
      <c r="R170" s="34">
        <v>5.1952996000000002</v>
      </c>
      <c r="S170" s="35" t="str">
        <v>NaN</v>
      </c>
      <c r="T170" s="35" t="str">
        <v>NaN</v>
      </c>
      <c r="U170" s="35">
        <v>1.6756078999999999</v>
      </c>
      <c r="V170" s="35">
        <v>1.9047661</v>
      </c>
      <c r="W170" s="35">
        <v>1.7633439</v>
      </c>
      <c r="X170" s="35">
        <v>1.9418093000000001</v>
      </c>
      <c r="Y170" s="35">
        <v>3.2728994</v>
      </c>
      <c r="Z170" s="35" t="str">
        <v>NaN</v>
      </c>
      <c r="AA170" s="35" t="str">
        <v>NaN</v>
      </c>
      <c r="AB170" s="35" t="str">
        <v>NaN</v>
      </c>
      <c r="AC170" s="36" t="str">
        <v>NaN</v>
      </c>
      <c r="AD170" s="29" t="str">
        <v>NaN</v>
      </c>
      <c r="AE170" s="29" t="str">
        <v>NaN</v>
      </c>
      <c r="AF170" s="29">
        <v>3.2252228000000001</v>
      </c>
      <c r="AG170" s="29">
        <v>1.7605989</v>
      </c>
      <c r="AH170" s="29">
        <v>2.9923367999999999</v>
      </c>
      <c r="AI170" s="29">
        <v>3.0404589999999998</v>
      </c>
      <c r="AJ170" s="29">
        <v>2.6270096000000001</v>
      </c>
      <c r="AK170" s="3">
        <f t="shared" si="2"/>
        <v>2.3462025359259262</v>
      </c>
      <c r="AP170" s="2">
        <f>((AK170-AK$22)*100)/AK$22</f>
        <v>-14.827350647297784</v>
      </c>
    </row>
    <row r="171" spans="1:46" x14ac:dyDescent="0.3">
      <c r="A171" t="str">
        <v>NaN</v>
      </c>
      <c r="B171" s="37">
        <v>1.2268460999999999</v>
      </c>
      <c r="C171" s="34">
        <v>0.70335700000000001</v>
      </c>
      <c r="D171" s="34">
        <v>0.78888303000000004</v>
      </c>
      <c r="E171" s="34">
        <v>0.63966959999999995</v>
      </c>
      <c r="F171" s="34">
        <v>0.71283233000000001</v>
      </c>
      <c r="G171" s="34">
        <v>0.86334217000000002</v>
      </c>
      <c r="H171" s="34">
        <v>0.87646407000000004</v>
      </c>
      <c r="I171" s="34">
        <v>0.97961533000000001</v>
      </c>
      <c r="J171" s="34">
        <v>1.0938844999999999</v>
      </c>
      <c r="K171" s="34">
        <v>1.3260700999999999</v>
      </c>
      <c r="L171" s="34">
        <v>1.3782494000000001</v>
      </c>
      <c r="M171" s="34">
        <v>1.6005632000000001</v>
      </c>
      <c r="N171" s="34">
        <v>1.9106399999999999</v>
      </c>
      <c r="O171" s="34">
        <v>1.8225290999999999</v>
      </c>
      <c r="P171" s="34">
        <v>2.1756985000000002</v>
      </c>
      <c r="Q171" s="34">
        <v>3.3369507999999999</v>
      </c>
      <c r="R171" s="34">
        <v>3.1407096000000001</v>
      </c>
      <c r="S171" s="35" t="str">
        <v>NaN</v>
      </c>
      <c r="T171" s="35">
        <v>2.326854</v>
      </c>
      <c r="U171" s="35">
        <v>1.6383151</v>
      </c>
      <c r="V171" s="35">
        <v>1.3438038999999999</v>
      </c>
      <c r="W171" s="35">
        <v>1.4152880999999999</v>
      </c>
      <c r="X171" s="35">
        <v>1.3425313000000001</v>
      </c>
      <c r="Y171" s="35">
        <v>1.0752337999999999</v>
      </c>
      <c r="Z171" s="35" t="str">
        <v>NaN</v>
      </c>
      <c r="AA171" s="35" t="str">
        <v>NaN</v>
      </c>
      <c r="AB171" s="35" t="str">
        <v>NaN</v>
      </c>
      <c r="AC171" s="36" t="str">
        <v>NaN</v>
      </c>
      <c r="AD171" s="29" t="str">
        <v>NaN</v>
      </c>
      <c r="AE171" s="29" t="str">
        <v>NaN</v>
      </c>
      <c r="AF171" s="29">
        <v>3.6492537999999999</v>
      </c>
      <c r="AG171" s="29">
        <v>2.7080483000000002</v>
      </c>
      <c r="AH171" s="29">
        <v>2.7399179999999999</v>
      </c>
      <c r="AI171" s="29">
        <v>3.3921738000000001</v>
      </c>
      <c r="AJ171" s="29">
        <v>2.745587</v>
      </c>
      <c r="AK171" s="3">
        <f t="shared" si="2"/>
        <v>1.7483325689285716</v>
      </c>
      <c r="AP171" s="2">
        <f>((AK171-AK$23)*100)/AK$23</f>
        <v>-15.099637593961484</v>
      </c>
    </row>
    <row r="172" spans="1:46" x14ac:dyDescent="0.3">
      <c r="A172" t="str">
        <v>NaN</v>
      </c>
      <c r="B172" s="37">
        <v>1.6512097999999999</v>
      </c>
      <c r="C172" s="34">
        <v>0.78266745999999998</v>
      </c>
      <c r="D172" s="34">
        <v>0.72118384000000002</v>
      </c>
      <c r="E172" s="34">
        <v>0.60208874999999995</v>
      </c>
      <c r="F172" s="34">
        <v>0.64300184999999999</v>
      </c>
      <c r="G172" s="34">
        <v>0.76156270000000004</v>
      </c>
      <c r="H172" s="34">
        <v>0.9038832</v>
      </c>
      <c r="I172" s="34">
        <v>1.0157176000000001</v>
      </c>
      <c r="J172" s="34">
        <v>1.1050778999999999</v>
      </c>
      <c r="K172" s="34">
        <v>1.1772328999999999</v>
      </c>
      <c r="L172" s="34">
        <v>1.2800336000000001</v>
      </c>
      <c r="M172" s="34">
        <v>1.4213226000000001</v>
      </c>
      <c r="N172" s="34">
        <v>1.4361881000000001</v>
      </c>
      <c r="O172" s="34">
        <v>1.4762312</v>
      </c>
      <c r="P172" s="34">
        <v>2.5097835000000002</v>
      </c>
      <c r="Q172" s="34">
        <v>3.2935476000000001</v>
      </c>
      <c r="R172" s="34" t="str">
        <v>NaN</v>
      </c>
      <c r="S172" s="35">
        <v>2.0289774</v>
      </c>
      <c r="T172" s="35">
        <v>1.4009385000000001</v>
      </c>
      <c r="U172" s="35">
        <v>1.0193315000000001</v>
      </c>
      <c r="V172" s="35">
        <v>1.0819931</v>
      </c>
      <c r="W172" s="35">
        <v>1.0985921999999999</v>
      </c>
      <c r="X172" s="35">
        <v>1.0987003</v>
      </c>
      <c r="Y172" s="35">
        <v>0.89311910000000005</v>
      </c>
      <c r="Z172" s="35" t="str">
        <v>NaN</v>
      </c>
      <c r="AA172" s="35" t="str">
        <v>NaN</v>
      </c>
      <c r="AB172" s="35" t="str">
        <v>NaN</v>
      </c>
      <c r="AC172" s="36" t="str">
        <v>NaN</v>
      </c>
      <c r="AD172" s="29" t="str">
        <v>NaN</v>
      </c>
      <c r="AE172" s="29" t="str">
        <v>NaN</v>
      </c>
      <c r="AF172" s="29">
        <v>3.5489223000000001</v>
      </c>
      <c r="AG172" s="29">
        <v>2.6823134</v>
      </c>
      <c r="AH172" s="29">
        <v>4.0737030000000001</v>
      </c>
      <c r="AI172" s="29">
        <v>3.7984917</v>
      </c>
      <c r="AJ172" s="29">
        <v>3.5204227000000001</v>
      </c>
      <c r="AK172" s="3">
        <f t="shared" si="2"/>
        <v>1.6795084928571424</v>
      </c>
      <c r="AP172" s="2">
        <f>((AK172-AK$24)*100)/AK$24</f>
        <v>-15.832131025704587</v>
      </c>
    </row>
    <row r="173" spans="1:46" x14ac:dyDescent="0.3">
      <c r="A173" t="str">
        <v>NaN</v>
      </c>
      <c r="B173" s="37">
        <v>1.9473069999999999</v>
      </c>
      <c r="C173" s="34">
        <v>1.3710344999999999</v>
      </c>
      <c r="D173" s="34">
        <v>0.87802670000000005</v>
      </c>
      <c r="E173" s="34">
        <v>0.67767259999999996</v>
      </c>
      <c r="F173" s="34">
        <v>0.70625883</v>
      </c>
      <c r="G173" s="34">
        <v>0.77425929999999998</v>
      </c>
      <c r="H173" s="34">
        <v>0.86229175000000002</v>
      </c>
      <c r="I173" s="34">
        <v>0.95244510000000004</v>
      </c>
      <c r="J173" s="34">
        <v>0.97124975999999996</v>
      </c>
      <c r="K173" s="34">
        <v>0.97787595000000005</v>
      </c>
      <c r="L173" s="34">
        <v>1.0744933000000001</v>
      </c>
      <c r="M173" s="34">
        <v>1.1929352</v>
      </c>
      <c r="N173" s="34">
        <v>1.2813696000000001</v>
      </c>
      <c r="O173" s="34">
        <v>1.3623642</v>
      </c>
      <c r="P173" s="38">
        <v>2.0480567999999999</v>
      </c>
      <c r="Q173" s="38" t="str">
        <v>NaN</v>
      </c>
      <c r="R173" s="38">
        <v>2.7080457</v>
      </c>
      <c r="S173" s="35">
        <v>1.3710819999999999</v>
      </c>
      <c r="T173" s="35">
        <v>1.1366746000000001</v>
      </c>
      <c r="U173" s="35">
        <v>0.98886790000000002</v>
      </c>
      <c r="V173" s="35">
        <v>0.9899038</v>
      </c>
      <c r="W173" s="35">
        <v>1.0200743999999999</v>
      </c>
      <c r="X173" s="35">
        <v>1.0130281000000001</v>
      </c>
      <c r="Y173" s="35">
        <v>1.0690105000000001</v>
      </c>
      <c r="Z173" s="35" t="str">
        <v>NaN</v>
      </c>
      <c r="AA173" s="35" t="str">
        <v>NaN</v>
      </c>
      <c r="AB173" s="35" t="str">
        <v>NaN</v>
      </c>
      <c r="AC173" s="36" t="str">
        <v>NaN</v>
      </c>
      <c r="AD173" s="29" t="str">
        <v>NaN</v>
      </c>
      <c r="AE173" s="29" t="str">
        <v>NaN</v>
      </c>
      <c r="AF173" s="29">
        <v>3.5472233000000002</v>
      </c>
      <c r="AG173" s="29">
        <v>2.7450350000000001</v>
      </c>
      <c r="AH173" s="29" t="str">
        <v>NaN</v>
      </c>
      <c r="AI173" s="29">
        <v>3.5740192</v>
      </c>
      <c r="AJ173" s="29">
        <v>3.870511</v>
      </c>
      <c r="AK173" s="3">
        <f t="shared" si="2"/>
        <v>1.5226339292592594</v>
      </c>
      <c r="AP173" s="2">
        <f>((AK173-AK$25)*100)/AK$25</f>
        <v>-14.654278197539215</v>
      </c>
    </row>
    <row r="174" spans="1:46" x14ac:dyDescent="0.3">
      <c r="A174" t="str">
        <v>NaN</v>
      </c>
      <c r="B174" s="37">
        <v>1.9558412999999999</v>
      </c>
      <c r="C174" s="34">
        <v>1.5880677999999999</v>
      </c>
      <c r="D174" s="34">
        <v>1.0007440999999999</v>
      </c>
      <c r="E174" s="34">
        <v>0.71115410000000001</v>
      </c>
      <c r="F174" s="34">
        <v>0.67846143000000003</v>
      </c>
      <c r="G174" s="34">
        <v>0.73577559999999997</v>
      </c>
      <c r="H174" s="34">
        <v>0.80995950000000005</v>
      </c>
      <c r="I174" s="34">
        <v>0.89450759999999996</v>
      </c>
      <c r="J174" s="34">
        <v>0.88230883999999998</v>
      </c>
      <c r="K174" s="34">
        <v>0.90749055000000001</v>
      </c>
      <c r="L174" s="34">
        <v>0.96761839999999999</v>
      </c>
      <c r="M174" s="34">
        <v>1.007984</v>
      </c>
      <c r="N174" s="34">
        <v>0.97464170000000006</v>
      </c>
      <c r="O174" s="34">
        <v>1.1426282000000001</v>
      </c>
      <c r="P174" s="38" t="str">
        <v>NaN</v>
      </c>
      <c r="Q174" s="38">
        <v>2.2501701999999999</v>
      </c>
      <c r="R174" s="38">
        <v>2.1556584999999999</v>
      </c>
      <c r="S174" s="35">
        <v>1.7727725999999999</v>
      </c>
      <c r="T174" s="35">
        <v>1.2060636</v>
      </c>
      <c r="U174" s="35">
        <v>0.93297640000000004</v>
      </c>
      <c r="V174" s="35">
        <v>0.93635446</v>
      </c>
      <c r="W174" s="35">
        <v>1.0012013</v>
      </c>
      <c r="X174" s="35">
        <v>0.99817085000000005</v>
      </c>
      <c r="Y174" s="35">
        <v>1.2225216999999999</v>
      </c>
      <c r="Z174" s="35" t="str">
        <v>NaN</v>
      </c>
      <c r="AA174" s="35" t="str">
        <v>NaN</v>
      </c>
      <c r="AB174" s="35" t="str">
        <v>NaN</v>
      </c>
      <c r="AC174" s="36" t="str">
        <v>NaN</v>
      </c>
      <c r="AD174" s="29" t="str">
        <v>NaN</v>
      </c>
      <c r="AE174" s="29" t="str">
        <v>NaN</v>
      </c>
      <c r="AF174" s="29">
        <v>5.1880502999999996</v>
      </c>
      <c r="AG174" s="29">
        <v>3.0976210000000002</v>
      </c>
      <c r="AH174" s="29" t="str">
        <v>NaN</v>
      </c>
      <c r="AI174" s="29" t="str">
        <v>NaN</v>
      </c>
      <c r="AJ174" s="29" t="str">
        <v>NaN</v>
      </c>
      <c r="AK174" s="3">
        <f t="shared" si="2"/>
        <v>1.4007497612000004</v>
      </c>
      <c r="AP174" s="2">
        <f>((AK174-AK$26)*100)/AK$26</f>
        <v>-14.160508653162694</v>
      </c>
    </row>
    <row r="175" spans="1:46" x14ac:dyDescent="0.3">
      <c r="A175" t="str">
        <v>NaN</v>
      </c>
      <c r="B175" s="37" t="str">
        <v>NaN</v>
      </c>
      <c r="C175" s="34">
        <v>1.7753516</v>
      </c>
      <c r="D175" s="34">
        <v>1.068503</v>
      </c>
      <c r="E175" s="34">
        <v>0.69641507000000002</v>
      </c>
      <c r="F175" s="34">
        <v>0.658447</v>
      </c>
      <c r="G175" s="34">
        <v>0.80810769999999998</v>
      </c>
      <c r="H175" s="34">
        <v>0.88226974000000002</v>
      </c>
      <c r="I175" s="34">
        <v>0.94515437000000002</v>
      </c>
      <c r="J175" s="34">
        <v>0.95138997000000003</v>
      </c>
      <c r="K175" s="34">
        <v>0.93985280000000004</v>
      </c>
      <c r="L175" s="34">
        <v>0.98796225000000004</v>
      </c>
      <c r="M175" s="34">
        <v>0.95325475999999998</v>
      </c>
      <c r="N175" s="34">
        <v>0.87686200000000003</v>
      </c>
      <c r="O175" s="34">
        <v>1.1261246</v>
      </c>
      <c r="P175" s="38" t="str">
        <v>NaN</v>
      </c>
      <c r="Q175" s="38">
        <v>2.2018776</v>
      </c>
      <c r="R175" s="38">
        <v>1.9859747999999999</v>
      </c>
      <c r="S175" s="35">
        <v>1.7013933999999999</v>
      </c>
      <c r="T175" s="35">
        <v>1.1535493000000001</v>
      </c>
      <c r="U175" s="35">
        <v>0.93878150000000005</v>
      </c>
      <c r="V175" s="35">
        <v>1.0202119000000001</v>
      </c>
      <c r="W175" s="35">
        <v>1.1425985000000001</v>
      </c>
      <c r="X175" s="35">
        <v>1.1089066000000001</v>
      </c>
      <c r="Y175" s="35">
        <v>1.4028463</v>
      </c>
      <c r="Z175" s="35" t="str">
        <v>NaN</v>
      </c>
      <c r="AA175" s="35" t="str">
        <v>NaN</v>
      </c>
      <c r="AB175" s="35" t="str">
        <v>NaN</v>
      </c>
      <c r="AC175" s="36" t="str">
        <v>NaN</v>
      </c>
      <c r="AD175" s="29" t="str">
        <v>NaN</v>
      </c>
      <c r="AE175" s="29" t="str">
        <v>NaN</v>
      </c>
      <c r="AF175" s="29">
        <v>3.2279439999999999</v>
      </c>
      <c r="AG175" s="29">
        <v>3.4128704000000001</v>
      </c>
      <c r="AH175" s="29" t="str">
        <v>NaN</v>
      </c>
      <c r="AI175" s="29" t="str">
        <v>NaN</v>
      </c>
      <c r="AJ175" s="29" t="str">
        <v>NaN</v>
      </c>
      <c r="AK175" s="3">
        <f t="shared" si="2"/>
        <v>1.3319437150000004</v>
      </c>
      <c r="AP175" s="2">
        <f>((AK175-AK$27)*100)/AK$27</f>
        <v>-15.08312887637369</v>
      </c>
    </row>
    <row r="176" spans="1:46" x14ac:dyDescent="0.3">
      <c r="A176" t="str">
        <v>NaN</v>
      </c>
      <c r="B176" s="37" t="str">
        <v>NaN</v>
      </c>
      <c r="C176" s="34">
        <v>2.8030963</v>
      </c>
      <c r="D176" s="34">
        <v>1.3286751999999999</v>
      </c>
      <c r="E176" s="34">
        <v>0.6925675</v>
      </c>
      <c r="F176" s="34">
        <v>0.52464270000000002</v>
      </c>
      <c r="G176" s="34">
        <v>0.56286305000000003</v>
      </c>
      <c r="H176" s="34">
        <v>0.74537719999999996</v>
      </c>
      <c r="I176" s="34">
        <v>0.87588569999999999</v>
      </c>
      <c r="J176" s="34">
        <v>0.9510864</v>
      </c>
      <c r="K176" s="34">
        <v>0.99983096000000005</v>
      </c>
      <c r="L176" s="34">
        <v>1.0673596000000001</v>
      </c>
      <c r="M176" s="34">
        <v>1.0518886999999999</v>
      </c>
      <c r="N176" s="34">
        <v>1.0475698</v>
      </c>
      <c r="O176" s="34">
        <v>1.373607</v>
      </c>
      <c r="P176" s="38" t="str">
        <v>NaN</v>
      </c>
      <c r="Q176" s="38">
        <v>2.2910903</v>
      </c>
      <c r="R176" s="38">
        <v>2.051895</v>
      </c>
      <c r="S176" s="35">
        <v>1.9296491</v>
      </c>
      <c r="T176" s="35">
        <v>1.0707251</v>
      </c>
      <c r="U176" s="35">
        <v>0.94048209999999999</v>
      </c>
      <c r="V176" s="35">
        <v>1.0688537</v>
      </c>
      <c r="W176" s="35">
        <v>1.2747980000000001</v>
      </c>
      <c r="X176" s="35">
        <v>1.2514231</v>
      </c>
      <c r="Y176" s="35">
        <v>1.2030529000000001</v>
      </c>
      <c r="Z176" s="35" t="str">
        <v>NaN</v>
      </c>
      <c r="AA176" s="35" t="str">
        <v>NaN</v>
      </c>
      <c r="AB176" s="35" t="str">
        <v>NaN</v>
      </c>
      <c r="AC176" s="36" t="str">
        <v>NaN</v>
      </c>
      <c r="AD176" s="29" t="str">
        <v>NaN</v>
      </c>
      <c r="AE176" s="29" t="str">
        <v>NaN</v>
      </c>
      <c r="AF176" s="29" t="str">
        <v>NaN</v>
      </c>
      <c r="AG176" s="29" t="str">
        <v>NaN</v>
      </c>
      <c r="AH176" s="29" t="str">
        <v>NaN</v>
      </c>
      <c r="AI176" s="29" t="str">
        <v>NaN</v>
      </c>
      <c r="AJ176" s="29" t="str">
        <v>NaN</v>
      </c>
      <c r="AK176" s="3">
        <f t="shared" si="2"/>
        <v>1.2321099731818181</v>
      </c>
      <c r="AP176" s="2">
        <f>((AK176-AK$28)*100)/AK$28</f>
        <v>-15.705124741217217</v>
      </c>
    </row>
    <row r="177" spans="1:42" x14ac:dyDescent="0.3">
      <c r="A177" s="32" t="str">
        <v>NaN</v>
      </c>
      <c r="B177" s="39" t="str">
        <v>NaN</v>
      </c>
      <c r="C177" s="32">
        <v>2.0375253999999998</v>
      </c>
      <c r="D177" s="32">
        <v>1.7837305999999999</v>
      </c>
      <c r="E177" s="32">
        <v>1.9153876000000001</v>
      </c>
      <c r="F177" s="32">
        <v>1.9130587999999999</v>
      </c>
      <c r="G177" s="32">
        <v>1.9750481</v>
      </c>
      <c r="H177" s="32">
        <v>1.9267776999999999</v>
      </c>
      <c r="I177" s="32">
        <v>1.7969683000000001</v>
      </c>
      <c r="J177" s="32">
        <v>1.5716166</v>
      </c>
      <c r="K177" s="32">
        <v>1.2460861999999999</v>
      </c>
      <c r="L177" s="32">
        <v>1.0449872</v>
      </c>
      <c r="M177" s="32">
        <v>1.186131</v>
      </c>
      <c r="N177" s="32">
        <v>1.4232638</v>
      </c>
      <c r="O177" s="32">
        <v>1.6798611999999999</v>
      </c>
      <c r="P177" s="32" t="str">
        <v>NaN</v>
      </c>
      <c r="Q177" s="32" t="str">
        <v>NaN</v>
      </c>
      <c r="R177" s="32" t="str">
        <v>NaN</v>
      </c>
      <c r="S177" s="33">
        <v>2.994005</v>
      </c>
      <c r="T177" s="33">
        <v>2.0372121000000001</v>
      </c>
      <c r="U177" s="33">
        <v>1.9272075</v>
      </c>
      <c r="V177" s="33">
        <v>1.4541390000000001</v>
      </c>
      <c r="W177" s="33">
        <v>1.0637652</v>
      </c>
      <c r="X177" s="33">
        <v>1.4408846</v>
      </c>
      <c r="Y177" s="33">
        <v>1.2567246999999999</v>
      </c>
      <c r="Z177" s="33" t="str">
        <v>NaN</v>
      </c>
      <c r="AA177" s="40" t="str">
        <v>NaN</v>
      </c>
      <c r="AB177" s="40">
        <v>0.39934370000000002</v>
      </c>
      <c r="AC177" s="40">
        <v>0.53684573999999996</v>
      </c>
      <c r="AD177" s="40" t="str">
        <v>NaN</v>
      </c>
      <c r="AE177" s="40" t="str">
        <v>NaN</v>
      </c>
      <c r="AF177" s="40" t="str">
        <v>NaN</v>
      </c>
      <c r="AG177" s="40" t="str">
        <v>NaN</v>
      </c>
      <c r="AH177" s="40" t="str">
        <v>NaN</v>
      </c>
      <c r="AI177" s="40" t="str">
        <v>NaN</v>
      </c>
      <c r="AJ177" s="40" t="str">
        <v>NaN</v>
      </c>
      <c r="AK177" s="3">
        <f t="shared" si="2"/>
        <v>1.5732077290909094</v>
      </c>
      <c r="AP177" s="2">
        <f>((AK177-AK$29)*100)/AK$29</f>
        <v>-17.994509504155371</v>
      </c>
    </row>
    <row r="178" spans="1:42" x14ac:dyDescent="0.3">
      <c r="A178" s="31" t="str">
        <v>NaN</v>
      </c>
      <c r="B178" s="41" t="str">
        <v>NaN</v>
      </c>
      <c r="C178" s="31" t="str">
        <v>NaN</v>
      </c>
      <c r="D178" s="31">
        <v>3.2414904</v>
      </c>
      <c r="E178" s="31">
        <v>3.0182872000000001</v>
      </c>
      <c r="F178" s="31">
        <v>2.9927838000000002</v>
      </c>
      <c r="G178" s="31">
        <v>2.7687054</v>
      </c>
      <c r="H178" s="31">
        <v>2.8132535999999999</v>
      </c>
      <c r="I178" s="31">
        <v>2.7654412000000002</v>
      </c>
      <c r="J178" s="31">
        <v>2.7324676999999999</v>
      </c>
      <c r="K178" s="31">
        <v>2.4936623999999998</v>
      </c>
      <c r="L178" s="31">
        <v>2.1889590999999999</v>
      </c>
      <c r="M178" s="31">
        <v>1.8185897</v>
      </c>
      <c r="N178" s="31">
        <v>1.6839677</v>
      </c>
      <c r="O178" s="31" t="str">
        <v>NaN</v>
      </c>
      <c r="P178" s="31" t="str">
        <v>NaN</v>
      </c>
      <c r="Q178" s="31" t="str">
        <v>NaN</v>
      </c>
      <c r="R178" s="31" t="str">
        <v>NaN</v>
      </c>
      <c r="S178" s="33">
        <v>4.0434330000000003</v>
      </c>
      <c r="T178" s="33">
        <v>3.669397</v>
      </c>
      <c r="U178" s="33">
        <v>3.1879477999999999</v>
      </c>
      <c r="V178" s="33">
        <v>2.8608503000000001</v>
      </c>
      <c r="W178" s="33">
        <v>2.6949755999999998</v>
      </c>
      <c r="X178" s="33">
        <v>1.9048959999999999</v>
      </c>
      <c r="Y178" s="33">
        <v>1.7043098000000001</v>
      </c>
      <c r="Z178" s="33">
        <v>1.2835209000000001</v>
      </c>
      <c r="AA178" s="40">
        <v>0.95172595999999998</v>
      </c>
      <c r="AB178" s="40">
        <v>0.65143090000000003</v>
      </c>
      <c r="AC178" s="40">
        <v>0.61374879999999998</v>
      </c>
      <c r="AD178" s="40">
        <v>0.42823306</v>
      </c>
      <c r="AE178" s="40" t="str">
        <v>NaN</v>
      </c>
      <c r="AF178" s="40" t="str">
        <v>NaN</v>
      </c>
      <c r="AG178" s="40" t="str">
        <v>NaN</v>
      </c>
      <c r="AH178" s="40" t="str">
        <v>NaN</v>
      </c>
      <c r="AI178" s="40" t="str">
        <v>NaN</v>
      </c>
      <c r="AJ178" s="40" t="str">
        <v>NaN</v>
      </c>
      <c r="AK178" s="3">
        <f t="shared" si="2"/>
        <v>2.2831337965217391</v>
      </c>
      <c r="AP178" s="2">
        <f>((AK178-AK$30)*100)/AK$30</f>
        <v>-16.634908717978909</v>
      </c>
    </row>
    <row r="179" spans="1:42" x14ac:dyDescent="0.3">
      <c r="A179" s="31" t="str">
        <v>NaN</v>
      </c>
      <c r="B179" s="41" t="str">
        <v>NaN</v>
      </c>
      <c r="C179" s="31" t="str">
        <v>NaN</v>
      </c>
      <c r="D179" s="31">
        <v>4.3387279999999997</v>
      </c>
      <c r="E179" s="31">
        <v>3.5956771000000001</v>
      </c>
      <c r="F179" s="31">
        <v>3.5659146000000002</v>
      </c>
      <c r="G179" s="31">
        <v>3.4877915000000002</v>
      </c>
      <c r="H179" s="31">
        <v>3.354679</v>
      </c>
      <c r="I179" s="31">
        <v>3.3105880000000001</v>
      </c>
      <c r="J179" s="31">
        <v>3.2091954</v>
      </c>
      <c r="K179" s="31">
        <v>3.1226600000000002</v>
      </c>
      <c r="L179" s="31">
        <v>2.7965922000000001</v>
      </c>
      <c r="M179" s="31">
        <v>2.3073112999999998</v>
      </c>
      <c r="N179" s="31">
        <v>1.8467659000000001</v>
      </c>
      <c r="O179" s="31" t="str">
        <v>NaN</v>
      </c>
      <c r="P179" s="31" t="str">
        <v>NaN</v>
      </c>
      <c r="Q179" s="31" t="str">
        <v>NaN</v>
      </c>
      <c r="R179" s="31" t="str">
        <v>NaN</v>
      </c>
      <c r="S179" s="33">
        <v>4.2894449999999997</v>
      </c>
      <c r="T179" s="33">
        <v>4.1001139999999996</v>
      </c>
      <c r="U179" s="33">
        <v>3.9478550000000001</v>
      </c>
      <c r="V179" s="33">
        <v>3.514726</v>
      </c>
      <c r="W179" s="33">
        <v>3.3042764999999998</v>
      </c>
      <c r="X179" s="33">
        <v>2.9316342</v>
      </c>
      <c r="Y179" s="33">
        <v>2.0475910000000002</v>
      </c>
      <c r="Z179" s="33" t="str">
        <v>NaN</v>
      </c>
      <c r="AA179" s="40">
        <v>0.89910703999999997</v>
      </c>
      <c r="AB179" s="40">
        <v>0.73295650000000001</v>
      </c>
      <c r="AC179" s="40" t="str">
        <v>NaN</v>
      </c>
      <c r="AD179" s="40" t="str">
        <v>NaN</v>
      </c>
      <c r="AE179" s="40" t="str">
        <v>NaN</v>
      </c>
      <c r="AF179" s="40" t="str">
        <v>NaN</v>
      </c>
      <c r="AG179" s="40" t="str">
        <v>NaN</v>
      </c>
      <c r="AH179" s="40" t="str">
        <v>NaN</v>
      </c>
      <c r="AI179" s="40" t="str">
        <v>NaN</v>
      </c>
      <c r="AJ179" s="40" t="str">
        <v>NaN</v>
      </c>
      <c r="AK179" s="3">
        <f t="shared" ref="AK179:AK185" si="3">AVERAGE(A179:AJ179)</f>
        <v>3.0351804119999994</v>
      </c>
      <c r="AP179" s="2">
        <f>((AK179-AK$31)*100)/AK$31</f>
        <v>-13.879784119241195</v>
      </c>
    </row>
    <row r="180" spans="1:42" x14ac:dyDescent="0.3">
      <c r="A180" s="31" t="str">
        <v>NaN</v>
      </c>
      <c r="B180" s="41" t="str">
        <v>NaN</v>
      </c>
      <c r="C180" s="31" t="str">
        <v>NaN</v>
      </c>
      <c r="D180" s="31">
        <v>4.1619864</v>
      </c>
      <c r="E180" s="31">
        <v>3.8189060000000001</v>
      </c>
      <c r="F180" s="31">
        <v>3.7162050999999998</v>
      </c>
      <c r="G180" s="31">
        <v>3.611675</v>
      </c>
      <c r="H180" s="31">
        <v>3.574751</v>
      </c>
      <c r="I180" s="31">
        <v>3.4978305999999999</v>
      </c>
      <c r="J180" s="31">
        <v>3.4326298</v>
      </c>
      <c r="K180" s="31">
        <v>3.2963127999999999</v>
      </c>
      <c r="L180" s="31">
        <v>3.0279322</v>
      </c>
      <c r="M180" s="31">
        <v>2.5467626999999999</v>
      </c>
      <c r="N180" s="31">
        <v>1.970323</v>
      </c>
      <c r="O180" s="31" t="str">
        <v>NaN</v>
      </c>
      <c r="P180" s="31" t="str">
        <v>NaN</v>
      </c>
      <c r="Q180" s="31" t="str">
        <v>NaN</v>
      </c>
      <c r="R180" s="31" t="str">
        <v>NaN</v>
      </c>
      <c r="S180" s="33" t="str">
        <v>NaN</v>
      </c>
      <c r="T180" s="33">
        <v>4.4959993000000003</v>
      </c>
      <c r="U180" s="33">
        <v>4.0971450000000003</v>
      </c>
      <c r="V180" s="33">
        <v>4.0122059999999999</v>
      </c>
      <c r="W180" s="33">
        <v>3.7913169999999998</v>
      </c>
      <c r="X180" s="33">
        <v>3.4197196999999999</v>
      </c>
      <c r="Y180" s="33">
        <v>2.7119007000000002</v>
      </c>
      <c r="Z180" s="33">
        <v>2.1085257999999998</v>
      </c>
      <c r="AA180" s="40" t="str">
        <v>NaN</v>
      </c>
      <c r="AB180" s="40" t="str">
        <v>NaN</v>
      </c>
      <c r="AC180" s="40" t="str">
        <v>NaN</v>
      </c>
      <c r="AD180" s="40" t="str">
        <v>NaN</v>
      </c>
      <c r="AE180" s="40" t="str">
        <v>NaN</v>
      </c>
      <c r="AF180" s="40" t="str">
        <v>NaN</v>
      </c>
      <c r="AG180" s="40" t="str">
        <v>NaN</v>
      </c>
      <c r="AH180" s="40" t="str">
        <v>NaN</v>
      </c>
      <c r="AI180" s="40" t="str">
        <v>NaN</v>
      </c>
      <c r="AJ180" s="40" t="str">
        <v>NaN</v>
      </c>
      <c r="AK180" s="3">
        <f t="shared" si="3"/>
        <v>3.4051182277777783</v>
      </c>
      <c r="AP180" s="2">
        <f>((AK180-AK$32)*100)/AK$32</f>
        <v>-12.582448351445285</v>
      </c>
    </row>
    <row r="181" spans="1:42" x14ac:dyDescent="0.3">
      <c r="A181" s="31" t="str">
        <v>NaN</v>
      </c>
      <c r="B181" s="41" t="str">
        <v>NaN</v>
      </c>
      <c r="C181" s="31" t="str">
        <v>NaN</v>
      </c>
      <c r="D181" s="31" t="str">
        <v>NaN</v>
      </c>
      <c r="E181" s="31">
        <v>3.6236736999999999</v>
      </c>
      <c r="F181" s="31">
        <v>3.6570360000000002</v>
      </c>
      <c r="G181" s="31">
        <v>3.6086</v>
      </c>
      <c r="H181" s="31">
        <v>3.4630839999999998</v>
      </c>
      <c r="I181" s="31">
        <v>3.5457198999999999</v>
      </c>
      <c r="J181" s="31">
        <v>3.4700217000000002</v>
      </c>
      <c r="K181" s="31">
        <v>3.3797204000000001</v>
      </c>
      <c r="L181" s="31">
        <v>3.0422885000000002</v>
      </c>
      <c r="M181" s="31">
        <v>2.5904055000000001</v>
      </c>
      <c r="N181" s="31">
        <v>2.0137187999999999</v>
      </c>
      <c r="O181" s="31" t="str">
        <v>NaN</v>
      </c>
      <c r="P181" s="31" t="str">
        <v>NaN</v>
      </c>
      <c r="Q181" s="31" t="str">
        <v>NaN</v>
      </c>
      <c r="R181" s="31" t="str">
        <v>NaN</v>
      </c>
      <c r="S181" s="33" t="str">
        <v>NaN</v>
      </c>
      <c r="T181" s="33" t="str">
        <v>NaN</v>
      </c>
      <c r="U181" s="33">
        <v>4.3687133999999999</v>
      </c>
      <c r="V181" s="33">
        <v>4.0684310000000004</v>
      </c>
      <c r="W181" s="33">
        <v>3.8639473999999998</v>
      </c>
      <c r="X181" s="33">
        <v>3.5638063</v>
      </c>
      <c r="Y181" s="33">
        <v>2.9178237999999999</v>
      </c>
      <c r="Z181" s="33">
        <v>2.1725042000000001</v>
      </c>
      <c r="AA181" s="40" t="str">
        <v>NaN</v>
      </c>
      <c r="AB181" s="40" t="str">
        <v>NaN</v>
      </c>
      <c r="AC181" s="40" t="str">
        <v>NaN</v>
      </c>
      <c r="AD181" s="40" t="str">
        <v>NaN</v>
      </c>
      <c r="AE181" s="40" t="str">
        <v>NaN</v>
      </c>
      <c r="AF181" s="40" t="str">
        <v>NaN</v>
      </c>
      <c r="AG181" s="40" t="str">
        <v>NaN</v>
      </c>
      <c r="AH181" s="40" t="str">
        <v>NaN</v>
      </c>
      <c r="AI181" s="40" t="str">
        <v>NaN</v>
      </c>
      <c r="AJ181" s="40" t="str">
        <v>NaN</v>
      </c>
      <c r="AK181" s="3">
        <f t="shared" si="3"/>
        <v>3.3343434125000004</v>
      </c>
      <c r="AP181" s="2">
        <f>((AK181-AK$33)*100)/AK$33</f>
        <v>-10.072783598146531</v>
      </c>
    </row>
    <row r="182" spans="1:42" x14ac:dyDescent="0.3">
      <c r="A182" s="27" t="str">
        <v>NaN</v>
      </c>
      <c r="B182" s="28" t="str">
        <v>NaN</v>
      </c>
      <c r="C182" s="27" t="str">
        <v>NaN</v>
      </c>
      <c r="D182" s="27" t="str">
        <v>NaN</v>
      </c>
      <c r="E182" s="27">
        <v>2.7032227999999998</v>
      </c>
      <c r="F182" s="27">
        <v>3.7103470000000001</v>
      </c>
      <c r="G182" s="27">
        <v>3.4192385999999999</v>
      </c>
      <c r="H182" s="27">
        <v>3.3192563000000002</v>
      </c>
      <c r="I182" s="27">
        <v>3.5600510000000001</v>
      </c>
      <c r="J182" s="27">
        <v>4.0069723000000002</v>
      </c>
      <c r="K182" s="27">
        <v>3.2312050000000001</v>
      </c>
      <c r="L182" s="27">
        <v>2.7378485000000001</v>
      </c>
      <c r="M182" s="27">
        <v>2.0602914999999999</v>
      </c>
      <c r="N182" s="27" t="str">
        <v>NaN</v>
      </c>
      <c r="O182" s="27" t="str">
        <v>NaN</v>
      </c>
      <c r="P182" s="27" t="str">
        <v>NaN</v>
      </c>
      <c r="Q182" s="27" t="str">
        <v>NaN</v>
      </c>
      <c r="R182" s="27" t="str">
        <v>NaN</v>
      </c>
      <c r="S182" s="27" t="str">
        <v>NaN</v>
      </c>
      <c r="T182" s="27" t="str">
        <v>NaN</v>
      </c>
      <c r="U182" s="27">
        <v>3.7646316999999998</v>
      </c>
      <c r="V182" s="27">
        <v>3.7916078999999998</v>
      </c>
      <c r="W182" s="27">
        <v>3.5231051</v>
      </c>
      <c r="X182" s="27">
        <v>3.3376125999999999</v>
      </c>
      <c r="Y182" s="27">
        <v>2.9067067999999998</v>
      </c>
      <c r="Z182" s="27" t="str">
        <v>NaN</v>
      </c>
      <c r="AA182" s="27" t="str">
        <v>NaN</v>
      </c>
      <c r="AB182" s="27" t="str">
        <v>NaN</v>
      </c>
      <c r="AC182" s="27" t="str">
        <v>NaN</v>
      </c>
      <c r="AD182" s="27" t="str">
        <v>NaN</v>
      </c>
      <c r="AE182" s="27" t="str">
        <v>NaN</v>
      </c>
      <c r="AF182" s="27" t="str">
        <v>NaN</v>
      </c>
      <c r="AG182" s="27" t="str">
        <v>NaN</v>
      </c>
      <c r="AH182" s="27" t="str">
        <v>NaN</v>
      </c>
      <c r="AI182" s="27" t="str">
        <v>NaN</v>
      </c>
      <c r="AJ182" s="27" t="str">
        <v>NaN</v>
      </c>
      <c r="AK182" s="3">
        <f t="shared" si="3"/>
        <v>3.2908640785714289</v>
      </c>
      <c r="AP182" s="2">
        <f>((AK182-AK$34)*100)/AK$34</f>
        <v>-7.0683612685959183</v>
      </c>
    </row>
    <row r="183" spans="1:42" x14ac:dyDescent="0.3">
      <c r="A183" s="27" t="str">
        <v>NaN</v>
      </c>
      <c r="B183" s="28" t="str">
        <v>NaN</v>
      </c>
      <c r="C183" s="27" t="str">
        <v>NaN</v>
      </c>
      <c r="D183" s="27" t="str">
        <v>NaN</v>
      </c>
      <c r="E183" s="27" t="str">
        <v>NaN</v>
      </c>
      <c r="F183" s="27" t="str">
        <v>NaN</v>
      </c>
      <c r="G183" s="27">
        <v>2.5719006000000002</v>
      </c>
      <c r="H183" s="27">
        <v>2.5483592000000002</v>
      </c>
      <c r="I183" s="27">
        <v>2.5656471000000001</v>
      </c>
      <c r="J183" s="27">
        <v>2.7117836</v>
      </c>
      <c r="K183" s="27">
        <v>2.4673134999999999</v>
      </c>
      <c r="L183" s="27">
        <v>2.1966456999999999</v>
      </c>
      <c r="M183" s="27" t="str">
        <v>NaN</v>
      </c>
      <c r="N183" s="27" t="str">
        <v>NaN</v>
      </c>
      <c r="O183" s="27" t="str">
        <v>NaN</v>
      </c>
      <c r="P183" s="27" t="str">
        <v>NaN</v>
      </c>
      <c r="Q183" s="27" t="str">
        <v>NaN</v>
      </c>
      <c r="R183" s="27" t="str">
        <v>NaN</v>
      </c>
      <c r="S183" s="27" t="str">
        <v>NaN</v>
      </c>
      <c r="T183" s="27" t="str">
        <v>NaN</v>
      </c>
      <c r="U183" s="27">
        <v>3.1929528999999999</v>
      </c>
      <c r="V183" s="27">
        <v>3.6755738</v>
      </c>
      <c r="W183" s="27">
        <v>2.9443350000000001</v>
      </c>
      <c r="X183" s="27">
        <v>2.6881110000000001</v>
      </c>
      <c r="Y183" s="27">
        <v>2.4827143999999999</v>
      </c>
      <c r="Z183" s="27">
        <v>2.2620336999999999</v>
      </c>
      <c r="AA183" s="27" t="str">
        <v>NaN</v>
      </c>
      <c r="AB183" s="27" t="str">
        <v>NaN</v>
      </c>
      <c r="AC183" s="27" t="str">
        <v>NaN</v>
      </c>
      <c r="AD183" s="27" t="str">
        <v>NaN</v>
      </c>
      <c r="AE183" s="27" t="str">
        <v>NaN</v>
      </c>
      <c r="AF183" s="27" t="str">
        <v>NaN</v>
      </c>
      <c r="AG183" s="27" t="str">
        <v>NaN</v>
      </c>
      <c r="AH183" s="27" t="str">
        <v>NaN</v>
      </c>
      <c r="AI183" s="27" t="str">
        <v>NaN</v>
      </c>
      <c r="AJ183" s="27" t="str">
        <v>NaN</v>
      </c>
      <c r="AK183" s="3">
        <f t="shared" si="3"/>
        <v>2.6922808749999994</v>
      </c>
      <c r="AP183" s="2">
        <f>((AK183-AK$35)*100)/AK$35</f>
        <v>-4.5089611343189961</v>
      </c>
    </row>
    <row r="184" spans="1:42" x14ac:dyDescent="0.3">
      <c r="A184" s="25" t="str">
        <v>NaN</v>
      </c>
      <c r="B184" s="26" t="str">
        <v>NaN</v>
      </c>
      <c r="C184" s="25" t="str">
        <v>NaN</v>
      </c>
      <c r="D184" s="25" t="str">
        <v>NaN</v>
      </c>
      <c r="E184" s="25" t="str">
        <v>NaN</v>
      </c>
      <c r="F184" s="25" t="str">
        <v>NaN</v>
      </c>
      <c r="G184" s="25" t="str">
        <v>NaN</v>
      </c>
      <c r="H184" s="25" t="str">
        <v>NaN</v>
      </c>
      <c r="I184" s="25" t="str">
        <v>NaN</v>
      </c>
      <c r="J184" s="25">
        <v>2.0819044</v>
      </c>
      <c r="K184" s="25" t="str">
        <v>NaN</v>
      </c>
      <c r="L184" s="25" t="str">
        <v>NaN</v>
      </c>
      <c r="M184" s="25" t="str">
        <v>NaN</v>
      </c>
      <c r="N184" s="25" t="str">
        <v>NaN</v>
      </c>
      <c r="O184" s="25" t="str">
        <v>NaN</v>
      </c>
      <c r="P184" s="25" t="str">
        <v>NaN</v>
      </c>
      <c r="Q184" s="25" t="str">
        <v>NaN</v>
      </c>
      <c r="R184" s="25" t="str">
        <v>NaN</v>
      </c>
      <c r="S184" s="25" t="str">
        <v>NaN</v>
      </c>
      <c r="T184" s="25">
        <v>2.4087124000000002</v>
      </c>
      <c r="U184" s="25">
        <v>2.4873006000000002</v>
      </c>
      <c r="V184" s="25" t="str">
        <v>NaN</v>
      </c>
      <c r="W184" s="25" t="str">
        <v>NaN</v>
      </c>
      <c r="X184" s="25">
        <v>1.3407642</v>
      </c>
      <c r="Y184" s="25">
        <v>1.9337485999999999</v>
      </c>
      <c r="Z184" s="25">
        <v>2.0424585</v>
      </c>
      <c r="AA184" s="25">
        <v>1.9604585000000001</v>
      </c>
      <c r="AB184" s="25">
        <v>2.0146145999999998</v>
      </c>
      <c r="AC184" s="25" t="str">
        <v>NaN</v>
      </c>
      <c r="AD184" s="25" t="str">
        <v>NaN</v>
      </c>
      <c r="AE184" s="25" t="str">
        <v>NaN</v>
      </c>
      <c r="AF184" s="25" t="str">
        <v>NaN</v>
      </c>
      <c r="AG184" s="25" t="str">
        <v>NaN</v>
      </c>
      <c r="AH184" s="25" t="str">
        <v>NaN</v>
      </c>
      <c r="AI184" s="25" t="str">
        <v>NaN</v>
      </c>
      <c r="AJ184" s="25" t="str">
        <v>NaN</v>
      </c>
      <c r="AK184" s="3">
        <f t="shared" si="3"/>
        <v>2.0337452249999997</v>
      </c>
      <c r="AP184" s="22">
        <f>((AK184-AK$36)*100)/AK$36</f>
        <v>-14.816137767183863</v>
      </c>
    </row>
    <row r="185" spans="1:42" x14ac:dyDescent="0.3">
      <c r="A185" s="25">
        <v>1.7420795</v>
      </c>
      <c r="B185" s="26">
        <v>1.8175076999999999</v>
      </c>
      <c r="C185" s="25">
        <v>1.8335268</v>
      </c>
      <c r="D185" s="25">
        <v>1.834014</v>
      </c>
      <c r="E185" s="25">
        <v>1.7891253</v>
      </c>
      <c r="F185" s="25">
        <v>1.7968271</v>
      </c>
      <c r="G185" s="25">
        <v>1.7836814000000001</v>
      </c>
      <c r="H185" s="25">
        <v>1.7747118</v>
      </c>
      <c r="I185" s="25">
        <v>1.7707765</v>
      </c>
      <c r="J185" s="25">
        <v>1.7790067000000001</v>
      </c>
      <c r="K185" s="25">
        <v>1.7550467999999999</v>
      </c>
      <c r="L185" s="25">
        <v>1.7525059000000001</v>
      </c>
      <c r="M185" s="25">
        <v>1.7461572999999999</v>
      </c>
      <c r="N185" s="25">
        <v>1.7213559</v>
      </c>
      <c r="O185" s="25">
        <v>1.7741251</v>
      </c>
      <c r="P185" s="25">
        <v>1.8645107000000001</v>
      </c>
      <c r="Q185" s="25">
        <v>1.9079381</v>
      </c>
      <c r="R185" s="25">
        <v>1.8609122</v>
      </c>
      <c r="S185" s="25">
        <v>1.9331985</v>
      </c>
      <c r="T185" s="25">
        <v>1.9340280999999999</v>
      </c>
      <c r="U185" s="25" t="str">
        <v>NaN</v>
      </c>
      <c r="V185" s="25" t="str">
        <v>NaN</v>
      </c>
      <c r="W185" s="25" t="str">
        <v>NaN</v>
      </c>
      <c r="X185" s="25" t="str">
        <v>NaN</v>
      </c>
      <c r="Y185" s="25">
        <v>1.6200714000000001</v>
      </c>
      <c r="Z185" s="25">
        <v>1.8191949000000001</v>
      </c>
      <c r="AA185" s="25">
        <v>1.8240776000000001</v>
      </c>
      <c r="AB185" s="25">
        <v>1.8751</v>
      </c>
      <c r="AC185" s="25">
        <v>1.8019993999999999</v>
      </c>
      <c r="AD185" s="25">
        <v>1.8562331999999999</v>
      </c>
      <c r="AE185" s="25">
        <v>1.8710621999999999</v>
      </c>
      <c r="AF185" s="25">
        <v>1.8212330000000001</v>
      </c>
      <c r="AG185" s="25">
        <v>1.7765325000000001</v>
      </c>
      <c r="AH185" s="25">
        <v>1.8013364999999999</v>
      </c>
      <c r="AI185" s="25">
        <v>1.7915601999999999</v>
      </c>
      <c r="AJ185" s="25">
        <v>1.7317914999999999</v>
      </c>
      <c r="AK185" s="3">
        <f t="shared" si="3"/>
        <v>1.80503836875</v>
      </c>
      <c r="AP185" s="22">
        <f>((AK185-AK$37)*100)/AK$37</f>
        <v>-11.315784858718592</v>
      </c>
    </row>
    <row r="186" spans="1:42" x14ac:dyDescent="0.3">
      <c r="AK186" s="17">
        <f>SUM(A150:AJ185)/867</f>
        <v>2.4752639076124576</v>
      </c>
      <c r="AP186" s="23">
        <f>((AK186-AK$38)*100)/AK$38</f>
        <v>-6.9649516606343047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275"/>
  <sheetViews>
    <sheetView zoomScale="32" zoomScaleNormal="32" workbookViewId="0">
      <selection activeCell="AK194" sqref="AK193:AK194"/>
    </sheetView>
  </sheetViews>
  <sheetFormatPr defaultRowHeight="14.4" x14ac:dyDescent="0.3"/>
  <cols>
    <col min="37" max="37" width="12.6640625" style="3" customWidth="1"/>
    <col min="38" max="40" width="8.77734375" style="2"/>
    <col min="41" max="41" width="12" style="2" customWidth="1"/>
    <col min="42" max="42" width="8.77734375" style="2"/>
    <col min="46" max="46" width="13" style="1" bestFit="1" customWidth="1"/>
    <col min="51" max="51" width="12.5546875" style="1" bestFit="1" customWidth="1"/>
  </cols>
  <sheetData>
    <row r="1" spans="1:49" x14ac:dyDescent="0.3">
      <c r="A1" t="s">
        <v>85</v>
      </c>
      <c r="AK1" s="1"/>
      <c r="AL1" s="1"/>
    </row>
    <row r="2" spans="1:49" x14ac:dyDescent="0.3">
      <c r="A2" s="25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3" t="s">
        <v>0</v>
      </c>
      <c r="AL2" s="4">
        <v>-76.463800000000006</v>
      </c>
      <c r="AO2" s="5"/>
      <c r="AQ2" s="2"/>
      <c r="AR2" s="2"/>
      <c r="AS2" s="2"/>
    </row>
    <row r="3" spans="1:49" x14ac:dyDescent="0.3">
      <c r="A3" s="25"/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3" t="e">
        <f>AVERAGE(A3:AJ3)</f>
        <v>#DIV/0!</v>
      </c>
      <c r="AL3" s="4">
        <v>-66.4435</v>
      </c>
      <c r="AM3" s="6" t="s">
        <v>93</v>
      </c>
      <c r="AO3" s="2">
        <f>SUM(A36:AJ37)/40</f>
        <v>0</v>
      </c>
      <c r="AV3" s="2"/>
      <c r="AW3" s="2"/>
    </row>
    <row r="4" spans="1:49" x14ac:dyDescent="0.3">
      <c r="A4" s="27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3" t="e">
        <f t="shared" ref="AK4:AK67" si="0">AVERAGE(A4:AJ4)</f>
        <v>#DIV/0!</v>
      </c>
      <c r="AL4" s="9">
        <v>-59.441600000000001</v>
      </c>
      <c r="AM4" s="6" t="s">
        <v>115</v>
      </c>
      <c r="AO4" s="2">
        <f>SUM(A2:AJ3)/34</f>
        <v>0</v>
      </c>
      <c r="AT4" s="44" t="e">
        <f>AVERAGE(A2:AJ3)</f>
        <v>#DIV/0!</v>
      </c>
      <c r="AV4" s="22" t="s">
        <v>94</v>
      </c>
      <c r="AW4" s="2" t="s">
        <v>95</v>
      </c>
    </row>
    <row r="5" spans="1:49" x14ac:dyDescent="0.3">
      <c r="A5" s="27"/>
      <c r="B5" s="2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" t="e">
        <f t="shared" si="0"/>
        <v>#DIV/0!</v>
      </c>
      <c r="AL5" s="1">
        <v>-53.663899999999998</v>
      </c>
      <c r="AM5" s="10" t="s">
        <v>93</v>
      </c>
      <c r="AO5" s="2">
        <f>SUM(A34:AJ35)/26</f>
        <v>0</v>
      </c>
      <c r="AV5" s="10" t="s">
        <v>96</v>
      </c>
      <c r="AW5" s="2" t="s">
        <v>97</v>
      </c>
    </row>
    <row r="6" spans="1:49" x14ac:dyDescent="0.3">
      <c r="A6" s="29"/>
      <c r="B6" s="30"/>
      <c r="C6" s="29"/>
      <c r="D6" s="29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29"/>
      <c r="AD6" s="29"/>
      <c r="AE6" s="29"/>
      <c r="AF6" s="29"/>
      <c r="AG6" s="29"/>
      <c r="AH6" s="29"/>
      <c r="AI6" s="29"/>
      <c r="AJ6" s="29"/>
      <c r="AK6" s="3" t="e">
        <f t="shared" si="0"/>
        <v>#DIV/0!</v>
      </c>
      <c r="AL6" s="1">
        <v>-48.590400000000002</v>
      </c>
      <c r="AM6" s="10" t="s">
        <v>115</v>
      </c>
      <c r="AO6" s="2">
        <f>SUM(A4:AJ5)/72</f>
        <v>0</v>
      </c>
      <c r="AV6" s="11" t="s">
        <v>99</v>
      </c>
      <c r="AW6" s="2" t="s">
        <v>100</v>
      </c>
    </row>
    <row r="7" spans="1:49" x14ac:dyDescent="0.3">
      <c r="A7" s="29"/>
      <c r="B7" s="30"/>
      <c r="C7" s="29"/>
      <c r="D7" s="29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29"/>
      <c r="AD7" s="29"/>
      <c r="AE7" s="29"/>
      <c r="AF7" s="29"/>
      <c r="AG7" s="29"/>
      <c r="AH7" s="29"/>
      <c r="AI7" s="29"/>
      <c r="AJ7" s="29"/>
      <c r="AK7" s="3" t="e">
        <f t="shared" si="0"/>
        <v>#DIV/0!</v>
      </c>
      <c r="AL7" s="1">
        <v>-43.982999999999997</v>
      </c>
      <c r="AM7" s="11" t="s">
        <v>98</v>
      </c>
      <c r="AO7" s="2">
        <f>SUM(A29:R33)/56</f>
        <v>0</v>
      </c>
      <c r="AV7" s="14" t="s">
        <v>102</v>
      </c>
      <c r="AW7" s="2" t="s">
        <v>103</v>
      </c>
    </row>
    <row r="8" spans="1:49" x14ac:dyDescent="0.3">
      <c r="A8" s="29"/>
      <c r="B8" s="30"/>
      <c r="C8" s="29"/>
      <c r="D8" s="29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29"/>
      <c r="AD8" s="29"/>
      <c r="AE8" s="29"/>
      <c r="AF8" s="29"/>
      <c r="AG8" s="29"/>
      <c r="AH8" s="29"/>
      <c r="AI8" s="29"/>
      <c r="AJ8" s="29"/>
      <c r="AK8" s="3" t="e">
        <f t="shared" si="0"/>
        <v>#DIV/0!</v>
      </c>
      <c r="AL8" s="1">
        <v>-39.709000000000003</v>
      </c>
      <c r="AM8" s="11" t="s">
        <v>101</v>
      </c>
      <c r="AO8" s="2">
        <f>SUM(E6:R10)/68</f>
        <v>0</v>
      </c>
      <c r="AV8" s="24" t="s">
        <v>105</v>
      </c>
      <c r="AW8" s="2" t="s">
        <v>106</v>
      </c>
    </row>
    <row r="9" spans="1:49" x14ac:dyDescent="0.3">
      <c r="A9" s="29"/>
      <c r="B9" s="30"/>
      <c r="C9" s="29"/>
      <c r="D9" s="2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2"/>
      <c r="S9" s="33"/>
      <c r="T9" s="33"/>
      <c r="U9" s="33"/>
      <c r="V9" s="33"/>
      <c r="W9" s="33"/>
      <c r="X9" s="33"/>
      <c r="Y9" s="33"/>
      <c r="Z9" s="33"/>
      <c r="AA9" s="33"/>
      <c r="AB9" s="33"/>
      <c r="AC9" s="29"/>
      <c r="AD9" s="29"/>
      <c r="AE9" s="29"/>
      <c r="AF9" s="29"/>
      <c r="AG9" s="29"/>
      <c r="AH9" s="29"/>
      <c r="AI9" s="29"/>
      <c r="AJ9" s="29"/>
      <c r="AK9" s="3" t="e">
        <f t="shared" si="0"/>
        <v>#DIV/0!</v>
      </c>
      <c r="AL9" s="1">
        <v>-35.685299999999998</v>
      </c>
      <c r="AM9" s="12" t="s">
        <v>104</v>
      </c>
      <c r="AO9" s="2">
        <f>SUM(S29:Z33)/35</f>
        <v>0</v>
      </c>
      <c r="AV9" s="42" t="s">
        <v>108</v>
      </c>
      <c r="AW9" s="2" t="s">
        <v>109</v>
      </c>
    </row>
    <row r="10" spans="1:49" x14ac:dyDescent="0.3">
      <c r="A10" s="29"/>
      <c r="B10" s="30"/>
      <c r="C10" s="29"/>
      <c r="D10" s="2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32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29"/>
      <c r="AD10" s="29"/>
      <c r="AE10" s="29"/>
      <c r="AF10" s="29"/>
      <c r="AG10" s="29"/>
      <c r="AH10" s="29"/>
      <c r="AI10" s="29"/>
      <c r="AJ10" s="29"/>
      <c r="AK10" s="3" t="e">
        <f t="shared" si="0"/>
        <v>#DIV/0!</v>
      </c>
      <c r="AL10" s="1">
        <v>-31.855</v>
      </c>
      <c r="AM10" s="12" t="s">
        <v>107</v>
      </c>
      <c r="AO10" s="2">
        <f>SUM(S6:AB10)/44</f>
        <v>0</v>
      </c>
      <c r="AV10" s="43" t="s">
        <v>110</v>
      </c>
      <c r="AW10" s="2" t="s">
        <v>111</v>
      </c>
    </row>
    <row r="11" spans="1:49" x14ac:dyDescent="0.3">
      <c r="A11" s="29"/>
      <c r="B11" s="30"/>
      <c r="C11" s="29"/>
      <c r="D11" s="29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  <c r="AD11" s="29"/>
      <c r="AE11" s="29"/>
      <c r="AF11" s="29"/>
      <c r="AG11" s="29"/>
      <c r="AH11" s="29"/>
      <c r="AI11" s="29"/>
      <c r="AJ11" s="29"/>
      <c r="AK11" s="3" t="e">
        <f t="shared" si="0"/>
        <v>#DIV/0!</v>
      </c>
      <c r="AL11" s="13">
        <v>-28.178599999999999</v>
      </c>
      <c r="AM11" s="14" t="s">
        <v>98</v>
      </c>
      <c r="AO11" s="2">
        <f>(SUM(B20:O28)/126)+(SUM(P20:R24)/14)</f>
        <v>0</v>
      </c>
      <c r="AV11" s="16" t="s">
        <v>112</v>
      </c>
      <c r="AW11" s="2" t="s">
        <v>113</v>
      </c>
    </row>
    <row r="12" spans="1:49" x14ac:dyDescent="0.3">
      <c r="A12" s="29"/>
      <c r="B12" s="30"/>
      <c r="C12" s="29"/>
      <c r="D12" s="2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29"/>
      <c r="AE12" s="29"/>
      <c r="AF12" s="29"/>
      <c r="AG12" s="29"/>
      <c r="AH12" s="29"/>
      <c r="AI12" s="29"/>
      <c r="AJ12" s="29"/>
      <c r="AK12" s="3" t="e">
        <f t="shared" si="0"/>
        <v>#DIV/0!</v>
      </c>
      <c r="AL12" s="13">
        <v>-24.624300000000002</v>
      </c>
      <c r="AM12" s="14" t="s">
        <v>101</v>
      </c>
      <c r="AO12" s="2">
        <f>SUM(E11:R19)/126</f>
        <v>0</v>
      </c>
      <c r="AV12" s="3" t="s">
        <v>114</v>
      </c>
      <c r="AW12" s="2" t="s">
        <v>115</v>
      </c>
    </row>
    <row r="13" spans="1:49" x14ac:dyDescent="0.3">
      <c r="A13" s="29"/>
      <c r="B13" s="30"/>
      <c r="C13" s="29"/>
      <c r="D13" s="29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  <c r="AD13" s="29"/>
      <c r="AE13" s="29"/>
      <c r="AF13" s="29"/>
      <c r="AG13" s="29"/>
      <c r="AH13" s="29"/>
      <c r="AI13" s="29"/>
      <c r="AJ13" s="29"/>
      <c r="AK13" s="3" t="e">
        <f t="shared" si="0"/>
        <v>#DIV/0!</v>
      </c>
      <c r="AL13" s="13">
        <v>-21.168500000000002</v>
      </c>
      <c r="AM13" s="15" t="s">
        <v>104</v>
      </c>
      <c r="AO13" s="2">
        <f>(SUM(S20:AB28)/59)+(SUM(P25:R28)/8)</f>
        <v>0</v>
      </c>
    </row>
    <row r="14" spans="1:49" x14ac:dyDescent="0.3">
      <c r="A14" s="29"/>
      <c r="B14" s="30"/>
      <c r="C14" s="29"/>
      <c r="D14" s="29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9"/>
      <c r="AE14" s="29"/>
      <c r="AF14" s="29"/>
      <c r="AG14" s="29"/>
      <c r="AH14" s="29"/>
      <c r="AI14" s="29"/>
      <c r="AJ14" s="29"/>
      <c r="AK14" s="3" t="e">
        <f t="shared" si="0"/>
        <v>#DIV/0!</v>
      </c>
      <c r="AL14" s="13">
        <v>-17.791599999999999</v>
      </c>
      <c r="AM14" s="15" t="s">
        <v>107</v>
      </c>
      <c r="AO14" s="2">
        <f>SUM(S11:AB19)/54</f>
        <v>0</v>
      </c>
    </row>
    <row r="15" spans="1:49" x14ac:dyDescent="0.3">
      <c r="A15" s="29"/>
      <c r="B15" s="30"/>
      <c r="C15" s="29"/>
      <c r="D15" s="29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  <c r="AD15" s="29"/>
      <c r="AE15" s="29"/>
      <c r="AF15" s="29"/>
      <c r="AG15" s="29"/>
      <c r="AH15" s="29"/>
      <c r="AI15" s="29"/>
      <c r="AJ15" s="29"/>
      <c r="AK15" s="3" t="e">
        <f t="shared" si="0"/>
        <v>#DIV/0!</v>
      </c>
      <c r="AL15" s="13">
        <v>-14.477499999999999</v>
      </c>
      <c r="AM15" s="16" t="s">
        <v>116</v>
      </c>
      <c r="AO15" s="2">
        <f>(SUM(AC6:AJ28)/132)+(SUM(A6:D19)/41)</f>
        <v>0</v>
      </c>
      <c r="AT15" s="44" t="e">
        <f>AVERAGE(AC6:AJ28)+AVERAGE(A6:D19)</f>
        <v>#DIV/0!</v>
      </c>
    </row>
    <row r="16" spans="1:49" x14ac:dyDescent="0.3">
      <c r="A16" s="29"/>
      <c r="B16" s="30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  <c r="AD16" s="29"/>
      <c r="AE16" s="29"/>
      <c r="AF16" s="29"/>
      <c r="AG16" s="29"/>
      <c r="AH16" s="29"/>
      <c r="AI16" s="29"/>
      <c r="AJ16" s="29"/>
      <c r="AK16" s="3" t="e">
        <f t="shared" si="0"/>
        <v>#DIV/0!</v>
      </c>
      <c r="AL16" s="13">
        <v>-11.212300000000001</v>
      </c>
      <c r="AM16" t="s">
        <v>117</v>
      </c>
      <c r="AO16" s="2">
        <f>((SUM(A2:Z35)+SUM(AA2:AJ28))/895)</f>
        <v>0</v>
      </c>
    </row>
    <row r="17" spans="1:45" x14ac:dyDescent="0.3">
      <c r="A17" s="29"/>
      <c r="B17" s="30"/>
      <c r="C17" s="29"/>
      <c r="D17" s="2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9"/>
      <c r="AE17" s="29"/>
      <c r="AF17" s="29"/>
      <c r="AG17" s="29"/>
      <c r="AH17" s="29"/>
      <c r="AI17" s="29"/>
      <c r="AJ17" s="29"/>
      <c r="AK17" s="3" t="e">
        <f t="shared" si="0"/>
        <v>#DIV/0!</v>
      </c>
      <c r="AL17" s="13">
        <v>-7.9836</v>
      </c>
      <c r="AM17" t="s">
        <v>118</v>
      </c>
    </row>
    <row r="18" spans="1:45" x14ac:dyDescent="0.3">
      <c r="A18" s="29"/>
      <c r="B18" s="30"/>
      <c r="C18" s="29"/>
      <c r="D18" s="29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29"/>
      <c r="AE18" s="29"/>
      <c r="AF18" s="29"/>
      <c r="AG18" s="29"/>
      <c r="AH18" s="29"/>
      <c r="AI18" s="29"/>
      <c r="AJ18" s="29"/>
      <c r="AK18" s="3" t="e">
        <f t="shared" si="0"/>
        <v>#DIV/0!</v>
      </c>
      <c r="AL18" s="13">
        <v>-4.7801999999999998</v>
      </c>
      <c r="AM18" t="s">
        <v>119</v>
      </c>
    </row>
    <row r="19" spans="1:45" x14ac:dyDescent="0.3">
      <c r="A19" s="29"/>
      <c r="B19" s="30"/>
      <c r="C19" s="29"/>
      <c r="D19" s="29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  <c r="AD19" s="29"/>
      <c r="AE19" s="29"/>
      <c r="AF19" s="29"/>
      <c r="AG19" s="29"/>
      <c r="AH19" s="29"/>
      <c r="AI19" s="29"/>
      <c r="AJ19" s="29"/>
      <c r="AK19" s="3" t="e">
        <f t="shared" si="0"/>
        <v>#DIV/0!</v>
      </c>
      <c r="AL19" s="13">
        <v>-1.5918000000000001</v>
      </c>
      <c r="AM19" t="s">
        <v>120</v>
      </c>
      <c r="AO19" s="2">
        <f>SUM(U35:W35)/3</f>
        <v>0</v>
      </c>
    </row>
    <row r="20" spans="1:45" x14ac:dyDescent="0.3">
      <c r="B20" s="3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  <c r="AD20" s="29"/>
      <c r="AE20" s="29"/>
      <c r="AF20" s="29"/>
      <c r="AG20" s="29"/>
      <c r="AH20" s="29"/>
      <c r="AI20" s="29"/>
      <c r="AJ20" s="29"/>
      <c r="AK20" s="19" t="e">
        <f t="shared" si="0"/>
        <v>#DIV/0!</v>
      </c>
      <c r="AL20" s="13">
        <v>1.5918000000000001</v>
      </c>
      <c r="AP20" s="7"/>
      <c r="AQ20" s="7"/>
      <c r="AR20" s="7"/>
      <c r="AS20" s="8"/>
    </row>
    <row r="21" spans="1:45" x14ac:dyDescent="0.3"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  <c r="AD21" s="29"/>
      <c r="AE21" s="29"/>
      <c r="AF21" s="29"/>
      <c r="AG21" s="29"/>
      <c r="AH21" s="29"/>
      <c r="AI21" s="29"/>
      <c r="AJ21" s="29"/>
      <c r="AK21" s="3" t="e">
        <f t="shared" si="0"/>
        <v>#DIV/0!</v>
      </c>
      <c r="AL21" s="13">
        <v>4.7801999999999998</v>
      </c>
      <c r="AO21"/>
    </row>
    <row r="22" spans="1:45" x14ac:dyDescent="0.3">
      <c r="B22" s="3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  <c r="AD22" s="29"/>
      <c r="AE22" s="29"/>
      <c r="AF22" s="29"/>
      <c r="AG22" s="29"/>
      <c r="AH22" s="29"/>
      <c r="AI22" s="29"/>
      <c r="AJ22" s="29"/>
      <c r="AK22" s="3" t="e">
        <f t="shared" si="0"/>
        <v>#DIV/0!</v>
      </c>
      <c r="AL22" s="13">
        <v>7.9836</v>
      </c>
      <c r="AO22"/>
    </row>
    <row r="23" spans="1:45" x14ac:dyDescent="0.3">
      <c r="B23" s="37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6"/>
      <c r="AD23" s="29"/>
      <c r="AE23" s="29"/>
      <c r="AF23" s="29"/>
      <c r="AG23" s="29"/>
      <c r="AH23" s="29"/>
      <c r="AI23" s="29"/>
      <c r="AJ23" s="29"/>
      <c r="AK23" s="3" t="e">
        <f t="shared" si="0"/>
        <v>#DIV/0!</v>
      </c>
      <c r="AL23" s="13">
        <v>11.212300000000001</v>
      </c>
      <c r="AO23" s="20"/>
    </row>
    <row r="24" spans="1:45" x14ac:dyDescent="0.3">
      <c r="B24" s="37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6"/>
      <c r="AD24" s="29"/>
      <c r="AE24" s="29"/>
      <c r="AF24" s="29"/>
      <c r="AG24" s="29"/>
      <c r="AH24" s="29"/>
      <c r="AI24" s="29"/>
      <c r="AJ24" s="29"/>
      <c r="AK24" s="3" t="e">
        <f t="shared" si="0"/>
        <v>#DIV/0!</v>
      </c>
      <c r="AL24" s="13">
        <v>14.477499999999999</v>
      </c>
    </row>
    <row r="25" spans="1:45" x14ac:dyDescent="0.3">
      <c r="B25" s="37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8"/>
      <c r="Q25" s="38"/>
      <c r="R25" s="38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  <c r="AD25" s="29"/>
      <c r="AE25" s="29"/>
      <c r="AF25" s="29"/>
      <c r="AG25" s="29"/>
      <c r="AH25" s="29"/>
      <c r="AI25" s="29"/>
      <c r="AJ25" s="29"/>
      <c r="AK25" s="3" t="e">
        <f t="shared" si="0"/>
        <v>#DIV/0!</v>
      </c>
      <c r="AL25" s="13">
        <v>17.791599999999999</v>
      </c>
    </row>
    <row r="26" spans="1:45" x14ac:dyDescent="0.3">
      <c r="B26" s="3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8"/>
      <c r="Q26" s="38"/>
      <c r="R26" s="38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6"/>
      <c r="AD26" s="29"/>
      <c r="AE26" s="29"/>
      <c r="AF26" s="29"/>
      <c r="AG26" s="29"/>
      <c r="AH26" s="29"/>
      <c r="AI26" s="29"/>
      <c r="AJ26" s="29"/>
      <c r="AK26" s="3" t="e">
        <f t="shared" si="0"/>
        <v>#DIV/0!</v>
      </c>
      <c r="AL26" s="13">
        <v>21.168500000000002</v>
      </c>
    </row>
    <row r="27" spans="1:45" x14ac:dyDescent="0.3">
      <c r="B27" s="37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8"/>
      <c r="Q27" s="38"/>
      <c r="R27" s="38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29"/>
      <c r="AE27" s="29"/>
      <c r="AF27" s="29"/>
      <c r="AG27" s="29"/>
      <c r="AH27" s="29"/>
      <c r="AI27" s="29"/>
      <c r="AJ27" s="29"/>
      <c r="AK27" s="3" t="e">
        <f t="shared" si="0"/>
        <v>#DIV/0!</v>
      </c>
      <c r="AL27" s="13">
        <v>24.624300000000002</v>
      </c>
    </row>
    <row r="28" spans="1:45" x14ac:dyDescent="0.3">
      <c r="B28" s="37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8"/>
      <c r="Q28" s="38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29"/>
      <c r="AE28" s="29"/>
      <c r="AF28" s="29"/>
      <c r="AG28" s="29"/>
      <c r="AH28" s="29"/>
      <c r="AI28" s="29"/>
      <c r="AJ28" s="29"/>
      <c r="AK28" s="3" t="e">
        <f t="shared" si="0"/>
        <v>#DIV/0!</v>
      </c>
      <c r="AL28" s="13">
        <v>28.178599999999999</v>
      </c>
    </row>
    <row r="29" spans="1:45" x14ac:dyDescent="0.3">
      <c r="A29" s="32"/>
      <c r="B29" s="39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3" t="e">
        <f t="shared" si="0"/>
        <v>#DIV/0!</v>
      </c>
      <c r="AL29" s="1">
        <v>31.855</v>
      </c>
    </row>
    <row r="30" spans="1:45" x14ac:dyDescent="0.3">
      <c r="A30" s="31"/>
      <c r="B30" s="4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3"/>
      <c r="T30" s="33"/>
      <c r="U30" s="33"/>
      <c r="V30" s="33"/>
      <c r="W30" s="33"/>
      <c r="X30" s="33"/>
      <c r="Y30" s="33"/>
      <c r="Z30" s="3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3" t="e">
        <f t="shared" si="0"/>
        <v>#DIV/0!</v>
      </c>
      <c r="AL30" s="1">
        <v>35.685299999999998</v>
      </c>
    </row>
    <row r="31" spans="1:45" x14ac:dyDescent="0.3">
      <c r="A31" s="31"/>
      <c r="B31" s="4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3"/>
      <c r="T31" s="33"/>
      <c r="U31" s="33"/>
      <c r="V31" s="33"/>
      <c r="W31" s="33"/>
      <c r="X31" s="33"/>
      <c r="Y31" s="33"/>
      <c r="Z31" s="33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3" t="e">
        <f t="shared" si="0"/>
        <v>#DIV/0!</v>
      </c>
      <c r="AL31" s="1">
        <v>39.709000000000003</v>
      </c>
    </row>
    <row r="32" spans="1:45" x14ac:dyDescent="0.3">
      <c r="A32" s="31"/>
      <c r="B32" s="4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  <c r="T32" s="33"/>
      <c r="U32" s="33"/>
      <c r="V32" s="33"/>
      <c r="W32" s="33"/>
      <c r="X32" s="33"/>
      <c r="Y32" s="33"/>
      <c r="Z32" s="3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3" t="e">
        <f t="shared" si="0"/>
        <v>#DIV/0!</v>
      </c>
      <c r="AL32" s="1">
        <v>43.982999999999997</v>
      </c>
    </row>
    <row r="33" spans="1:50" x14ac:dyDescent="0.3">
      <c r="A33" s="31"/>
      <c r="B33" s="4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3"/>
      <c r="T33" s="33"/>
      <c r="U33" s="33"/>
      <c r="V33" s="33"/>
      <c r="W33" s="33"/>
      <c r="X33" s="33"/>
      <c r="Y33" s="33"/>
      <c r="Z33" s="33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" t="e">
        <f t="shared" si="0"/>
        <v>#DIV/0!</v>
      </c>
      <c r="AL33" s="1">
        <v>48.590400000000002</v>
      </c>
    </row>
    <row r="34" spans="1:50" x14ac:dyDescent="0.3">
      <c r="A34" s="27"/>
      <c r="B34" s="2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3" t="e">
        <f t="shared" si="0"/>
        <v>#DIV/0!</v>
      </c>
      <c r="AL34" s="1">
        <v>53.663899999999998</v>
      </c>
    </row>
    <row r="35" spans="1:50" x14ac:dyDescent="0.3">
      <c r="A35" s="27"/>
      <c r="B35" s="28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3" t="e">
        <f t="shared" si="0"/>
        <v>#DIV/0!</v>
      </c>
      <c r="AL35" s="9">
        <v>59.441600000000001</v>
      </c>
    </row>
    <row r="36" spans="1:50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3" t="e">
        <f t="shared" si="0"/>
        <v>#DIV/0!</v>
      </c>
      <c r="AL36" s="4">
        <v>66.4435</v>
      </c>
    </row>
    <row r="37" spans="1:50" x14ac:dyDescent="0.3">
      <c r="A37" s="25"/>
      <c r="B37" s="2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3" t="e">
        <f t="shared" si="0"/>
        <v>#DIV/0!</v>
      </c>
      <c r="AL37" s="4">
        <v>76.463800000000006</v>
      </c>
    </row>
    <row r="38" spans="1:50" x14ac:dyDescent="0.3">
      <c r="A38" t="s">
        <v>86</v>
      </c>
      <c r="AK38" s="17">
        <f>SUM(A2:AJ35)/867</f>
        <v>0</v>
      </c>
      <c r="AP38" s="2" t="s">
        <v>122</v>
      </c>
    </row>
    <row r="39" spans="1:50" x14ac:dyDescent="0.3">
      <c r="A39" s="25"/>
      <c r="B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3" t="s">
        <v>0</v>
      </c>
      <c r="AL39" s="4">
        <v>-76.463800000000006</v>
      </c>
      <c r="AP39" s="2" t="s">
        <v>0</v>
      </c>
      <c r="AR39" s="2"/>
      <c r="AS39" s="2"/>
      <c r="AT39" s="1" t="s">
        <v>121</v>
      </c>
      <c r="AX39" s="2"/>
    </row>
    <row r="40" spans="1:50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3" t="e">
        <f>AVERAGE(A40:AJ40)</f>
        <v>#DIV/0!</v>
      </c>
      <c r="AL40" s="4">
        <v>-66.4435</v>
      </c>
      <c r="AM40" s="6" t="s">
        <v>93</v>
      </c>
      <c r="AO40" s="2">
        <f>SUM(A73:AJ74)/40</f>
        <v>0</v>
      </c>
      <c r="AP40" s="2" t="e">
        <f>((AK40-AK$3)*100)/AK$3</f>
        <v>#DIV/0!</v>
      </c>
      <c r="AQ40" s="2"/>
      <c r="AR40" s="6" t="s">
        <v>93</v>
      </c>
      <c r="AS40" s="2"/>
      <c r="AT40" s="2" t="e">
        <f>((AO40-AO$3)*100)/AO$3</f>
        <v>#DIV/0!</v>
      </c>
      <c r="AU40" s="2"/>
    </row>
    <row r="41" spans="1:50" x14ac:dyDescent="0.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3" t="e">
        <f t="shared" si="0"/>
        <v>#DIV/0!</v>
      </c>
      <c r="AL41" s="9">
        <v>-59.441600000000001</v>
      </c>
      <c r="AM41" s="6" t="s">
        <v>115</v>
      </c>
      <c r="AO41" s="2">
        <f>SUM(A39:AJ40)/34</f>
        <v>0</v>
      </c>
      <c r="AP41" s="2" t="e">
        <f>((AK41-AK$4)*100)/AK$4</f>
        <v>#DIV/0!</v>
      </c>
      <c r="AQ41" s="2"/>
      <c r="AR41" s="6" t="s">
        <v>115</v>
      </c>
      <c r="AS41" s="2"/>
      <c r="AT41" s="1" t="e">
        <f>((AO41-AO$4)*100)/AO$4</f>
        <v>#DIV/0!</v>
      </c>
    </row>
    <row r="42" spans="1:50" x14ac:dyDescent="0.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3" t="e">
        <f t="shared" si="0"/>
        <v>#DIV/0!</v>
      </c>
      <c r="AL42" s="21">
        <v>-53.663899999999998</v>
      </c>
      <c r="AM42" s="10" t="s">
        <v>93</v>
      </c>
      <c r="AO42" s="2">
        <f>SUM(A71:AJ72)/26</f>
        <v>0</v>
      </c>
      <c r="AP42" s="2" t="e">
        <f>((AK42-AK$5)*100)/AK$5</f>
        <v>#DIV/0!</v>
      </c>
      <c r="AQ42" s="2"/>
      <c r="AR42" s="10" t="s">
        <v>93</v>
      </c>
      <c r="AS42" s="2"/>
      <c r="AT42" s="1" t="e">
        <f>((AO42-AO$5)*100)/AO$5</f>
        <v>#DIV/0!</v>
      </c>
    </row>
    <row r="43" spans="1:50" x14ac:dyDescent="0.3">
      <c r="A43" s="29"/>
      <c r="B43" s="30"/>
      <c r="C43" s="29"/>
      <c r="D43" s="2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32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9"/>
      <c r="AD43" s="29"/>
      <c r="AE43" s="29"/>
      <c r="AF43" s="29"/>
      <c r="AG43" s="29"/>
      <c r="AH43" s="29"/>
      <c r="AI43" s="29"/>
      <c r="AJ43" s="29"/>
      <c r="AK43" s="3" t="e">
        <f t="shared" si="0"/>
        <v>#DIV/0!</v>
      </c>
      <c r="AL43" s="1">
        <v>-48.590400000000002</v>
      </c>
      <c r="AM43" s="10" t="s">
        <v>115</v>
      </c>
      <c r="AO43" s="2">
        <f>SUM(A41:AJ42)/72</f>
        <v>0</v>
      </c>
      <c r="AP43" s="2" t="e">
        <f>((AK43-AK$6)*100)/AK$6</f>
        <v>#DIV/0!</v>
      </c>
      <c r="AQ43" s="2"/>
      <c r="AR43" s="10" t="s">
        <v>115</v>
      </c>
      <c r="AS43" s="2"/>
      <c r="AT43" s="1" t="e">
        <f>((AO43-AO$6)*100)/AO$6</f>
        <v>#DIV/0!</v>
      </c>
    </row>
    <row r="44" spans="1:50" x14ac:dyDescent="0.3">
      <c r="A44" s="29"/>
      <c r="B44" s="30"/>
      <c r="C44" s="29"/>
      <c r="D44" s="2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32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9"/>
      <c r="AD44" s="29"/>
      <c r="AE44" s="29"/>
      <c r="AF44" s="29"/>
      <c r="AG44" s="29"/>
      <c r="AH44" s="29"/>
      <c r="AI44" s="29"/>
      <c r="AJ44" s="29"/>
      <c r="AK44" s="3" t="e">
        <f t="shared" si="0"/>
        <v>#DIV/0!</v>
      </c>
      <c r="AL44" s="1">
        <v>-43.982999999999997</v>
      </c>
      <c r="AM44" s="11" t="s">
        <v>98</v>
      </c>
      <c r="AO44" s="2">
        <f>SUM(A66:R70)/56</f>
        <v>0</v>
      </c>
      <c r="AP44" s="2" t="e">
        <f>((AK44-AK$7)*100)/AK$7</f>
        <v>#DIV/0!</v>
      </c>
      <c r="AR44" s="11" t="s">
        <v>98</v>
      </c>
      <c r="AS44" s="2"/>
      <c r="AT44" s="1" t="e">
        <f>((AO44-AO$7)*100)/AO$7</f>
        <v>#DIV/0!</v>
      </c>
    </row>
    <row r="45" spans="1:50" x14ac:dyDescent="0.3">
      <c r="A45" s="29"/>
      <c r="B45" s="30"/>
      <c r="C45" s="29"/>
      <c r="D45" s="2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2"/>
      <c r="R45" s="32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9"/>
      <c r="AD45" s="29"/>
      <c r="AE45" s="29"/>
      <c r="AF45" s="29"/>
      <c r="AG45" s="29"/>
      <c r="AH45" s="29"/>
      <c r="AI45" s="29"/>
      <c r="AJ45" s="29"/>
      <c r="AK45" s="3" t="e">
        <f t="shared" si="0"/>
        <v>#DIV/0!</v>
      </c>
      <c r="AL45" s="1">
        <v>-39.709000000000003</v>
      </c>
      <c r="AM45" s="11" t="s">
        <v>101</v>
      </c>
      <c r="AO45" s="2">
        <f>SUM(E43:R47)/68</f>
        <v>0</v>
      </c>
      <c r="AP45" s="2" t="e">
        <f>((AK45-AK$8)*100)/AK$8</f>
        <v>#DIV/0!</v>
      </c>
      <c r="AR45" s="11" t="s">
        <v>101</v>
      </c>
      <c r="AS45" s="2"/>
      <c r="AT45" s="1" t="e">
        <f>((AO45-AO$8)*100)/AO$8</f>
        <v>#DIV/0!</v>
      </c>
    </row>
    <row r="46" spans="1:50" x14ac:dyDescent="0.3">
      <c r="A46" s="29"/>
      <c r="B46" s="30"/>
      <c r="C46" s="29"/>
      <c r="D46" s="2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2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9"/>
      <c r="AD46" s="29"/>
      <c r="AE46" s="29"/>
      <c r="AF46" s="29"/>
      <c r="AG46" s="29"/>
      <c r="AH46" s="29"/>
      <c r="AI46" s="29"/>
      <c r="AJ46" s="29"/>
      <c r="AK46" s="3" t="e">
        <f t="shared" si="0"/>
        <v>#DIV/0!</v>
      </c>
      <c r="AL46" s="1">
        <v>-35.685299999999998</v>
      </c>
      <c r="AM46" s="12" t="s">
        <v>104</v>
      </c>
      <c r="AO46" s="2">
        <f>SUM(S66:Z70)/35</f>
        <v>0</v>
      </c>
      <c r="AP46" s="2" t="e">
        <f>((AK46-AK$9)*100)/AK$9</f>
        <v>#DIV/0!</v>
      </c>
      <c r="AR46" s="12" t="s">
        <v>104</v>
      </c>
      <c r="AS46" s="2"/>
      <c r="AT46" s="1" t="e">
        <f>((AO46-AO$9)*100)/AO$9</f>
        <v>#DIV/0!</v>
      </c>
    </row>
    <row r="47" spans="1:50" x14ac:dyDescent="0.3">
      <c r="A47" s="29"/>
      <c r="B47" s="30"/>
      <c r="C47" s="29"/>
      <c r="D47" s="2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2"/>
      <c r="R47" s="32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9"/>
      <c r="AD47" s="29"/>
      <c r="AE47" s="29"/>
      <c r="AF47" s="29"/>
      <c r="AG47" s="29"/>
      <c r="AH47" s="29"/>
      <c r="AI47" s="29"/>
      <c r="AJ47" s="29"/>
      <c r="AK47" s="3" t="e">
        <f t="shared" si="0"/>
        <v>#DIV/0!</v>
      </c>
      <c r="AL47" s="1">
        <v>-31.855</v>
      </c>
      <c r="AM47" s="12" t="s">
        <v>107</v>
      </c>
      <c r="AO47" s="2">
        <f>SUM(S43:AB47)/44</f>
        <v>0</v>
      </c>
      <c r="AP47" s="2" t="e">
        <f>((AK47-AK$10)*100)/AK$10</f>
        <v>#DIV/0!</v>
      </c>
      <c r="AR47" s="12" t="s">
        <v>107</v>
      </c>
      <c r="AS47" s="2"/>
      <c r="AT47" s="1" t="e">
        <f>((AO47-AO$10)*100)/AO$10</f>
        <v>#DIV/0!</v>
      </c>
    </row>
    <row r="48" spans="1:50" x14ac:dyDescent="0.3">
      <c r="A48" s="29"/>
      <c r="B48" s="30"/>
      <c r="C48" s="29"/>
      <c r="D48" s="29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6"/>
      <c r="AD48" s="29"/>
      <c r="AE48" s="29"/>
      <c r="AF48" s="29"/>
      <c r="AG48" s="29"/>
      <c r="AH48" s="29"/>
      <c r="AI48" s="29"/>
      <c r="AJ48" s="29"/>
      <c r="AK48" s="3" t="e">
        <f t="shared" si="0"/>
        <v>#DIV/0!</v>
      </c>
      <c r="AL48" s="13">
        <v>-28.178599999999999</v>
      </c>
      <c r="AM48" s="14" t="s">
        <v>98</v>
      </c>
      <c r="AO48" s="2">
        <f>(SUM(B57:O65)/126)+(SUM(P57:R61)/14)</f>
        <v>0</v>
      </c>
      <c r="AP48" s="2" t="e">
        <f>((AK48-AK$11)*100)/AK$11</f>
        <v>#DIV/0!</v>
      </c>
      <c r="AR48" s="14" t="s">
        <v>98</v>
      </c>
      <c r="AS48" s="2"/>
      <c r="AT48" s="1" t="e">
        <f>((AO48-AO$11)*100)/AO$11</f>
        <v>#DIV/0!</v>
      </c>
      <c r="AU48" t="e">
        <f>SUM(AT48:AT51)/4</f>
        <v>#DIV/0!</v>
      </c>
    </row>
    <row r="49" spans="1:46" x14ac:dyDescent="0.3">
      <c r="A49" s="29"/>
      <c r="B49" s="30"/>
      <c r="C49" s="29"/>
      <c r="D49" s="29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6"/>
      <c r="AD49" s="29"/>
      <c r="AE49" s="29"/>
      <c r="AF49" s="29"/>
      <c r="AG49" s="29"/>
      <c r="AH49" s="29"/>
      <c r="AI49" s="29"/>
      <c r="AJ49" s="29"/>
      <c r="AK49" s="3" t="e">
        <f t="shared" si="0"/>
        <v>#DIV/0!</v>
      </c>
      <c r="AL49" s="13">
        <v>-24.624300000000002</v>
      </c>
      <c r="AM49" s="14" t="s">
        <v>101</v>
      </c>
      <c r="AO49" s="2">
        <f>SUM(E48:R56)/126</f>
        <v>0</v>
      </c>
      <c r="AP49" s="2" t="e">
        <f>((AK49-AK$12)*100)/AK$12</f>
        <v>#DIV/0!</v>
      </c>
      <c r="AR49" s="14" t="s">
        <v>101</v>
      </c>
      <c r="AS49" s="2"/>
      <c r="AT49" s="1" t="e">
        <f>((AO49-AO$12)*100)/AO$12</f>
        <v>#DIV/0!</v>
      </c>
    </row>
    <row r="50" spans="1:46" x14ac:dyDescent="0.3">
      <c r="A50" s="29"/>
      <c r="B50" s="30"/>
      <c r="C50" s="29"/>
      <c r="D50" s="29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6"/>
      <c r="AD50" s="29"/>
      <c r="AE50" s="29"/>
      <c r="AF50" s="29"/>
      <c r="AG50" s="29"/>
      <c r="AH50" s="29"/>
      <c r="AI50" s="29"/>
      <c r="AJ50" s="29"/>
      <c r="AK50" s="3" t="e">
        <f t="shared" si="0"/>
        <v>#DIV/0!</v>
      </c>
      <c r="AL50" s="13">
        <v>-21.168500000000002</v>
      </c>
      <c r="AM50" s="15" t="s">
        <v>104</v>
      </c>
      <c r="AO50" s="2">
        <f>(SUM(S57:AB65)/59)+(SUM(P62:R65)/8)</f>
        <v>0</v>
      </c>
      <c r="AP50" s="2" t="e">
        <f>((AK50-AK$13)*100)/AK$13</f>
        <v>#DIV/0!</v>
      </c>
      <c r="AR50" s="15" t="s">
        <v>104</v>
      </c>
      <c r="AS50" s="2"/>
      <c r="AT50" s="1" t="e">
        <f>((AO50-AO$13)*100)/AO$13</f>
        <v>#DIV/0!</v>
      </c>
    </row>
    <row r="51" spans="1:46" x14ac:dyDescent="0.3">
      <c r="A51" s="29"/>
      <c r="B51" s="30"/>
      <c r="C51" s="29"/>
      <c r="D51" s="29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6"/>
      <c r="AD51" s="29"/>
      <c r="AE51" s="29"/>
      <c r="AF51" s="29"/>
      <c r="AG51" s="29"/>
      <c r="AH51" s="29"/>
      <c r="AI51" s="29"/>
      <c r="AJ51" s="29"/>
      <c r="AK51" s="3" t="e">
        <f t="shared" si="0"/>
        <v>#DIV/0!</v>
      </c>
      <c r="AL51" s="13">
        <v>-17.791599999999999</v>
      </c>
      <c r="AM51" s="15" t="s">
        <v>107</v>
      </c>
      <c r="AO51" s="2">
        <f>SUM(S48:AB56)/54</f>
        <v>0</v>
      </c>
      <c r="AP51" s="1" t="e">
        <f>((AK51-AK$14)*100)/AK$14</f>
        <v>#DIV/0!</v>
      </c>
      <c r="AR51" s="15" t="s">
        <v>107</v>
      </c>
      <c r="AS51" s="2"/>
      <c r="AT51" s="1" t="e">
        <f>((AO51-AO$14)*100)/AO$14</f>
        <v>#DIV/0!</v>
      </c>
    </row>
    <row r="52" spans="1:46" x14ac:dyDescent="0.3">
      <c r="A52" s="29"/>
      <c r="B52" s="30"/>
      <c r="C52" s="29"/>
      <c r="D52" s="2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29"/>
      <c r="AE52" s="29"/>
      <c r="AF52" s="29"/>
      <c r="AG52" s="29"/>
      <c r="AH52" s="29"/>
      <c r="AI52" s="29"/>
      <c r="AJ52" s="29"/>
      <c r="AK52" s="3" t="e">
        <f t="shared" si="0"/>
        <v>#DIV/0!</v>
      </c>
      <c r="AL52" s="13">
        <v>-14.477499999999999</v>
      </c>
      <c r="AM52" s="16" t="s">
        <v>116</v>
      </c>
      <c r="AO52" s="2">
        <f>(SUM(AC43:AJ65)/132)+(SUM(A43:D56)/41)</f>
        <v>0</v>
      </c>
      <c r="AP52" s="2" t="e">
        <f>((AK52-AK$15)*100)/AK$15</f>
        <v>#DIV/0!</v>
      </c>
      <c r="AR52" s="16" t="s">
        <v>116</v>
      </c>
      <c r="AS52" s="2"/>
      <c r="AT52" s="1" t="e">
        <f>((AO52-AO$15)*100)/AO$15</f>
        <v>#DIV/0!</v>
      </c>
    </row>
    <row r="53" spans="1:46" x14ac:dyDescent="0.3">
      <c r="A53" s="29"/>
      <c r="B53" s="30"/>
      <c r="C53" s="29"/>
      <c r="D53" s="2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6"/>
      <c r="AD53" s="29"/>
      <c r="AE53" s="29"/>
      <c r="AF53" s="29"/>
      <c r="AG53" s="29"/>
      <c r="AH53" s="29"/>
      <c r="AI53" s="29"/>
      <c r="AJ53" s="29"/>
      <c r="AK53" s="3" t="e">
        <f t="shared" si="0"/>
        <v>#DIV/0!</v>
      </c>
      <c r="AL53" s="13">
        <v>-11.212300000000001</v>
      </c>
      <c r="AM53" t="s">
        <v>117</v>
      </c>
      <c r="AO53" s="2">
        <f>((SUM(A39:Z72)+SUM(AA39:AJ65))/895)</f>
        <v>0</v>
      </c>
      <c r="AP53" s="2" t="e">
        <f>((AK53-AK$16)*100)/AK$16</f>
        <v>#DIV/0!</v>
      </c>
      <c r="AR53" t="s">
        <v>117</v>
      </c>
      <c r="AT53" s="1" t="e">
        <f>((AO53-AO$16)*100)/AO$16</f>
        <v>#DIV/0!</v>
      </c>
    </row>
    <row r="54" spans="1:46" x14ac:dyDescent="0.3">
      <c r="A54" s="29"/>
      <c r="B54" s="30"/>
      <c r="C54" s="29"/>
      <c r="D54" s="29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6"/>
      <c r="AD54" s="29"/>
      <c r="AE54" s="29"/>
      <c r="AF54" s="29"/>
      <c r="AG54" s="29"/>
      <c r="AH54" s="29"/>
      <c r="AI54" s="29"/>
      <c r="AJ54" s="29"/>
      <c r="AK54" s="3" t="e">
        <f t="shared" si="0"/>
        <v>#DIV/0!</v>
      </c>
      <c r="AL54" s="13">
        <v>-7.9836</v>
      </c>
      <c r="AM54" t="s">
        <v>118</v>
      </c>
      <c r="AP54" s="2" t="e">
        <f>((AK54-AK$17)*100)/AK$17</f>
        <v>#DIV/0!</v>
      </c>
      <c r="AR54" t="s">
        <v>118</v>
      </c>
      <c r="AT54" s="1" t="e">
        <f>((AO54-AO$17)*100)/AO$17</f>
        <v>#DIV/0!</v>
      </c>
    </row>
    <row r="55" spans="1:46" x14ac:dyDescent="0.3">
      <c r="A55" s="29"/>
      <c r="B55" s="30"/>
      <c r="C55" s="29"/>
      <c r="D55" s="29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9"/>
      <c r="AE55" s="29"/>
      <c r="AF55" s="29"/>
      <c r="AG55" s="29"/>
      <c r="AH55" s="29"/>
      <c r="AI55" s="29"/>
      <c r="AJ55" s="29"/>
      <c r="AK55" s="3" t="e">
        <f t="shared" si="0"/>
        <v>#DIV/0!</v>
      </c>
      <c r="AL55" s="13">
        <v>-4.7801999999999998</v>
      </c>
      <c r="AM55" t="s">
        <v>119</v>
      </c>
      <c r="AP55" s="2" t="e">
        <f>((AK55-AK$18)*100)/AK$18</f>
        <v>#DIV/0!</v>
      </c>
      <c r="AR55" t="s">
        <v>119</v>
      </c>
      <c r="AT55" s="1" t="e">
        <f>((AO55-AO$18)*100)/AO$18</f>
        <v>#DIV/0!</v>
      </c>
    </row>
    <row r="56" spans="1:46" x14ac:dyDescent="0.3">
      <c r="A56" s="29"/>
      <c r="B56" s="30"/>
      <c r="C56" s="29"/>
      <c r="D56" s="29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6"/>
      <c r="AD56" s="29"/>
      <c r="AE56" s="29"/>
      <c r="AF56" s="29"/>
      <c r="AG56" s="29"/>
      <c r="AH56" s="29"/>
      <c r="AI56" s="29"/>
      <c r="AJ56" s="29"/>
      <c r="AK56" s="19" t="e">
        <f>AVERAGE(A56:AJ56)</f>
        <v>#DIV/0!</v>
      </c>
      <c r="AL56" s="13">
        <v>-1.5918000000000001</v>
      </c>
      <c r="AM56" t="s">
        <v>120</v>
      </c>
      <c r="AO56" s="2">
        <f>SUM(U72:W72)/3</f>
        <v>0</v>
      </c>
      <c r="AP56" s="2" t="e">
        <f>((AK56-AK$19)*100)/AK$19</f>
        <v>#DIV/0!</v>
      </c>
      <c r="AR56" t="s">
        <v>123</v>
      </c>
      <c r="AT56" s="1" t="e">
        <f>((AO56-AO$19)*100)/AO$19</f>
        <v>#DIV/0!</v>
      </c>
    </row>
    <row r="57" spans="1:46" x14ac:dyDescent="0.3"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6"/>
      <c r="AD57" s="29"/>
      <c r="AE57" s="29"/>
      <c r="AF57" s="29"/>
      <c r="AG57" s="29"/>
      <c r="AH57" s="29"/>
      <c r="AI57" s="29"/>
      <c r="AJ57" s="29"/>
      <c r="AK57" s="3" t="e">
        <f t="shared" si="0"/>
        <v>#DIV/0!</v>
      </c>
      <c r="AL57" s="13">
        <v>1.5918000000000001</v>
      </c>
      <c r="AP57" s="2" t="e">
        <f>((AK57-AK$20)*100)/AK$20</f>
        <v>#DIV/0!</v>
      </c>
    </row>
    <row r="58" spans="1:46" x14ac:dyDescent="0.3"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29"/>
      <c r="AE58" s="29"/>
      <c r="AF58" s="29"/>
      <c r="AG58" s="29"/>
      <c r="AH58" s="29"/>
      <c r="AI58" s="29"/>
      <c r="AJ58" s="29"/>
      <c r="AK58" s="3" t="e">
        <f t="shared" si="0"/>
        <v>#DIV/0!</v>
      </c>
      <c r="AL58" s="13">
        <v>4.7801999999999998</v>
      </c>
      <c r="AP58" s="2" t="e">
        <f>((AK58-AK$21)*100)/AK$21</f>
        <v>#DIV/0!</v>
      </c>
    </row>
    <row r="59" spans="1:46" x14ac:dyDescent="0.3"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6"/>
      <c r="AD59" s="29"/>
      <c r="AE59" s="29"/>
      <c r="AF59" s="29"/>
      <c r="AG59" s="29"/>
      <c r="AH59" s="29"/>
      <c r="AI59" s="29"/>
      <c r="AJ59" s="29"/>
      <c r="AK59" s="3" t="e">
        <f t="shared" si="0"/>
        <v>#DIV/0!</v>
      </c>
      <c r="AL59" s="13">
        <v>7.9836</v>
      </c>
      <c r="AP59" s="2" t="e">
        <f>((AK59-AK$22)*100)/AK$22</f>
        <v>#DIV/0!</v>
      </c>
    </row>
    <row r="60" spans="1:46" x14ac:dyDescent="0.3"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6"/>
      <c r="AD60" s="29"/>
      <c r="AE60" s="29"/>
      <c r="AF60" s="29"/>
      <c r="AG60" s="29"/>
      <c r="AH60" s="29"/>
      <c r="AI60" s="29"/>
      <c r="AJ60" s="29"/>
      <c r="AK60" s="3" t="e">
        <f t="shared" si="0"/>
        <v>#DIV/0!</v>
      </c>
      <c r="AL60" s="13">
        <v>11.212300000000001</v>
      </c>
      <c r="AP60" s="2" t="e">
        <f>((AK60-AK$23)*100)/AK$23</f>
        <v>#DIV/0!</v>
      </c>
    </row>
    <row r="61" spans="1:46" x14ac:dyDescent="0.3"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9"/>
      <c r="AE61" s="29"/>
      <c r="AF61" s="29"/>
      <c r="AG61" s="29"/>
      <c r="AH61" s="29"/>
      <c r="AI61" s="29"/>
      <c r="AJ61" s="29"/>
      <c r="AK61" s="3" t="e">
        <f t="shared" si="0"/>
        <v>#DIV/0!</v>
      </c>
      <c r="AL61" s="13">
        <v>14.477499999999999</v>
      </c>
      <c r="AP61" s="2" t="e">
        <f>((AK61-AK$24)*100)/AK$24</f>
        <v>#DIV/0!</v>
      </c>
    </row>
    <row r="62" spans="1:46" x14ac:dyDescent="0.3"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8"/>
      <c r="Q62" s="38"/>
      <c r="R62" s="38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6"/>
      <c r="AD62" s="29"/>
      <c r="AE62" s="29"/>
      <c r="AF62" s="29"/>
      <c r="AG62" s="29"/>
      <c r="AH62" s="29"/>
      <c r="AI62" s="29"/>
      <c r="AJ62" s="29"/>
      <c r="AK62" s="3" t="e">
        <f t="shared" si="0"/>
        <v>#DIV/0!</v>
      </c>
      <c r="AL62" s="13">
        <v>17.791599999999999</v>
      </c>
      <c r="AP62" s="2" t="e">
        <f>((AK62-AK$25)*100)/AK$25</f>
        <v>#DIV/0!</v>
      </c>
    </row>
    <row r="63" spans="1:46" x14ac:dyDescent="0.3"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8"/>
      <c r="Q63" s="38"/>
      <c r="R63" s="38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6"/>
      <c r="AD63" s="29"/>
      <c r="AE63" s="29"/>
      <c r="AF63" s="29"/>
      <c r="AG63" s="29"/>
      <c r="AH63" s="29"/>
      <c r="AI63" s="29"/>
      <c r="AJ63" s="29"/>
      <c r="AK63" s="3" t="e">
        <f t="shared" si="0"/>
        <v>#DIV/0!</v>
      </c>
      <c r="AL63" s="13">
        <v>21.168500000000002</v>
      </c>
      <c r="AP63" s="2" t="e">
        <f>((AK63-AK$26)*100)/AK$26</f>
        <v>#DIV/0!</v>
      </c>
    </row>
    <row r="64" spans="1:46" x14ac:dyDescent="0.3"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8"/>
      <c r="Q64" s="38"/>
      <c r="R64" s="38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6"/>
      <c r="AD64" s="29"/>
      <c r="AE64" s="29"/>
      <c r="AF64" s="29"/>
      <c r="AG64" s="29"/>
      <c r="AH64" s="29"/>
      <c r="AI64" s="29"/>
      <c r="AJ64" s="29"/>
      <c r="AK64" s="3" t="e">
        <f t="shared" si="0"/>
        <v>#DIV/0!</v>
      </c>
      <c r="AL64" s="13">
        <v>24.624300000000002</v>
      </c>
      <c r="AP64" s="2" t="e">
        <f>((AK64-AK$27)*100)/AK$27</f>
        <v>#DIV/0!</v>
      </c>
    </row>
    <row r="65" spans="1:46" x14ac:dyDescent="0.3"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8"/>
      <c r="Q65" s="38"/>
      <c r="R65" s="38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6"/>
      <c r="AD65" s="29"/>
      <c r="AE65" s="29"/>
      <c r="AF65" s="29"/>
      <c r="AG65" s="29"/>
      <c r="AH65" s="29"/>
      <c r="AI65" s="29"/>
      <c r="AJ65" s="29"/>
      <c r="AK65" s="3" t="e">
        <f t="shared" si="0"/>
        <v>#DIV/0!</v>
      </c>
      <c r="AL65" s="13">
        <v>28.178599999999999</v>
      </c>
      <c r="AP65" s="2" t="e">
        <f>((AK65-AK$28)*100)/AK$28</f>
        <v>#DIV/0!</v>
      </c>
    </row>
    <row r="66" spans="1:46" x14ac:dyDescent="0.3">
      <c r="A66" s="32"/>
      <c r="B66" s="39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3"/>
      <c r="T66" s="33"/>
      <c r="U66" s="33"/>
      <c r="V66" s="33"/>
      <c r="W66" s="33"/>
      <c r="X66" s="33"/>
      <c r="Y66" s="33"/>
      <c r="Z66" s="3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" t="e">
        <f t="shared" si="0"/>
        <v>#DIV/0!</v>
      </c>
      <c r="AL66" s="1">
        <v>31.855</v>
      </c>
      <c r="AP66" s="2" t="e">
        <f>((AK66-AK$29)*100)/AK$29</f>
        <v>#DIV/0!</v>
      </c>
    </row>
    <row r="67" spans="1:46" x14ac:dyDescent="0.3">
      <c r="A67" s="31"/>
      <c r="B67" s="4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3"/>
      <c r="T67" s="33"/>
      <c r="U67" s="33"/>
      <c r="V67" s="33"/>
      <c r="W67" s="33"/>
      <c r="X67" s="33"/>
      <c r="Y67" s="33"/>
      <c r="Z67" s="33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" t="e">
        <f t="shared" si="0"/>
        <v>#DIV/0!</v>
      </c>
      <c r="AL67" s="1">
        <v>35.685299999999998</v>
      </c>
      <c r="AP67" s="2" t="e">
        <f>((AK67-AK$30)*100)/AK$30</f>
        <v>#DIV/0!</v>
      </c>
    </row>
    <row r="68" spans="1:46" x14ac:dyDescent="0.3">
      <c r="A68" s="31"/>
      <c r="B68" s="4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3"/>
      <c r="T68" s="33"/>
      <c r="U68" s="33"/>
      <c r="V68" s="33"/>
      <c r="W68" s="33"/>
      <c r="X68" s="33"/>
      <c r="Y68" s="33"/>
      <c r="Z68" s="3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" t="e">
        <f t="shared" ref="AK68:AK111" si="1">AVERAGE(A68:AJ68)</f>
        <v>#DIV/0!</v>
      </c>
      <c r="AL68" s="1">
        <v>39.709000000000003</v>
      </c>
      <c r="AP68" s="2" t="e">
        <f>((AK68-AK$31)*100)/AK$31</f>
        <v>#DIV/0!</v>
      </c>
    </row>
    <row r="69" spans="1:46" x14ac:dyDescent="0.3">
      <c r="A69" s="31"/>
      <c r="B69" s="4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3"/>
      <c r="T69" s="33"/>
      <c r="U69" s="33"/>
      <c r="V69" s="33"/>
      <c r="W69" s="33"/>
      <c r="X69" s="33"/>
      <c r="Y69" s="33"/>
      <c r="Z69" s="33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" t="e">
        <f t="shared" si="1"/>
        <v>#DIV/0!</v>
      </c>
      <c r="AL69" s="1">
        <v>43.982999999999997</v>
      </c>
      <c r="AP69" s="2" t="e">
        <f>((AK69-AK$32)*100)/AK$32</f>
        <v>#DIV/0!</v>
      </c>
    </row>
    <row r="70" spans="1:46" x14ac:dyDescent="0.3">
      <c r="A70" s="31"/>
      <c r="B70" s="4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3"/>
      <c r="T70" s="33"/>
      <c r="U70" s="33"/>
      <c r="V70" s="33"/>
      <c r="W70" s="33"/>
      <c r="X70" s="33"/>
      <c r="Y70" s="33"/>
      <c r="Z70" s="3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3" t="e">
        <f t="shared" si="1"/>
        <v>#DIV/0!</v>
      </c>
      <c r="AL70" s="1">
        <v>48.590400000000002</v>
      </c>
      <c r="AP70" s="2" t="e">
        <f>((AK70-AK$33)*100)/AK$33</f>
        <v>#DIV/0!</v>
      </c>
    </row>
    <row r="71" spans="1:46" x14ac:dyDescent="0.3">
      <c r="A71" s="27"/>
      <c r="B71" s="2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3" t="e">
        <f t="shared" si="1"/>
        <v>#DIV/0!</v>
      </c>
      <c r="AL71" s="21">
        <v>53.663899999999998</v>
      </c>
      <c r="AP71" s="2" t="e">
        <f>((AK71-AK$34)*100)/AK$34</f>
        <v>#DIV/0!</v>
      </c>
    </row>
    <row r="72" spans="1:46" x14ac:dyDescent="0.3">
      <c r="A72" s="27"/>
      <c r="B72" s="2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3" t="e">
        <f>AVERAGE(A72:AJ72)</f>
        <v>#DIV/0!</v>
      </c>
      <c r="AL72" s="9">
        <v>59.441600000000001</v>
      </c>
      <c r="AP72" s="2" t="e">
        <f>((AK72-AK$35)*100)/AK$35</f>
        <v>#DIV/0!</v>
      </c>
    </row>
    <row r="73" spans="1:46" x14ac:dyDescent="0.3">
      <c r="A73" s="25"/>
      <c r="B73" s="2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3" t="e">
        <f t="shared" si="1"/>
        <v>#DIV/0!</v>
      </c>
      <c r="AL73" s="4">
        <v>66.4435</v>
      </c>
      <c r="AP73" s="22" t="e">
        <f>((AK73-AK$36)*100)/AK$36</f>
        <v>#DIV/0!</v>
      </c>
    </row>
    <row r="74" spans="1:46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3" t="e">
        <f t="shared" si="1"/>
        <v>#DIV/0!</v>
      </c>
      <c r="AL74" s="4">
        <v>76.463800000000006</v>
      </c>
      <c r="AP74" s="22" t="e">
        <f>((AK74-AK$37)*100)/AK$37</f>
        <v>#DIV/0!</v>
      </c>
    </row>
    <row r="75" spans="1:46" x14ac:dyDescent="0.3">
      <c r="A75" t="s">
        <v>87</v>
      </c>
      <c r="AK75" s="17">
        <f>SUM(A39:AJ72)/867</f>
        <v>0</v>
      </c>
      <c r="AL75" s="4"/>
      <c r="AP75" s="23" t="e">
        <f>((AK75-AK$38)*100)/AK$38</f>
        <v>#DIV/0!</v>
      </c>
      <c r="AQ75" s="24" t="s">
        <v>124</v>
      </c>
    </row>
    <row r="76" spans="1:46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3" t="s">
        <v>0</v>
      </c>
      <c r="AP76" s="2" t="s">
        <v>0</v>
      </c>
      <c r="AR76" s="2"/>
      <c r="AS76" s="2"/>
      <c r="AT76" s="1" t="s">
        <v>125</v>
      </c>
    </row>
    <row r="77" spans="1:46" x14ac:dyDescent="0.3">
      <c r="A77" s="25"/>
      <c r="B77" s="2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3" t="e">
        <f t="shared" si="1"/>
        <v>#DIV/0!</v>
      </c>
      <c r="AM77" s="6" t="s">
        <v>93</v>
      </c>
      <c r="AO77" s="2">
        <f>SUM(A110:AJ111)/40</f>
        <v>0</v>
      </c>
      <c r="AP77" s="2" t="e">
        <f>((AK77-AK$3)*100)/AK$3</f>
        <v>#DIV/0!</v>
      </c>
      <c r="AR77" s="6" t="s">
        <v>93</v>
      </c>
      <c r="AS77" s="2"/>
      <c r="AT77" s="2" t="e">
        <f>((AO77-AO$3)*100)/AO$3</f>
        <v>#DIV/0!</v>
      </c>
    </row>
    <row r="78" spans="1:46" x14ac:dyDescent="0.3">
      <c r="A78" s="27"/>
      <c r="B78" s="2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3" t="e">
        <f t="shared" si="1"/>
        <v>#DIV/0!</v>
      </c>
      <c r="AM78" s="6" t="s">
        <v>115</v>
      </c>
      <c r="AO78" s="2">
        <f>SUM(A76:AJ77)/34</f>
        <v>0</v>
      </c>
      <c r="AP78" s="2" t="e">
        <f>((AK78-AK$4)*100)/AK$4</f>
        <v>#DIV/0!</v>
      </c>
      <c r="AR78" s="6" t="s">
        <v>115</v>
      </c>
      <c r="AS78" s="2"/>
      <c r="AT78" s="1" t="e">
        <f>((AO78-AO$4)*100)/AO$4</f>
        <v>#DIV/0!</v>
      </c>
    </row>
    <row r="79" spans="1:46" x14ac:dyDescent="0.3">
      <c r="A79" s="27"/>
      <c r="B79" s="2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3" t="e">
        <f t="shared" si="1"/>
        <v>#DIV/0!</v>
      </c>
      <c r="AM79" s="10" t="s">
        <v>93</v>
      </c>
      <c r="AO79" s="2">
        <f>SUM(A108:AJ109)/26</f>
        <v>0</v>
      </c>
      <c r="AP79" s="2" t="e">
        <f>((AK79-AK$5)*100)/AK$5</f>
        <v>#DIV/0!</v>
      </c>
      <c r="AR79" s="10" t="s">
        <v>93</v>
      </c>
      <c r="AS79" s="2"/>
      <c r="AT79" s="1" t="e">
        <f>((AO79-AO$5)*100)/AO$5</f>
        <v>#DIV/0!</v>
      </c>
    </row>
    <row r="80" spans="1:46" x14ac:dyDescent="0.3">
      <c r="A80" s="29"/>
      <c r="B80" s="30"/>
      <c r="C80" s="29"/>
      <c r="D80" s="2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2"/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9"/>
      <c r="AD80" s="29"/>
      <c r="AE80" s="29"/>
      <c r="AF80" s="29"/>
      <c r="AG80" s="29"/>
      <c r="AH80" s="29"/>
      <c r="AI80" s="29"/>
      <c r="AJ80" s="29"/>
      <c r="AK80" s="3" t="e">
        <f t="shared" si="1"/>
        <v>#DIV/0!</v>
      </c>
      <c r="AM80" s="10" t="s">
        <v>115</v>
      </c>
      <c r="AO80" s="2">
        <f>SUM(A78:AJ79)/72</f>
        <v>0</v>
      </c>
      <c r="AP80" s="2" t="e">
        <f>((AK80-AK$6)*100)/AK$6</f>
        <v>#DIV/0!</v>
      </c>
      <c r="AR80" s="10" t="s">
        <v>115</v>
      </c>
      <c r="AS80" s="2"/>
      <c r="AT80" s="1" t="e">
        <f>((AO80-AO$6)*100)/AO$6</f>
        <v>#DIV/0!</v>
      </c>
    </row>
    <row r="81" spans="1:47" x14ac:dyDescent="0.3">
      <c r="A81" s="29"/>
      <c r="B81" s="30"/>
      <c r="C81" s="29"/>
      <c r="D81" s="2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2"/>
      <c r="R81" s="32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9"/>
      <c r="AD81" s="29"/>
      <c r="AE81" s="29"/>
      <c r="AF81" s="29"/>
      <c r="AG81" s="29"/>
      <c r="AH81" s="29"/>
      <c r="AI81" s="29"/>
      <c r="AJ81" s="29"/>
      <c r="AK81" s="3" t="e">
        <f t="shared" si="1"/>
        <v>#DIV/0!</v>
      </c>
      <c r="AM81" s="11" t="s">
        <v>98</v>
      </c>
      <c r="AO81" s="2">
        <f>SUM(A103:R107)/56</f>
        <v>0</v>
      </c>
      <c r="AP81" s="2" t="e">
        <f>((AK81-AK$7)*100)/AK$7</f>
        <v>#DIV/0!</v>
      </c>
      <c r="AR81" s="11" t="s">
        <v>98</v>
      </c>
      <c r="AS81" s="2"/>
      <c r="AT81" s="1" t="e">
        <f>((AO81-AO$7)*100)/AO$7</f>
        <v>#DIV/0!</v>
      </c>
    </row>
    <row r="82" spans="1:47" x14ac:dyDescent="0.3">
      <c r="A82" s="29"/>
      <c r="B82" s="30"/>
      <c r="C82" s="29"/>
      <c r="D82" s="2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2"/>
      <c r="R82" s="32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9"/>
      <c r="AD82" s="29"/>
      <c r="AE82" s="29"/>
      <c r="AF82" s="29"/>
      <c r="AG82" s="29"/>
      <c r="AH82" s="29"/>
      <c r="AI82" s="29"/>
      <c r="AJ82" s="29"/>
      <c r="AK82" s="3" t="e">
        <f t="shared" si="1"/>
        <v>#DIV/0!</v>
      </c>
      <c r="AM82" s="11" t="s">
        <v>101</v>
      </c>
      <c r="AO82" s="2">
        <f>SUM(E80:R84)/68</f>
        <v>0</v>
      </c>
      <c r="AP82" s="2" t="e">
        <f>((AK82-AK$8)*100)/AK$8</f>
        <v>#DIV/0!</v>
      </c>
      <c r="AR82" s="11" t="s">
        <v>101</v>
      </c>
      <c r="AS82" s="2"/>
      <c r="AT82" s="1" t="e">
        <f>((AO82-AO$8)*100)/AO$8</f>
        <v>#DIV/0!</v>
      </c>
    </row>
    <row r="83" spans="1:47" x14ac:dyDescent="0.3">
      <c r="A83" s="29"/>
      <c r="B83" s="30"/>
      <c r="C83" s="29"/>
      <c r="D83" s="2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2"/>
      <c r="R83" s="32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9"/>
      <c r="AD83" s="29"/>
      <c r="AE83" s="29"/>
      <c r="AF83" s="29"/>
      <c r="AG83" s="29"/>
      <c r="AH83" s="29"/>
      <c r="AI83" s="29"/>
      <c r="AJ83" s="29"/>
      <c r="AK83" s="3" t="e">
        <f t="shared" si="1"/>
        <v>#DIV/0!</v>
      </c>
      <c r="AM83" s="12" t="s">
        <v>104</v>
      </c>
      <c r="AO83" s="2">
        <f>SUM(S103:Z107)/35</f>
        <v>0</v>
      </c>
      <c r="AP83" s="2" t="e">
        <f>((AK83-AK$9)*100)/AK$9</f>
        <v>#DIV/0!</v>
      </c>
      <c r="AR83" s="12" t="s">
        <v>104</v>
      </c>
      <c r="AS83" s="2"/>
      <c r="AT83" s="1" t="e">
        <f>((AO83-AO$9)*100)/AO$9</f>
        <v>#DIV/0!</v>
      </c>
    </row>
    <row r="84" spans="1:47" x14ac:dyDescent="0.3">
      <c r="A84" s="29"/>
      <c r="B84" s="30"/>
      <c r="C84" s="29"/>
      <c r="D84" s="2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2"/>
      <c r="R84" s="32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9"/>
      <c r="AD84" s="29"/>
      <c r="AE84" s="29"/>
      <c r="AF84" s="29"/>
      <c r="AG84" s="29"/>
      <c r="AH84" s="29"/>
      <c r="AI84" s="29"/>
      <c r="AJ84" s="29"/>
      <c r="AK84" s="3" t="e">
        <f t="shared" si="1"/>
        <v>#DIV/0!</v>
      </c>
      <c r="AM84" s="12" t="s">
        <v>107</v>
      </c>
      <c r="AO84" s="2">
        <f>SUM(S80:AB84)/44</f>
        <v>0</v>
      </c>
      <c r="AP84" s="2" t="e">
        <f>((AK84-AK$10)*100)/AK$10</f>
        <v>#DIV/0!</v>
      </c>
      <c r="AR84" s="12" t="s">
        <v>107</v>
      </c>
      <c r="AS84" s="2"/>
      <c r="AT84" s="1" t="e">
        <f>((AO84-AO$10)*100)/AO$10</f>
        <v>#DIV/0!</v>
      </c>
    </row>
    <row r="85" spans="1:47" x14ac:dyDescent="0.3">
      <c r="A85" s="29"/>
      <c r="B85" s="30"/>
      <c r="C85" s="29"/>
      <c r="D85" s="2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6"/>
      <c r="AD85" s="29"/>
      <c r="AE85" s="29"/>
      <c r="AF85" s="29"/>
      <c r="AG85" s="29"/>
      <c r="AH85" s="29"/>
      <c r="AI85" s="29"/>
      <c r="AJ85" s="29"/>
      <c r="AK85" s="3" t="e">
        <f t="shared" si="1"/>
        <v>#DIV/0!</v>
      </c>
      <c r="AM85" s="14" t="s">
        <v>98</v>
      </c>
      <c r="AO85" s="2">
        <f>(SUM(B94:O102)/126)+(SUM(P94:R98)/14)</f>
        <v>0</v>
      </c>
      <c r="AP85" s="2" t="e">
        <f>((AK85-AK$11)*100)/AK$11</f>
        <v>#DIV/0!</v>
      </c>
      <c r="AR85" s="14" t="s">
        <v>98</v>
      </c>
      <c r="AS85" s="2"/>
      <c r="AT85" s="1" t="e">
        <f>((AO85-AO$11)*100)/AO$11</f>
        <v>#DIV/0!</v>
      </c>
      <c r="AU85" t="e">
        <f>SUM(AT85:AT88)/4</f>
        <v>#DIV/0!</v>
      </c>
    </row>
    <row r="86" spans="1:47" x14ac:dyDescent="0.3">
      <c r="A86" s="29"/>
      <c r="B86" s="30"/>
      <c r="C86" s="29"/>
      <c r="D86" s="2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6"/>
      <c r="AD86" s="29"/>
      <c r="AE86" s="29"/>
      <c r="AF86" s="29"/>
      <c r="AG86" s="29"/>
      <c r="AH86" s="29"/>
      <c r="AI86" s="29"/>
      <c r="AJ86" s="29"/>
      <c r="AK86" s="3" t="e">
        <f t="shared" si="1"/>
        <v>#DIV/0!</v>
      </c>
      <c r="AM86" s="14" t="s">
        <v>101</v>
      </c>
      <c r="AO86" s="2">
        <f>SUM(E85:R93)/126</f>
        <v>0</v>
      </c>
      <c r="AP86" s="2" t="e">
        <f>((AK86-AK$12)*100)/AK$12</f>
        <v>#DIV/0!</v>
      </c>
      <c r="AR86" s="14" t="s">
        <v>101</v>
      </c>
      <c r="AS86" s="2"/>
      <c r="AT86" s="1" t="e">
        <f>((AO86-AO$12)*100)/AO$12</f>
        <v>#DIV/0!</v>
      </c>
    </row>
    <row r="87" spans="1:47" x14ac:dyDescent="0.3">
      <c r="A87" s="29"/>
      <c r="B87" s="30"/>
      <c r="C87" s="29"/>
      <c r="D87" s="2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6"/>
      <c r="AD87" s="29"/>
      <c r="AE87" s="29"/>
      <c r="AF87" s="29"/>
      <c r="AG87" s="29"/>
      <c r="AH87" s="29"/>
      <c r="AI87" s="29"/>
      <c r="AJ87" s="29"/>
      <c r="AK87" s="3" t="e">
        <f t="shared" si="1"/>
        <v>#DIV/0!</v>
      </c>
      <c r="AM87" s="15" t="s">
        <v>104</v>
      </c>
      <c r="AO87" s="2">
        <f>(SUM(S94:AB102)/59)+(SUM(P99:R102)/8)</f>
        <v>0</v>
      </c>
      <c r="AP87" s="2" t="e">
        <f>((AK87-AK$13)*100)/AK$13</f>
        <v>#DIV/0!</v>
      </c>
      <c r="AR87" s="15" t="s">
        <v>104</v>
      </c>
      <c r="AS87" s="2"/>
      <c r="AT87" s="1" t="e">
        <f>((AO87-AO$13)*100)/AO$13</f>
        <v>#DIV/0!</v>
      </c>
    </row>
    <row r="88" spans="1:47" x14ac:dyDescent="0.3">
      <c r="A88" s="29"/>
      <c r="B88" s="30"/>
      <c r="C88" s="29"/>
      <c r="D88" s="2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6"/>
      <c r="AD88" s="29"/>
      <c r="AE88" s="29"/>
      <c r="AF88" s="29"/>
      <c r="AG88" s="29"/>
      <c r="AH88" s="29"/>
      <c r="AI88" s="29"/>
      <c r="AJ88" s="29"/>
      <c r="AK88" s="3" t="e">
        <f t="shared" si="1"/>
        <v>#DIV/0!</v>
      </c>
      <c r="AM88" s="15" t="s">
        <v>107</v>
      </c>
      <c r="AO88" s="2">
        <f>SUM(S85:AB93)/54</f>
        <v>0</v>
      </c>
      <c r="AP88" s="1" t="e">
        <f>((AK88-AK$14)*100)/AK$14</f>
        <v>#DIV/0!</v>
      </c>
      <c r="AR88" s="15" t="s">
        <v>107</v>
      </c>
      <c r="AS88" s="2"/>
      <c r="AT88" s="1" t="e">
        <f>((AO88-AO$14)*100)/AO$14</f>
        <v>#DIV/0!</v>
      </c>
    </row>
    <row r="89" spans="1:47" x14ac:dyDescent="0.3">
      <c r="A89" s="29"/>
      <c r="B89" s="30"/>
      <c r="C89" s="29"/>
      <c r="D89" s="2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6"/>
      <c r="AD89" s="29"/>
      <c r="AE89" s="29"/>
      <c r="AF89" s="29"/>
      <c r="AG89" s="29"/>
      <c r="AH89" s="29"/>
      <c r="AI89" s="29"/>
      <c r="AJ89" s="29"/>
      <c r="AK89" s="3" t="e">
        <f t="shared" si="1"/>
        <v>#DIV/0!</v>
      </c>
      <c r="AM89" s="16" t="s">
        <v>116</v>
      </c>
      <c r="AO89" s="2">
        <f>(SUM(AC80:AJ102)/132)+(SUM(A80:D93)/41)</f>
        <v>0</v>
      </c>
      <c r="AP89" s="2" t="e">
        <f>((AK89-AK$15)*100)/AK$15</f>
        <v>#DIV/0!</v>
      </c>
      <c r="AR89" s="16" t="s">
        <v>116</v>
      </c>
      <c r="AS89" s="2"/>
      <c r="AT89" s="1" t="e">
        <f>((AO89-AO$15)*100)/AO$15</f>
        <v>#DIV/0!</v>
      </c>
    </row>
    <row r="90" spans="1:47" x14ac:dyDescent="0.3">
      <c r="A90" s="29"/>
      <c r="B90" s="30"/>
      <c r="C90" s="29"/>
      <c r="D90" s="2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6"/>
      <c r="AD90" s="29"/>
      <c r="AE90" s="29"/>
      <c r="AF90" s="29"/>
      <c r="AG90" s="29"/>
      <c r="AH90" s="29"/>
      <c r="AI90" s="29"/>
      <c r="AJ90" s="29"/>
      <c r="AK90" s="3" t="e">
        <f t="shared" si="1"/>
        <v>#DIV/0!</v>
      </c>
      <c r="AM90" t="s">
        <v>117</v>
      </c>
      <c r="AO90" s="2">
        <f>((SUM(A76:Z109)+SUM(AA76:AJ102))/895)</f>
        <v>0</v>
      </c>
      <c r="AP90" s="2" t="e">
        <f>((AK90-AK$16)*100)/AK$16</f>
        <v>#DIV/0!</v>
      </c>
      <c r="AR90" t="s">
        <v>117</v>
      </c>
      <c r="AT90" s="1" t="e">
        <f>((AO90-AO$16)*100)/AO$16</f>
        <v>#DIV/0!</v>
      </c>
    </row>
    <row r="91" spans="1:47" x14ac:dyDescent="0.3">
      <c r="A91" s="29"/>
      <c r="B91" s="30"/>
      <c r="C91" s="29"/>
      <c r="D91" s="2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6"/>
      <c r="AD91" s="29"/>
      <c r="AE91" s="29"/>
      <c r="AF91" s="29"/>
      <c r="AG91" s="29"/>
      <c r="AH91" s="29"/>
      <c r="AI91" s="29"/>
      <c r="AJ91" s="29"/>
      <c r="AK91" s="3" t="e">
        <f t="shared" si="1"/>
        <v>#DIV/0!</v>
      </c>
      <c r="AM91" t="s">
        <v>118</v>
      </c>
      <c r="AP91" s="2" t="e">
        <f>((AK91-AK$17)*100)/AK$17</f>
        <v>#DIV/0!</v>
      </c>
      <c r="AR91" t="s">
        <v>118</v>
      </c>
      <c r="AT91" s="1" t="e">
        <f>((AO91-AO$17)*100)/AO$17</f>
        <v>#DIV/0!</v>
      </c>
    </row>
    <row r="92" spans="1:47" x14ac:dyDescent="0.3">
      <c r="A92" s="29"/>
      <c r="B92" s="30"/>
      <c r="C92" s="29"/>
      <c r="D92" s="2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6"/>
      <c r="AD92" s="29"/>
      <c r="AE92" s="29"/>
      <c r="AF92" s="29"/>
      <c r="AG92" s="29"/>
      <c r="AH92" s="29"/>
      <c r="AI92" s="29"/>
      <c r="AJ92" s="29"/>
      <c r="AK92" s="3" t="e">
        <f t="shared" si="1"/>
        <v>#DIV/0!</v>
      </c>
      <c r="AM92" t="s">
        <v>119</v>
      </c>
      <c r="AP92" s="2" t="e">
        <f>((AK92-AK$18)*100)/AK$18</f>
        <v>#DIV/0!</v>
      </c>
      <c r="AR92" t="s">
        <v>119</v>
      </c>
      <c r="AT92" s="1" t="e">
        <f>((AO92-AO$18)*100)/AO$18</f>
        <v>#DIV/0!</v>
      </c>
    </row>
    <row r="93" spans="1:47" x14ac:dyDescent="0.3">
      <c r="A93" s="29"/>
      <c r="B93" s="30"/>
      <c r="C93" s="29"/>
      <c r="D93" s="2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6"/>
      <c r="AD93" s="29"/>
      <c r="AE93" s="29"/>
      <c r="AF93" s="29"/>
      <c r="AG93" s="29"/>
      <c r="AH93" s="29"/>
      <c r="AI93" s="29"/>
      <c r="AJ93" s="29"/>
      <c r="AK93" s="3" t="e">
        <f t="shared" si="1"/>
        <v>#DIV/0!</v>
      </c>
      <c r="AM93" t="s">
        <v>120</v>
      </c>
      <c r="AO93" s="2">
        <f>SUM(U109:W109)/3</f>
        <v>0</v>
      </c>
      <c r="AP93" s="2" t="e">
        <f>((AK93-AK$19)*100)/AK$19</f>
        <v>#DIV/0!</v>
      </c>
      <c r="AR93" t="s">
        <v>123</v>
      </c>
      <c r="AT93" s="1" t="e">
        <f>((AO93-AO$19)*100)/AO$19</f>
        <v>#DIV/0!</v>
      </c>
    </row>
    <row r="94" spans="1:47" x14ac:dyDescent="0.3"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6"/>
      <c r="AD94" s="29"/>
      <c r="AE94" s="29"/>
      <c r="AF94" s="29"/>
      <c r="AG94" s="29"/>
      <c r="AH94" s="29"/>
      <c r="AI94" s="29"/>
      <c r="AJ94" s="29"/>
      <c r="AK94" s="3" t="e">
        <f t="shared" si="1"/>
        <v>#DIV/0!</v>
      </c>
      <c r="AP94" s="2" t="e">
        <f>((AK94-AK$20)*100)/AK$20</f>
        <v>#DIV/0!</v>
      </c>
    </row>
    <row r="95" spans="1:47" x14ac:dyDescent="0.3"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6"/>
      <c r="AD95" s="29"/>
      <c r="AE95" s="29"/>
      <c r="AF95" s="29"/>
      <c r="AG95" s="29"/>
      <c r="AH95" s="29"/>
      <c r="AI95" s="29"/>
      <c r="AJ95" s="29"/>
      <c r="AK95" s="3" t="e">
        <f t="shared" si="1"/>
        <v>#DIV/0!</v>
      </c>
      <c r="AP95" s="2" t="e">
        <f>((AK95-AK$21)*100)/AK$21</f>
        <v>#DIV/0!</v>
      </c>
    </row>
    <row r="96" spans="1:47" x14ac:dyDescent="0.3"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6"/>
      <c r="AD96" s="29"/>
      <c r="AE96" s="29"/>
      <c r="AF96" s="29"/>
      <c r="AG96" s="29"/>
      <c r="AH96" s="29"/>
      <c r="AI96" s="29"/>
      <c r="AJ96" s="29"/>
      <c r="AK96" s="3" t="e">
        <f t="shared" si="1"/>
        <v>#DIV/0!</v>
      </c>
      <c r="AP96" s="2" t="e">
        <f>((AK96-AK$22)*100)/AK$22</f>
        <v>#DIV/0!</v>
      </c>
    </row>
    <row r="97" spans="1:45" x14ac:dyDescent="0.3"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6"/>
      <c r="AD97" s="29"/>
      <c r="AE97" s="29"/>
      <c r="AF97" s="29"/>
      <c r="AG97" s="29"/>
      <c r="AH97" s="29"/>
      <c r="AI97" s="29"/>
      <c r="AJ97" s="29"/>
      <c r="AK97" s="3" t="e">
        <f t="shared" si="1"/>
        <v>#DIV/0!</v>
      </c>
      <c r="AP97" s="2" t="e">
        <f>((AK97-AK$23)*100)/AK$23</f>
        <v>#DIV/0!</v>
      </c>
      <c r="AS97" t="s">
        <v>126</v>
      </c>
    </row>
    <row r="98" spans="1:45" x14ac:dyDescent="0.3"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6"/>
      <c r="AD98" s="29"/>
      <c r="AE98" s="29"/>
      <c r="AF98" s="29"/>
      <c r="AG98" s="29"/>
      <c r="AH98" s="29"/>
      <c r="AI98" s="29"/>
      <c r="AJ98" s="29"/>
      <c r="AK98" s="3" t="e">
        <f t="shared" si="1"/>
        <v>#DIV/0!</v>
      </c>
      <c r="AP98" s="2" t="e">
        <f>((AK98-AK$24)*100)/AK$24</f>
        <v>#DIV/0!</v>
      </c>
    </row>
    <row r="99" spans="1:45" x14ac:dyDescent="0.3"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8"/>
      <c r="Q99" s="38"/>
      <c r="R99" s="38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6"/>
      <c r="AD99" s="29"/>
      <c r="AE99" s="29"/>
      <c r="AF99" s="29"/>
      <c r="AG99" s="29"/>
      <c r="AH99" s="29"/>
      <c r="AI99" s="29"/>
      <c r="AJ99" s="29"/>
      <c r="AK99" s="3" t="e">
        <f t="shared" si="1"/>
        <v>#DIV/0!</v>
      </c>
      <c r="AP99" s="2" t="e">
        <f>((AK99-AK$25)*100)/AK$25</f>
        <v>#DIV/0!</v>
      </c>
    </row>
    <row r="100" spans="1:45" x14ac:dyDescent="0.3"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8"/>
      <c r="Q100" s="38"/>
      <c r="R100" s="38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6"/>
      <c r="AD100" s="29"/>
      <c r="AE100" s="29"/>
      <c r="AF100" s="29"/>
      <c r="AG100" s="29"/>
      <c r="AH100" s="29"/>
      <c r="AI100" s="29"/>
      <c r="AJ100" s="29"/>
      <c r="AK100" s="3" t="e">
        <f t="shared" si="1"/>
        <v>#DIV/0!</v>
      </c>
      <c r="AP100" s="2" t="e">
        <f>((AK100-AK$26)*100)/AK$26</f>
        <v>#DIV/0!</v>
      </c>
    </row>
    <row r="101" spans="1:45" x14ac:dyDescent="0.3"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8"/>
      <c r="Q101" s="38"/>
      <c r="R101" s="38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6"/>
      <c r="AD101" s="29"/>
      <c r="AE101" s="29"/>
      <c r="AF101" s="29"/>
      <c r="AG101" s="29"/>
      <c r="AH101" s="29"/>
      <c r="AI101" s="29"/>
      <c r="AJ101" s="29"/>
      <c r="AK101" s="3" t="e">
        <f t="shared" si="1"/>
        <v>#DIV/0!</v>
      </c>
      <c r="AP101" s="2" t="e">
        <f>((AK101-AK$27)*100)/AK$27</f>
        <v>#DIV/0!</v>
      </c>
    </row>
    <row r="102" spans="1:45" x14ac:dyDescent="0.3"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8"/>
      <c r="Q102" s="38"/>
      <c r="R102" s="38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6"/>
      <c r="AD102" s="29"/>
      <c r="AE102" s="29"/>
      <c r="AF102" s="29"/>
      <c r="AG102" s="29"/>
      <c r="AH102" s="29"/>
      <c r="AI102" s="29"/>
      <c r="AJ102" s="29"/>
      <c r="AK102" s="3" t="e">
        <f t="shared" si="1"/>
        <v>#DIV/0!</v>
      </c>
      <c r="AP102" s="2" t="e">
        <f>((AK102-AK$28)*100)/AK$28</f>
        <v>#DIV/0!</v>
      </c>
    </row>
    <row r="103" spans="1:45" x14ac:dyDescent="0.3">
      <c r="A103" s="32"/>
      <c r="B103" s="39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3"/>
      <c r="T103" s="33"/>
      <c r="U103" s="33"/>
      <c r="V103" s="33"/>
      <c r="W103" s="33"/>
      <c r="X103" s="33"/>
      <c r="Y103" s="33"/>
      <c r="Z103" s="33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3" t="e">
        <f t="shared" si="1"/>
        <v>#DIV/0!</v>
      </c>
      <c r="AP103" s="2" t="e">
        <f>((AK103-AK$29)*100)/AK$29</f>
        <v>#DIV/0!</v>
      </c>
    </row>
    <row r="104" spans="1:45" x14ac:dyDescent="0.3">
      <c r="A104" s="31"/>
      <c r="B104" s="4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3"/>
      <c r="T104" s="33"/>
      <c r="U104" s="33"/>
      <c r="V104" s="33"/>
      <c r="W104" s="33"/>
      <c r="X104" s="33"/>
      <c r="Y104" s="33"/>
      <c r="Z104" s="3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3" t="e">
        <f t="shared" si="1"/>
        <v>#DIV/0!</v>
      </c>
      <c r="AP104" s="2" t="e">
        <f>((AK104-AK$30)*100)/AK$30</f>
        <v>#DIV/0!</v>
      </c>
    </row>
    <row r="105" spans="1:45" x14ac:dyDescent="0.3">
      <c r="A105" s="31"/>
      <c r="B105" s="4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3"/>
      <c r="T105" s="33"/>
      <c r="U105" s="33"/>
      <c r="V105" s="33"/>
      <c r="W105" s="33"/>
      <c r="X105" s="33"/>
      <c r="Y105" s="33"/>
      <c r="Z105" s="33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3" t="e">
        <f t="shared" si="1"/>
        <v>#DIV/0!</v>
      </c>
      <c r="AP105" s="2" t="e">
        <f>((AK105-AK$31)*100)/AK$31</f>
        <v>#DIV/0!</v>
      </c>
    </row>
    <row r="106" spans="1:45" x14ac:dyDescent="0.3">
      <c r="A106" s="31"/>
      <c r="B106" s="4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3"/>
      <c r="T106" s="33"/>
      <c r="U106" s="33"/>
      <c r="V106" s="33"/>
      <c r="W106" s="33"/>
      <c r="X106" s="33"/>
      <c r="Y106" s="33"/>
      <c r="Z106" s="3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3" t="e">
        <f t="shared" si="1"/>
        <v>#DIV/0!</v>
      </c>
      <c r="AP106" s="2" t="e">
        <f>((AK106-AK$32)*100)/AK$32</f>
        <v>#DIV/0!</v>
      </c>
    </row>
    <row r="107" spans="1:45" x14ac:dyDescent="0.3">
      <c r="A107" s="31"/>
      <c r="B107" s="4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3"/>
      <c r="T107" s="33"/>
      <c r="U107" s="33"/>
      <c r="V107" s="33"/>
      <c r="W107" s="33"/>
      <c r="X107" s="33"/>
      <c r="Y107" s="33"/>
      <c r="Z107" s="33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3" t="e">
        <f t="shared" si="1"/>
        <v>#DIV/0!</v>
      </c>
      <c r="AP107" s="2" t="e">
        <f>((AK107-AK$33)*100)/AK$33</f>
        <v>#DIV/0!</v>
      </c>
    </row>
    <row r="108" spans="1:45" x14ac:dyDescent="0.3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3" t="e">
        <f t="shared" si="1"/>
        <v>#DIV/0!</v>
      </c>
      <c r="AP108" s="2" t="e">
        <f>((AK108-AK$34)*100)/AK$34</f>
        <v>#DIV/0!</v>
      </c>
    </row>
    <row r="109" spans="1:45" x14ac:dyDescent="0.3">
      <c r="A109" s="27"/>
      <c r="B109" s="28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3" t="e">
        <f t="shared" si="1"/>
        <v>#DIV/0!</v>
      </c>
      <c r="AP109" s="2" t="e">
        <f>((AK109-AK$35)*100)/AK$35</f>
        <v>#DIV/0!</v>
      </c>
    </row>
    <row r="110" spans="1:45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3" t="e">
        <f t="shared" si="1"/>
        <v>#DIV/0!</v>
      </c>
      <c r="AP110" s="22" t="e">
        <f>((AK110-AK$36)*100)/AK$36</f>
        <v>#DIV/0!</v>
      </c>
    </row>
    <row r="111" spans="1:45" x14ac:dyDescent="0.3">
      <c r="A111" s="25"/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3" t="e">
        <f t="shared" si="1"/>
        <v>#DIV/0!</v>
      </c>
      <c r="AP111" s="22" t="e">
        <f>((AK111-AK$37)*100)/AK$37</f>
        <v>#DIV/0!</v>
      </c>
    </row>
    <row r="112" spans="1:45" x14ac:dyDescent="0.3">
      <c r="A112" t="s">
        <v>88</v>
      </c>
      <c r="AK112" s="17">
        <f>SUM(A76:AJ109)/867</f>
        <v>0</v>
      </c>
      <c r="AP112" s="23" t="e">
        <f>((AK112-AK$38)*100)/AK$38</f>
        <v>#DIV/0!</v>
      </c>
      <c r="AQ112" s="24" t="s">
        <v>124</v>
      </c>
    </row>
    <row r="113" spans="1:47" x14ac:dyDescent="0.3">
      <c r="A113" s="25"/>
      <c r="B113" s="26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3" t="s">
        <v>0</v>
      </c>
      <c r="AP113" s="2" t="s">
        <v>0</v>
      </c>
      <c r="AR113" s="2"/>
      <c r="AS113" s="2"/>
      <c r="AT113" s="1" t="s">
        <v>127</v>
      </c>
    </row>
    <row r="114" spans="1:47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3" t="e">
        <f>AVERAGE(A114:AJ114)</f>
        <v>#DIV/0!</v>
      </c>
      <c r="AM114" s="6" t="s">
        <v>93</v>
      </c>
      <c r="AO114" s="2">
        <f>SUM(A147:AJ148)/40</f>
        <v>0</v>
      </c>
      <c r="AP114" s="2" t="e">
        <f>((AK114-AK$3)*100)/AK$3</f>
        <v>#DIV/0!</v>
      </c>
      <c r="AR114" s="6" t="s">
        <v>93</v>
      </c>
      <c r="AS114" s="2"/>
      <c r="AT114" s="2" t="e">
        <f>((AO114-AO$3)*100)/AO$3</f>
        <v>#DIV/0!</v>
      </c>
    </row>
    <row r="115" spans="1:47" x14ac:dyDescent="0.3">
      <c r="A115" s="27"/>
      <c r="B115" s="28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3" t="e">
        <f t="shared" ref="AK115:AK178" si="2">AVERAGE(A115:AJ115)</f>
        <v>#DIV/0!</v>
      </c>
      <c r="AM115" s="6" t="s">
        <v>115</v>
      </c>
      <c r="AO115" s="2">
        <f>SUM(A113:AJ114)/34</f>
        <v>0</v>
      </c>
      <c r="AP115" s="2" t="e">
        <f>((AK115-AK$4)*100)/AK$4</f>
        <v>#DIV/0!</v>
      </c>
      <c r="AR115" s="6" t="s">
        <v>115</v>
      </c>
      <c r="AS115" s="2"/>
      <c r="AT115" s="1" t="e">
        <f>((AO115-AO$4)*100)/AO$4</f>
        <v>#DIV/0!</v>
      </c>
    </row>
    <row r="116" spans="1:47" x14ac:dyDescent="0.3">
      <c r="A116" s="27"/>
      <c r="B116" s="28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3" t="e">
        <f t="shared" si="2"/>
        <v>#DIV/0!</v>
      </c>
      <c r="AM116" s="10" t="s">
        <v>93</v>
      </c>
      <c r="AO116" s="2">
        <f>SUM(A145:AJ146)/26</f>
        <v>0</v>
      </c>
      <c r="AP116" s="2" t="e">
        <f>((AK116-AK$5)*100)/AK$5</f>
        <v>#DIV/0!</v>
      </c>
      <c r="AR116" s="10" t="s">
        <v>93</v>
      </c>
      <c r="AS116" s="2"/>
      <c r="AT116" s="1" t="e">
        <f>((AO116-AO$5)*100)/AO$5</f>
        <v>#DIV/0!</v>
      </c>
    </row>
    <row r="117" spans="1:47" x14ac:dyDescent="0.3">
      <c r="A117" s="29"/>
      <c r="B117" s="30"/>
      <c r="C117" s="29"/>
      <c r="D117" s="2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2"/>
      <c r="R117" s="32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9"/>
      <c r="AD117" s="29"/>
      <c r="AE117" s="29"/>
      <c r="AF117" s="29"/>
      <c r="AG117" s="29"/>
      <c r="AH117" s="29"/>
      <c r="AI117" s="29"/>
      <c r="AJ117" s="29"/>
      <c r="AK117" s="3" t="e">
        <f t="shared" si="2"/>
        <v>#DIV/0!</v>
      </c>
      <c r="AM117" s="10" t="s">
        <v>115</v>
      </c>
      <c r="AO117" s="2">
        <f>SUM(A115:AJ116)/72</f>
        <v>0</v>
      </c>
      <c r="AP117" s="2" t="e">
        <f>((AK117-AK$6)*100)/AK$6</f>
        <v>#DIV/0!</v>
      </c>
      <c r="AR117" s="10" t="s">
        <v>115</v>
      </c>
      <c r="AS117" s="2"/>
      <c r="AT117" s="1" t="e">
        <f>((AO117-AO$6)*100)/AO$6</f>
        <v>#DIV/0!</v>
      </c>
    </row>
    <row r="118" spans="1:47" x14ac:dyDescent="0.3">
      <c r="A118" s="29"/>
      <c r="B118" s="30"/>
      <c r="C118" s="29"/>
      <c r="D118" s="2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2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9"/>
      <c r="AD118" s="29"/>
      <c r="AE118" s="29"/>
      <c r="AF118" s="29"/>
      <c r="AG118" s="29"/>
      <c r="AH118" s="29"/>
      <c r="AI118" s="29"/>
      <c r="AJ118" s="29"/>
      <c r="AK118" s="3" t="e">
        <f t="shared" si="2"/>
        <v>#DIV/0!</v>
      </c>
      <c r="AM118" s="11" t="s">
        <v>98</v>
      </c>
      <c r="AO118" s="2">
        <f>SUM(A140:R144)/56</f>
        <v>0</v>
      </c>
      <c r="AP118" s="2" t="e">
        <f>((AK118-AK$7)*100)/AK$7</f>
        <v>#DIV/0!</v>
      </c>
      <c r="AR118" s="11" t="s">
        <v>98</v>
      </c>
      <c r="AS118" s="2"/>
      <c r="AT118" s="1" t="e">
        <f>((AO118-AO$7)*100)/AO$7</f>
        <v>#DIV/0!</v>
      </c>
    </row>
    <row r="119" spans="1:47" x14ac:dyDescent="0.3">
      <c r="A119" s="29"/>
      <c r="B119" s="30"/>
      <c r="C119" s="29"/>
      <c r="D119" s="2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2"/>
      <c r="R119" s="32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9"/>
      <c r="AD119" s="29"/>
      <c r="AE119" s="29"/>
      <c r="AF119" s="29"/>
      <c r="AG119" s="29"/>
      <c r="AH119" s="29"/>
      <c r="AI119" s="29"/>
      <c r="AJ119" s="29"/>
      <c r="AK119" s="3" t="e">
        <f t="shared" si="2"/>
        <v>#DIV/0!</v>
      </c>
      <c r="AM119" s="11" t="s">
        <v>101</v>
      </c>
      <c r="AO119" s="2">
        <f>SUM(E117:R121)/68</f>
        <v>0</v>
      </c>
      <c r="AP119" s="2" t="e">
        <f>((AK119-AK$8)*100)/AK$8</f>
        <v>#DIV/0!</v>
      </c>
      <c r="AR119" s="11" t="s">
        <v>101</v>
      </c>
      <c r="AS119" s="2"/>
      <c r="AT119" s="1" t="e">
        <f>((AO119-AO$8)*100)/AO$8</f>
        <v>#DIV/0!</v>
      </c>
    </row>
    <row r="120" spans="1:47" x14ac:dyDescent="0.3">
      <c r="A120" s="29"/>
      <c r="B120" s="30"/>
      <c r="C120" s="29"/>
      <c r="D120" s="2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2"/>
      <c r="R120" s="32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9"/>
      <c r="AD120" s="29"/>
      <c r="AE120" s="29"/>
      <c r="AF120" s="29"/>
      <c r="AG120" s="29"/>
      <c r="AH120" s="29"/>
      <c r="AI120" s="29"/>
      <c r="AJ120" s="29"/>
      <c r="AK120" s="3" t="e">
        <f t="shared" si="2"/>
        <v>#DIV/0!</v>
      </c>
      <c r="AM120" s="12" t="s">
        <v>104</v>
      </c>
      <c r="AO120" s="2">
        <f>SUM(S140:Z144)/35</f>
        <v>0</v>
      </c>
      <c r="AP120" s="2" t="e">
        <f>((AK120-AK$9)*100)/AK$9</f>
        <v>#DIV/0!</v>
      </c>
      <c r="AR120" s="12" t="s">
        <v>104</v>
      </c>
      <c r="AS120" s="2"/>
      <c r="AT120" s="1" t="e">
        <f>((AO120-AO$9)*100)/AO$9</f>
        <v>#DIV/0!</v>
      </c>
    </row>
    <row r="121" spans="1:47" x14ac:dyDescent="0.3">
      <c r="A121" s="29"/>
      <c r="B121" s="30"/>
      <c r="C121" s="29"/>
      <c r="D121" s="2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2"/>
      <c r="R121" s="32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9"/>
      <c r="AD121" s="29"/>
      <c r="AE121" s="29"/>
      <c r="AF121" s="29"/>
      <c r="AG121" s="29"/>
      <c r="AH121" s="29"/>
      <c r="AI121" s="29"/>
      <c r="AJ121" s="29"/>
      <c r="AK121" s="3" t="e">
        <f t="shared" si="2"/>
        <v>#DIV/0!</v>
      </c>
      <c r="AM121" s="12" t="s">
        <v>107</v>
      </c>
      <c r="AO121" s="2">
        <f>SUM(S117:AB121)/44</f>
        <v>0</v>
      </c>
      <c r="AP121" s="2" t="e">
        <f>((AK121-AK$10)*100)/AK$10</f>
        <v>#DIV/0!</v>
      </c>
      <c r="AR121" s="12" t="s">
        <v>107</v>
      </c>
      <c r="AS121" s="2"/>
      <c r="AT121" s="1" t="e">
        <f>((AO121-AO$10)*100)/AO$10</f>
        <v>#DIV/0!</v>
      </c>
    </row>
    <row r="122" spans="1:47" x14ac:dyDescent="0.3">
      <c r="A122" s="29"/>
      <c r="B122" s="30"/>
      <c r="C122" s="29"/>
      <c r="D122" s="2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6"/>
      <c r="AD122" s="29"/>
      <c r="AE122" s="29"/>
      <c r="AF122" s="29"/>
      <c r="AG122" s="29"/>
      <c r="AH122" s="29"/>
      <c r="AI122" s="29"/>
      <c r="AJ122" s="29"/>
      <c r="AK122" s="3" t="e">
        <f t="shared" si="2"/>
        <v>#DIV/0!</v>
      </c>
      <c r="AM122" s="14" t="s">
        <v>98</v>
      </c>
      <c r="AO122" s="2">
        <f>(SUM(B131:O139)/126)+(SUM(P131:R135)/14)</f>
        <v>0</v>
      </c>
      <c r="AP122" s="2" t="e">
        <f>((AK122-AK$11)*100)/AK$11</f>
        <v>#DIV/0!</v>
      </c>
      <c r="AR122" s="14" t="s">
        <v>98</v>
      </c>
      <c r="AS122" s="2"/>
      <c r="AT122" s="1" t="e">
        <f>((AO122-AO$11)*100)/AO$11</f>
        <v>#DIV/0!</v>
      </c>
      <c r="AU122" t="e">
        <f>SUM(AT122:AT125)/4</f>
        <v>#DIV/0!</v>
      </c>
    </row>
    <row r="123" spans="1:47" x14ac:dyDescent="0.3">
      <c r="A123" s="29"/>
      <c r="B123" s="30"/>
      <c r="C123" s="29"/>
      <c r="D123" s="2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6"/>
      <c r="AD123" s="29"/>
      <c r="AE123" s="29"/>
      <c r="AF123" s="29"/>
      <c r="AG123" s="29"/>
      <c r="AH123" s="29"/>
      <c r="AI123" s="29"/>
      <c r="AJ123" s="29"/>
      <c r="AK123" s="3" t="e">
        <f t="shared" si="2"/>
        <v>#DIV/0!</v>
      </c>
      <c r="AM123" s="14" t="s">
        <v>101</v>
      </c>
      <c r="AO123" s="2">
        <f>SUM(E122:R130)/126</f>
        <v>0</v>
      </c>
      <c r="AP123" s="2" t="e">
        <f>((AK123-AK$12)*100)/AK$12</f>
        <v>#DIV/0!</v>
      </c>
      <c r="AR123" s="14" t="s">
        <v>101</v>
      </c>
      <c r="AS123" s="2"/>
      <c r="AT123" s="1" t="e">
        <f>((AO123-AO$12)*100)/AO$12</f>
        <v>#DIV/0!</v>
      </c>
    </row>
    <row r="124" spans="1:47" x14ac:dyDescent="0.3">
      <c r="A124" s="29"/>
      <c r="B124" s="30"/>
      <c r="C124" s="29"/>
      <c r="D124" s="2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6"/>
      <c r="AD124" s="29"/>
      <c r="AE124" s="29"/>
      <c r="AF124" s="29"/>
      <c r="AG124" s="29"/>
      <c r="AH124" s="29"/>
      <c r="AI124" s="29"/>
      <c r="AJ124" s="29"/>
      <c r="AK124" s="3" t="e">
        <f t="shared" si="2"/>
        <v>#DIV/0!</v>
      </c>
      <c r="AM124" s="15" t="s">
        <v>104</v>
      </c>
      <c r="AO124" s="2">
        <f>(SUM(S131:AB139)/59)+(SUM(P136:R139)/8)</f>
        <v>0</v>
      </c>
      <c r="AP124" s="2" t="e">
        <f>((AK124-AK$13)*100)/AK$13</f>
        <v>#DIV/0!</v>
      </c>
      <c r="AR124" s="15" t="s">
        <v>104</v>
      </c>
      <c r="AS124" s="2"/>
      <c r="AT124" s="1" t="e">
        <f>((AO124-AO$13)*100)/AO$13</f>
        <v>#DIV/0!</v>
      </c>
    </row>
    <row r="125" spans="1:47" x14ac:dyDescent="0.3">
      <c r="A125" s="29"/>
      <c r="B125" s="30"/>
      <c r="C125" s="29"/>
      <c r="D125" s="2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6"/>
      <c r="AD125" s="29"/>
      <c r="AE125" s="29"/>
      <c r="AF125" s="29"/>
      <c r="AG125" s="29"/>
      <c r="AH125" s="29"/>
      <c r="AI125" s="29"/>
      <c r="AJ125" s="29"/>
      <c r="AK125" s="3" t="e">
        <f>AVERAGE(A125:AJ125)</f>
        <v>#DIV/0!</v>
      </c>
      <c r="AM125" s="15" t="s">
        <v>107</v>
      </c>
      <c r="AO125" s="2">
        <f>SUM(S122:AB130)/54</f>
        <v>0</v>
      </c>
      <c r="AP125" s="1" t="e">
        <f>((AK125-AK$14)*100)/AK$14</f>
        <v>#DIV/0!</v>
      </c>
      <c r="AR125" s="15" t="s">
        <v>107</v>
      </c>
      <c r="AS125" s="2"/>
      <c r="AT125" s="1" t="e">
        <f>((AO125-AO$14)*100)/AO$14</f>
        <v>#DIV/0!</v>
      </c>
    </row>
    <row r="126" spans="1:47" x14ac:dyDescent="0.3">
      <c r="A126" s="29"/>
      <c r="B126" s="30"/>
      <c r="C126" s="29"/>
      <c r="D126" s="2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6"/>
      <c r="AD126" s="29"/>
      <c r="AE126" s="29"/>
      <c r="AF126" s="29"/>
      <c r="AG126" s="29"/>
      <c r="AH126" s="29"/>
      <c r="AI126" s="29"/>
      <c r="AJ126" s="29"/>
      <c r="AK126" s="3" t="e">
        <f t="shared" si="2"/>
        <v>#DIV/0!</v>
      </c>
      <c r="AM126" s="16" t="s">
        <v>116</v>
      </c>
      <c r="AO126" s="2">
        <f>(SUM(AC117:AJ139)/132)+(SUM(A117:D130)/41)</f>
        <v>0</v>
      </c>
      <c r="AP126" s="2" t="e">
        <f>((AK126-AK$15)*100)/AK$15</f>
        <v>#DIV/0!</v>
      </c>
      <c r="AR126" s="16" t="s">
        <v>116</v>
      </c>
      <c r="AS126" s="2"/>
      <c r="AT126" s="1" t="e">
        <f>((AO126-AO$15)*100)/AO$15</f>
        <v>#DIV/0!</v>
      </c>
    </row>
    <row r="127" spans="1:47" x14ac:dyDescent="0.3">
      <c r="A127" s="29"/>
      <c r="B127" s="30"/>
      <c r="C127" s="29"/>
      <c r="D127" s="2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6"/>
      <c r="AD127" s="29"/>
      <c r="AE127" s="29"/>
      <c r="AF127" s="29"/>
      <c r="AG127" s="29"/>
      <c r="AH127" s="29"/>
      <c r="AI127" s="29"/>
      <c r="AJ127" s="29"/>
      <c r="AK127" s="3" t="e">
        <f t="shared" si="2"/>
        <v>#DIV/0!</v>
      </c>
      <c r="AM127" t="s">
        <v>117</v>
      </c>
      <c r="AO127" s="2">
        <f>((SUM(A113:Z146)+SUM(AA113:AJ139))/895)</f>
        <v>0</v>
      </c>
      <c r="AP127" s="2" t="e">
        <f>((AK127-AK$16)*100)/AK$16</f>
        <v>#DIV/0!</v>
      </c>
      <c r="AR127" t="s">
        <v>117</v>
      </c>
      <c r="AT127" s="1" t="e">
        <f>((AO127-AO$16)*100)/AO$16</f>
        <v>#DIV/0!</v>
      </c>
    </row>
    <row r="128" spans="1:47" x14ac:dyDescent="0.3">
      <c r="A128" s="29"/>
      <c r="B128" s="30"/>
      <c r="C128" s="29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6"/>
      <c r="AD128" s="29"/>
      <c r="AE128" s="29"/>
      <c r="AF128" s="29"/>
      <c r="AG128" s="29"/>
      <c r="AH128" s="29"/>
      <c r="AI128" s="29"/>
      <c r="AJ128" s="29"/>
      <c r="AK128" s="3" t="e">
        <f t="shared" si="2"/>
        <v>#DIV/0!</v>
      </c>
      <c r="AM128" t="s">
        <v>118</v>
      </c>
      <c r="AP128" s="2" t="e">
        <f>((AK128-AK$17)*100)/AK$17</f>
        <v>#DIV/0!</v>
      </c>
      <c r="AR128" t="s">
        <v>118</v>
      </c>
      <c r="AT128" s="1" t="e">
        <f>((AO128-AO$17)*100)/AO$17</f>
        <v>#DIV/0!</v>
      </c>
    </row>
    <row r="129" spans="1:46" x14ac:dyDescent="0.3">
      <c r="A129" s="29"/>
      <c r="B129" s="30"/>
      <c r="C129" s="29"/>
      <c r="D129" s="2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6"/>
      <c r="AD129" s="29"/>
      <c r="AE129" s="29"/>
      <c r="AF129" s="29"/>
      <c r="AG129" s="29"/>
      <c r="AH129" s="29"/>
      <c r="AI129" s="29"/>
      <c r="AJ129" s="29"/>
      <c r="AK129" s="3" t="e">
        <f t="shared" si="2"/>
        <v>#DIV/0!</v>
      </c>
      <c r="AM129" t="s">
        <v>119</v>
      </c>
      <c r="AP129" s="2" t="e">
        <f>((AK129-AK$18)*100)/AK$18</f>
        <v>#DIV/0!</v>
      </c>
      <c r="AR129" t="s">
        <v>119</v>
      </c>
      <c r="AT129" s="1" t="e">
        <f>((AO129-AO$18)*100)/AO$18</f>
        <v>#DIV/0!</v>
      </c>
    </row>
    <row r="130" spans="1:46" x14ac:dyDescent="0.3">
      <c r="A130" s="29"/>
      <c r="B130" s="30"/>
      <c r="C130" s="29"/>
      <c r="D130" s="2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6"/>
      <c r="AD130" s="29"/>
      <c r="AE130" s="29"/>
      <c r="AF130" s="29"/>
      <c r="AG130" s="29"/>
      <c r="AH130" s="29"/>
      <c r="AI130" s="29"/>
      <c r="AJ130" s="29"/>
      <c r="AK130" s="3" t="e">
        <f t="shared" si="2"/>
        <v>#DIV/0!</v>
      </c>
      <c r="AM130" t="s">
        <v>120</v>
      </c>
      <c r="AO130" s="2">
        <f>SUM(U146:W146)/3</f>
        <v>0</v>
      </c>
      <c r="AP130" s="2" t="e">
        <f>((AK130-AK$19)*100)/AK$19</f>
        <v>#DIV/0!</v>
      </c>
      <c r="AR130" t="s">
        <v>123</v>
      </c>
      <c r="AT130" s="1" t="e">
        <f>((AO130-AO$19)*100)/AO$19</f>
        <v>#DIV/0!</v>
      </c>
    </row>
    <row r="131" spans="1:46" x14ac:dyDescent="0.3"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6"/>
      <c r="AD131" s="29"/>
      <c r="AE131" s="29"/>
      <c r="AF131" s="29"/>
      <c r="AG131" s="29"/>
      <c r="AH131" s="29"/>
      <c r="AI131" s="29"/>
      <c r="AJ131" s="29"/>
      <c r="AK131" s="3" t="e">
        <f t="shared" si="2"/>
        <v>#DIV/0!</v>
      </c>
      <c r="AP131" s="2" t="e">
        <f>((AK131-AK$20)*100)/AK$20</f>
        <v>#DIV/0!</v>
      </c>
    </row>
    <row r="132" spans="1:46" x14ac:dyDescent="0.3"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6"/>
      <c r="AD132" s="29"/>
      <c r="AE132" s="29"/>
      <c r="AF132" s="29"/>
      <c r="AG132" s="29"/>
      <c r="AH132" s="29"/>
      <c r="AI132" s="29"/>
      <c r="AJ132" s="29"/>
      <c r="AK132" s="3" t="e">
        <f t="shared" si="2"/>
        <v>#DIV/0!</v>
      </c>
      <c r="AP132" s="2" t="e">
        <f>((AK132-AK$21)*100)/AK$21</f>
        <v>#DIV/0!</v>
      </c>
    </row>
    <row r="133" spans="1:46" x14ac:dyDescent="0.3"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6"/>
      <c r="AD133" s="29"/>
      <c r="AE133" s="29"/>
      <c r="AF133" s="29"/>
      <c r="AG133" s="29"/>
      <c r="AH133" s="29"/>
      <c r="AI133" s="29"/>
      <c r="AJ133" s="29"/>
      <c r="AK133" s="3" t="e">
        <f t="shared" si="2"/>
        <v>#DIV/0!</v>
      </c>
      <c r="AP133" s="2" t="e">
        <f>((AK133-AK$22)*100)/AK$22</f>
        <v>#DIV/0!</v>
      </c>
    </row>
    <row r="134" spans="1:46" x14ac:dyDescent="0.3"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6"/>
      <c r="AD134" s="29"/>
      <c r="AE134" s="29"/>
      <c r="AF134" s="29"/>
      <c r="AG134" s="29"/>
      <c r="AH134" s="29"/>
      <c r="AI134" s="29"/>
      <c r="AJ134" s="29"/>
      <c r="AK134" s="3" t="e">
        <f t="shared" si="2"/>
        <v>#DIV/0!</v>
      </c>
      <c r="AP134" s="2" t="e">
        <f>((AK134-AK$23)*100)/AK$23</f>
        <v>#DIV/0!</v>
      </c>
    </row>
    <row r="135" spans="1:46" x14ac:dyDescent="0.3"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6"/>
      <c r="AD135" s="29"/>
      <c r="AE135" s="29"/>
      <c r="AF135" s="29"/>
      <c r="AG135" s="29"/>
      <c r="AH135" s="29"/>
      <c r="AI135" s="29"/>
      <c r="AJ135" s="29"/>
      <c r="AK135" s="3" t="e">
        <f t="shared" si="2"/>
        <v>#DIV/0!</v>
      </c>
      <c r="AP135" s="2" t="e">
        <f>((AK135-AK$24)*100)/AK$24</f>
        <v>#DIV/0!</v>
      </c>
    </row>
    <row r="136" spans="1:46" x14ac:dyDescent="0.3"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8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6"/>
      <c r="AD136" s="29"/>
      <c r="AE136" s="29"/>
      <c r="AF136" s="29"/>
      <c r="AG136" s="29"/>
      <c r="AH136" s="29"/>
      <c r="AI136" s="29"/>
      <c r="AJ136" s="29"/>
      <c r="AK136" s="3" t="e">
        <f t="shared" si="2"/>
        <v>#DIV/0!</v>
      </c>
      <c r="AP136" s="2" t="e">
        <f>((AK136-AK$25)*100)/AK$25</f>
        <v>#DIV/0!</v>
      </c>
    </row>
    <row r="137" spans="1:46" x14ac:dyDescent="0.3"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8"/>
      <c r="Q137" s="38"/>
      <c r="R137" s="38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6"/>
      <c r="AD137" s="29"/>
      <c r="AE137" s="29"/>
      <c r="AF137" s="29"/>
      <c r="AG137" s="29"/>
      <c r="AH137" s="29"/>
      <c r="AI137" s="29"/>
      <c r="AJ137" s="29"/>
      <c r="AK137" s="3" t="e">
        <f t="shared" si="2"/>
        <v>#DIV/0!</v>
      </c>
      <c r="AP137" s="2" t="e">
        <f>((AK137-AK$26)*100)/AK$26</f>
        <v>#DIV/0!</v>
      </c>
    </row>
    <row r="138" spans="1:46" x14ac:dyDescent="0.3"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8"/>
      <c r="Q138" s="38"/>
      <c r="R138" s="38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6"/>
      <c r="AD138" s="29"/>
      <c r="AE138" s="29"/>
      <c r="AF138" s="29"/>
      <c r="AG138" s="29"/>
      <c r="AH138" s="29"/>
      <c r="AI138" s="29"/>
      <c r="AJ138" s="29"/>
      <c r="AK138" s="3" t="e">
        <f t="shared" si="2"/>
        <v>#DIV/0!</v>
      </c>
      <c r="AP138" s="2" t="e">
        <f>((AK138-AK$27)*100)/AK$27</f>
        <v>#DIV/0!</v>
      </c>
    </row>
    <row r="139" spans="1:46" x14ac:dyDescent="0.3"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8"/>
      <c r="Q139" s="38"/>
      <c r="R139" s="38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6"/>
      <c r="AD139" s="29"/>
      <c r="AE139" s="29"/>
      <c r="AF139" s="29"/>
      <c r="AG139" s="29"/>
      <c r="AH139" s="29"/>
      <c r="AI139" s="29"/>
      <c r="AJ139" s="29"/>
      <c r="AK139" s="3" t="e">
        <f t="shared" si="2"/>
        <v>#DIV/0!</v>
      </c>
      <c r="AP139" s="2" t="e">
        <f>((AK139-AK$28)*100)/AK$28</f>
        <v>#DIV/0!</v>
      </c>
    </row>
    <row r="140" spans="1:46" x14ac:dyDescent="0.3">
      <c r="A140" s="32"/>
      <c r="B140" s="39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3"/>
      <c r="T140" s="33"/>
      <c r="U140" s="33"/>
      <c r="V140" s="33"/>
      <c r="W140" s="33"/>
      <c r="X140" s="33"/>
      <c r="Y140" s="33"/>
      <c r="Z140" s="3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3" t="e">
        <f t="shared" si="2"/>
        <v>#DIV/0!</v>
      </c>
      <c r="AP140" s="2" t="e">
        <f>((AK140-AK$29)*100)/AK$29</f>
        <v>#DIV/0!</v>
      </c>
    </row>
    <row r="141" spans="1:46" x14ac:dyDescent="0.3">
      <c r="A141" s="31"/>
      <c r="B141" s="4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3"/>
      <c r="T141" s="33"/>
      <c r="U141" s="33"/>
      <c r="V141" s="33"/>
      <c r="W141" s="33"/>
      <c r="X141" s="33"/>
      <c r="Y141" s="33"/>
      <c r="Z141" s="33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3" t="e">
        <f t="shared" si="2"/>
        <v>#DIV/0!</v>
      </c>
      <c r="AP141" s="2" t="e">
        <f>((AK141-AK$30)*100)/AK$30</f>
        <v>#DIV/0!</v>
      </c>
    </row>
    <row r="142" spans="1:46" x14ac:dyDescent="0.3">
      <c r="A142" s="31"/>
      <c r="B142" s="4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3"/>
      <c r="T142" s="33"/>
      <c r="U142" s="33"/>
      <c r="V142" s="33"/>
      <c r="W142" s="33"/>
      <c r="X142" s="33"/>
      <c r="Y142" s="33"/>
      <c r="Z142" s="3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3" t="e">
        <f t="shared" si="2"/>
        <v>#DIV/0!</v>
      </c>
      <c r="AP142" s="2" t="e">
        <f>((AK142-AK$31)*100)/AK$31</f>
        <v>#DIV/0!</v>
      </c>
    </row>
    <row r="143" spans="1:46" x14ac:dyDescent="0.3">
      <c r="A143" s="31"/>
      <c r="B143" s="4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3"/>
      <c r="T143" s="33"/>
      <c r="U143" s="33"/>
      <c r="V143" s="33"/>
      <c r="W143" s="33"/>
      <c r="X143" s="33"/>
      <c r="Y143" s="33"/>
      <c r="Z143" s="33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3" t="e">
        <f t="shared" si="2"/>
        <v>#DIV/0!</v>
      </c>
      <c r="AP143" s="2" t="e">
        <f>((AK143-AK$32)*100)/AK$32</f>
        <v>#DIV/0!</v>
      </c>
    </row>
    <row r="144" spans="1:46" x14ac:dyDescent="0.3">
      <c r="A144" s="31"/>
      <c r="B144" s="4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3"/>
      <c r="T144" s="33"/>
      <c r="U144" s="33"/>
      <c r="V144" s="33"/>
      <c r="W144" s="33"/>
      <c r="X144" s="33"/>
      <c r="Y144" s="33"/>
      <c r="Z144" s="3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3" t="e">
        <f t="shared" si="2"/>
        <v>#DIV/0!</v>
      </c>
      <c r="AP144" s="2" t="e">
        <f>((AK144-AK$33)*100)/AK$33</f>
        <v>#DIV/0!</v>
      </c>
    </row>
    <row r="145" spans="1:47" x14ac:dyDescent="0.3">
      <c r="A145" s="27"/>
      <c r="B145" s="28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3" t="e">
        <f t="shared" si="2"/>
        <v>#DIV/0!</v>
      </c>
      <c r="AP145" s="2" t="e">
        <f>((AK145-AK$34)*100)/AK$34</f>
        <v>#DIV/0!</v>
      </c>
    </row>
    <row r="146" spans="1:47" x14ac:dyDescent="0.3">
      <c r="A146" s="27"/>
      <c r="B146" s="28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3" t="e">
        <f t="shared" si="2"/>
        <v>#DIV/0!</v>
      </c>
      <c r="AP146" s="2" t="e">
        <f>((AK146-AK$35)*100)/AK$35</f>
        <v>#DIV/0!</v>
      </c>
    </row>
    <row r="147" spans="1:47" x14ac:dyDescent="0.3">
      <c r="A147" s="25"/>
      <c r="B147" s="26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3" t="e">
        <f t="shared" si="2"/>
        <v>#DIV/0!</v>
      </c>
      <c r="AP147" s="22" t="e">
        <f>((AK147-AK$36)*100)/AK$36</f>
        <v>#DIV/0!</v>
      </c>
    </row>
    <row r="148" spans="1:47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3" t="e">
        <f t="shared" si="2"/>
        <v>#DIV/0!</v>
      </c>
      <c r="AP148" s="22" t="e">
        <f>((AK148-AK$37)*100)/AK$37</f>
        <v>#DIV/0!</v>
      </c>
    </row>
    <row r="149" spans="1:47" x14ac:dyDescent="0.3">
      <c r="A149" t="s">
        <v>89</v>
      </c>
      <c r="AK149" s="17">
        <f>SUM(A113:AJ146)/867</f>
        <v>0</v>
      </c>
      <c r="AP149" s="23" t="e">
        <f>((AK149-AK$38)*100)/AK$38</f>
        <v>#DIV/0!</v>
      </c>
      <c r="AQ149" s="24" t="s">
        <v>124</v>
      </c>
    </row>
    <row r="150" spans="1:47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3" t="s">
        <v>0</v>
      </c>
      <c r="AP150" s="2" t="s">
        <v>0</v>
      </c>
      <c r="AR150" s="2"/>
      <c r="AS150" s="2"/>
      <c r="AT150" s="1" t="s">
        <v>128</v>
      </c>
    </row>
    <row r="151" spans="1:47" x14ac:dyDescent="0.3">
      <c r="A151" s="25"/>
      <c r="B151" s="26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3" t="e">
        <f>AVERAGE(A151:AJ151)</f>
        <v>#DIV/0!</v>
      </c>
      <c r="AM151" s="6" t="s">
        <v>93</v>
      </c>
      <c r="AO151" s="2">
        <f>SUM(A184:AJ185)/40</f>
        <v>0</v>
      </c>
      <c r="AP151" s="2" t="e">
        <f>((AK151-AK$3)*100)/AK$3</f>
        <v>#DIV/0!</v>
      </c>
      <c r="AR151" s="6" t="s">
        <v>93</v>
      </c>
      <c r="AS151" s="2"/>
      <c r="AT151" s="2" t="e">
        <f>((AO151-AO$3)*100)/AO$3</f>
        <v>#DIV/0!</v>
      </c>
    </row>
    <row r="152" spans="1:47" x14ac:dyDescent="0.3">
      <c r="A152" s="27"/>
      <c r="B152" s="28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3" t="e">
        <f t="shared" si="2"/>
        <v>#DIV/0!</v>
      </c>
      <c r="AM152" s="6" t="s">
        <v>115</v>
      </c>
      <c r="AO152" s="2">
        <f>SUM(A150:AJ151)/34</f>
        <v>0</v>
      </c>
      <c r="AP152" s="2" t="e">
        <f>((AK152-AK$4)*100)/AK$4</f>
        <v>#DIV/0!</v>
      </c>
      <c r="AR152" s="6" t="s">
        <v>115</v>
      </c>
      <c r="AS152" s="2"/>
      <c r="AT152" s="1" t="e">
        <f>((AO152-AO$4)*100)/AO$4</f>
        <v>#DIV/0!</v>
      </c>
    </row>
    <row r="153" spans="1:47" x14ac:dyDescent="0.3">
      <c r="A153" s="27"/>
      <c r="B153" s="28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3" t="e">
        <f t="shared" si="2"/>
        <v>#DIV/0!</v>
      </c>
      <c r="AM153" s="10" t="s">
        <v>93</v>
      </c>
      <c r="AO153" s="2">
        <f>SUM(A182:AJ183)/26</f>
        <v>0</v>
      </c>
      <c r="AP153" s="2" t="e">
        <f>((AK153-AK$5)*100)/AK$5</f>
        <v>#DIV/0!</v>
      </c>
      <c r="AR153" s="10" t="s">
        <v>93</v>
      </c>
      <c r="AS153" s="2"/>
      <c r="AT153" s="1" t="e">
        <f>((AO153-AO$5)*100)/AO$5</f>
        <v>#DIV/0!</v>
      </c>
    </row>
    <row r="154" spans="1:47" x14ac:dyDescent="0.3">
      <c r="A154" s="29"/>
      <c r="B154" s="30"/>
      <c r="C154" s="29"/>
      <c r="D154" s="2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2"/>
      <c r="R154" s="32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29"/>
      <c r="AD154" s="29"/>
      <c r="AE154" s="29"/>
      <c r="AF154" s="29"/>
      <c r="AG154" s="29"/>
      <c r="AH154" s="29"/>
      <c r="AI154" s="29"/>
      <c r="AJ154" s="29"/>
      <c r="AK154" s="3" t="e">
        <f t="shared" si="2"/>
        <v>#DIV/0!</v>
      </c>
      <c r="AM154" s="10" t="s">
        <v>115</v>
      </c>
      <c r="AO154" s="2">
        <f>SUM(A152:AJ153)/72</f>
        <v>0</v>
      </c>
      <c r="AP154" s="2" t="e">
        <f>((AK154-AK$6)*100)/AK$6</f>
        <v>#DIV/0!</v>
      </c>
      <c r="AR154" s="10" t="s">
        <v>115</v>
      </c>
      <c r="AS154" s="2"/>
      <c r="AT154" s="1" t="e">
        <f>((AO154-AO$6)*100)/AO$6</f>
        <v>#DIV/0!</v>
      </c>
    </row>
    <row r="155" spans="1:47" x14ac:dyDescent="0.3">
      <c r="A155" s="29"/>
      <c r="B155" s="30"/>
      <c r="C155" s="29"/>
      <c r="D155" s="2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2"/>
      <c r="R155" s="32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29"/>
      <c r="AD155" s="29"/>
      <c r="AE155" s="29"/>
      <c r="AF155" s="29"/>
      <c r="AG155" s="29"/>
      <c r="AH155" s="29"/>
      <c r="AI155" s="29"/>
      <c r="AJ155" s="29"/>
      <c r="AK155" s="3" t="e">
        <f t="shared" si="2"/>
        <v>#DIV/0!</v>
      </c>
      <c r="AM155" s="11" t="s">
        <v>98</v>
      </c>
      <c r="AO155" s="2">
        <f>SUM(A177:R181)/56</f>
        <v>0</v>
      </c>
      <c r="AP155" s="2" t="e">
        <f>((AK155-AK$7)*100)/AK$7</f>
        <v>#DIV/0!</v>
      </c>
      <c r="AR155" s="11" t="s">
        <v>98</v>
      </c>
      <c r="AS155" s="2"/>
      <c r="AT155" s="1" t="e">
        <f>((AO155-AO$7)*100)/AO$7</f>
        <v>#DIV/0!</v>
      </c>
    </row>
    <row r="156" spans="1:47" x14ac:dyDescent="0.3">
      <c r="A156" s="29"/>
      <c r="B156" s="30"/>
      <c r="C156" s="29"/>
      <c r="D156" s="2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2"/>
      <c r="R156" s="32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29"/>
      <c r="AD156" s="29"/>
      <c r="AE156" s="29"/>
      <c r="AF156" s="29"/>
      <c r="AG156" s="29"/>
      <c r="AH156" s="29"/>
      <c r="AI156" s="29"/>
      <c r="AJ156" s="29"/>
      <c r="AK156" s="3" t="e">
        <f t="shared" si="2"/>
        <v>#DIV/0!</v>
      </c>
      <c r="AM156" s="11" t="s">
        <v>101</v>
      </c>
      <c r="AO156" s="2">
        <f>SUM(E154:R158)/68</f>
        <v>0</v>
      </c>
      <c r="AP156" s="2" t="e">
        <f>((AK156-AK$8)*100)/AK$8</f>
        <v>#DIV/0!</v>
      </c>
      <c r="AR156" s="11" t="s">
        <v>101</v>
      </c>
      <c r="AS156" s="2"/>
      <c r="AT156" s="1" t="e">
        <f>((AO156-AO$8)*100)/AO$8</f>
        <v>#DIV/0!</v>
      </c>
    </row>
    <row r="157" spans="1:47" x14ac:dyDescent="0.3">
      <c r="A157" s="29"/>
      <c r="B157" s="30"/>
      <c r="C157" s="29"/>
      <c r="D157" s="2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2"/>
      <c r="R157" s="32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29"/>
      <c r="AD157" s="29"/>
      <c r="AE157" s="29"/>
      <c r="AF157" s="29"/>
      <c r="AG157" s="29"/>
      <c r="AH157" s="29"/>
      <c r="AI157" s="29"/>
      <c r="AJ157" s="29"/>
      <c r="AK157" s="3" t="e">
        <f t="shared" si="2"/>
        <v>#DIV/0!</v>
      </c>
      <c r="AM157" s="12" t="s">
        <v>104</v>
      </c>
      <c r="AO157" s="2">
        <f>SUM(S177:Z181)/35</f>
        <v>0</v>
      </c>
      <c r="AP157" s="2" t="e">
        <f>((AK157-AK$9)*100)/AK$9</f>
        <v>#DIV/0!</v>
      </c>
      <c r="AR157" s="12" t="s">
        <v>104</v>
      </c>
      <c r="AS157" s="2"/>
      <c r="AT157" s="1" t="e">
        <f>((AO157-AO$9)*100)/AO$9</f>
        <v>#DIV/0!</v>
      </c>
    </row>
    <row r="158" spans="1:47" x14ac:dyDescent="0.3">
      <c r="A158" s="29"/>
      <c r="B158" s="30"/>
      <c r="C158" s="29"/>
      <c r="D158" s="2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2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29"/>
      <c r="AD158" s="29"/>
      <c r="AE158" s="29"/>
      <c r="AF158" s="29"/>
      <c r="AG158" s="29"/>
      <c r="AH158" s="29"/>
      <c r="AI158" s="29"/>
      <c r="AJ158" s="29"/>
      <c r="AK158" s="3" t="e">
        <f t="shared" si="2"/>
        <v>#DIV/0!</v>
      </c>
      <c r="AM158" s="12" t="s">
        <v>107</v>
      </c>
      <c r="AO158" s="2">
        <f>SUM(S154:AB158)/44</f>
        <v>0</v>
      </c>
      <c r="AP158" s="2" t="e">
        <f>((AK158-AK$10)*100)/AK$10</f>
        <v>#DIV/0!</v>
      </c>
      <c r="AR158" s="12" t="s">
        <v>107</v>
      </c>
      <c r="AS158" s="2"/>
      <c r="AT158" s="1" t="e">
        <f>((AO158-AO$10)*100)/AO$10</f>
        <v>#DIV/0!</v>
      </c>
    </row>
    <row r="159" spans="1:47" x14ac:dyDescent="0.3">
      <c r="A159" s="29"/>
      <c r="B159" s="30"/>
      <c r="C159" s="29"/>
      <c r="D159" s="2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6"/>
      <c r="AD159" s="29"/>
      <c r="AE159" s="29"/>
      <c r="AF159" s="29"/>
      <c r="AG159" s="29"/>
      <c r="AH159" s="29"/>
      <c r="AI159" s="29"/>
      <c r="AJ159" s="29"/>
      <c r="AK159" s="3" t="e">
        <f t="shared" si="2"/>
        <v>#DIV/0!</v>
      </c>
      <c r="AM159" s="14" t="s">
        <v>98</v>
      </c>
      <c r="AO159" s="2">
        <f>(SUM(B168:O176)/126)+(SUM(P168:R172)/14)</f>
        <v>0</v>
      </c>
      <c r="AP159" s="2" t="e">
        <f>((AK159-AK$11)*100)/AK$11</f>
        <v>#DIV/0!</v>
      </c>
      <c r="AR159" s="14" t="s">
        <v>98</v>
      </c>
      <c r="AS159" s="2"/>
      <c r="AT159" s="1" t="e">
        <f>((AO159-AO$11)*100)/AO$11</f>
        <v>#DIV/0!</v>
      </c>
      <c r="AU159" t="e">
        <f>SUM(AT159:AT162)/4</f>
        <v>#DIV/0!</v>
      </c>
    </row>
    <row r="160" spans="1:47" x14ac:dyDescent="0.3">
      <c r="A160" s="29"/>
      <c r="B160" s="30"/>
      <c r="C160" s="29"/>
      <c r="D160" s="2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6"/>
      <c r="AD160" s="29"/>
      <c r="AE160" s="29"/>
      <c r="AF160" s="29"/>
      <c r="AG160" s="29"/>
      <c r="AH160" s="29"/>
      <c r="AI160" s="29"/>
      <c r="AJ160" s="29"/>
      <c r="AK160" s="3" t="e">
        <f t="shared" si="2"/>
        <v>#DIV/0!</v>
      </c>
      <c r="AM160" s="14" t="s">
        <v>101</v>
      </c>
      <c r="AO160" s="2">
        <f>SUM(E159:R167)/126</f>
        <v>0</v>
      </c>
      <c r="AP160" s="2" t="e">
        <f>((AK160-AK$12)*100)/AK$12</f>
        <v>#DIV/0!</v>
      </c>
      <c r="AR160" s="14" t="s">
        <v>101</v>
      </c>
      <c r="AS160" s="2"/>
      <c r="AT160" s="1" t="e">
        <f>((AO160-AO$12)*100)/AO$12</f>
        <v>#DIV/0!</v>
      </c>
    </row>
    <row r="161" spans="1:46" x14ac:dyDescent="0.3">
      <c r="A161" s="29"/>
      <c r="B161" s="30"/>
      <c r="C161" s="29"/>
      <c r="D161" s="2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6"/>
      <c r="AD161" s="29"/>
      <c r="AE161" s="29"/>
      <c r="AF161" s="29"/>
      <c r="AG161" s="29"/>
      <c r="AH161" s="29"/>
      <c r="AI161" s="29"/>
      <c r="AJ161" s="29"/>
      <c r="AK161" s="3" t="e">
        <f t="shared" si="2"/>
        <v>#DIV/0!</v>
      </c>
      <c r="AM161" s="15" t="s">
        <v>104</v>
      </c>
      <c r="AO161" s="2">
        <f>(SUM(S168:AB176)/59)+(SUM(P173:R176)/8)</f>
        <v>0</v>
      </c>
      <c r="AP161" s="2" t="e">
        <f>((AK161-AK$13)*100)/AK$13</f>
        <v>#DIV/0!</v>
      </c>
      <c r="AR161" s="15" t="s">
        <v>104</v>
      </c>
      <c r="AS161" s="2"/>
      <c r="AT161" s="1" t="e">
        <f>((AO161-AO$13)*100)/AO$13</f>
        <v>#DIV/0!</v>
      </c>
    </row>
    <row r="162" spans="1:46" x14ac:dyDescent="0.3">
      <c r="A162" s="29"/>
      <c r="B162" s="30"/>
      <c r="C162" s="29"/>
      <c r="D162" s="2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6"/>
      <c r="AD162" s="29"/>
      <c r="AE162" s="29"/>
      <c r="AF162" s="29"/>
      <c r="AG162" s="29"/>
      <c r="AH162" s="29"/>
      <c r="AI162" s="29"/>
      <c r="AJ162" s="29"/>
      <c r="AK162" s="3" t="e">
        <f t="shared" si="2"/>
        <v>#DIV/0!</v>
      </c>
      <c r="AM162" s="15" t="s">
        <v>107</v>
      </c>
      <c r="AO162" s="2">
        <f>SUM(S159:AB167)/54</f>
        <v>0</v>
      </c>
      <c r="AP162" s="1" t="e">
        <f>((AK162-AK$14)*100)/AK$14</f>
        <v>#DIV/0!</v>
      </c>
      <c r="AR162" s="15" t="s">
        <v>107</v>
      </c>
      <c r="AS162" s="2"/>
      <c r="AT162" s="1" t="e">
        <f>((AO162-AO$14)*100)/AO$14</f>
        <v>#DIV/0!</v>
      </c>
    </row>
    <row r="163" spans="1:46" x14ac:dyDescent="0.3">
      <c r="A163" s="29"/>
      <c r="B163" s="30"/>
      <c r="C163" s="29"/>
      <c r="D163" s="2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6"/>
      <c r="AD163" s="29"/>
      <c r="AE163" s="29"/>
      <c r="AF163" s="29"/>
      <c r="AG163" s="29"/>
      <c r="AH163" s="29"/>
      <c r="AI163" s="29"/>
      <c r="AJ163" s="29"/>
      <c r="AK163" s="3" t="e">
        <f t="shared" si="2"/>
        <v>#DIV/0!</v>
      </c>
      <c r="AM163" s="16" t="s">
        <v>116</v>
      </c>
      <c r="AO163" s="2">
        <f>(SUM(AC154:AJ176)/132)+(SUM(A154:D167)/41)</f>
        <v>0</v>
      </c>
      <c r="AP163" s="2" t="e">
        <f>((AK163-AK$15)*100)/AK$15</f>
        <v>#DIV/0!</v>
      </c>
      <c r="AR163" s="16" t="s">
        <v>116</v>
      </c>
      <c r="AS163" s="2"/>
      <c r="AT163" s="1" t="e">
        <f>((AO163-AO$15)*100)/AO$15</f>
        <v>#DIV/0!</v>
      </c>
    </row>
    <row r="164" spans="1:46" x14ac:dyDescent="0.3">
      <c r="A164" s="29"/>
      <c r="B164" s="30"/>
      <c r="C164" s="29"/>
      <c r="D164" s="2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6"/>
      <c r="AD164" s="29"/>
      <c r="AE164" s="29"/>
      <c r="AF164" s="29"/>
      <c r="AG164" s="29"/>
      <c r="AH164" s="29"/>
      <c r="AI164" s="29"/>
      <c r="AJ164" s="29"/>
      <c r="AK164" s="3" t="e">
        <f t="shared" si="2"/>
        <v>#DIV/0!</v>
      </c>
      <c r="AM164" t="s">
        <v>117</v>
      </c>
      <c r="AO164" s="2">
        <f>((SUM(A150:Z183)+SUM(AA150:AJ176))/895)</f>
        <v>0</v>
      </c>
      <c r="AP164" s="2" t="e">
        <f>((AK164-AK$16)*100)/AK$16</f>
        <v>#DIV/0!</v>
      </c>
      <c r="AR164" t="s">
        <v>117</v>
      </c>
      <c r="AT164" s="1" t="e">
        <f>((AO164-AO$16)*100)/AO$16</f>
        <v>#DIV/0!</v>
      </c>
    </row>
    <row r="165" spans="1:46" x14ac:dyDescent="0.3">
      <c r="A165" s="29"/>
      <c r="B165" s="30"/>
      <c r="C165" s="29"/>
      <c r="D165" s="2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6"/>
      <c r="AD165" s="29"/>
      <c r="AE165" s="29"/>
      <c r="AF165" s="29"/>
      <c r="AG165" s="29"/>
      <c r="AH165" s="29"/>
      <c r="AI165" s="29"/>
      <c r="AJ165" s="29"/>
      <c r="AK165" s="3" t="e">
        <f t="shared" si="2"/>
        <v>#DIV/0!</v>
      </c>
      <c r="AM165" t="s">
        <v>118</v>
      </c>
      <c r="AP165" s="2" t="e">
        <f>((AK165-AK$17)*100)/AK$17</f>
        <v>#DIV/0!</v>
      </c>
      <c r="AR165" t="s">
        <v>118</v>
      </c>
      <c r="AT165" s="1" t="e">
        <f>((AO165-AO$17)*100)/AO$17</f>
        <v>#DIV/0!</v>
      </c>
    </row>
    <row r="166" spans="1:46" x14ac:dyDescent="0.3">
      <c r="A166" s="29"/>
      <c r="B166" s="30"/>
      <c r="C166" s="29"/>
      <c r="D166" s="2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6"/>
      <c r="AD166" s="29"/>
      <c r="AE166" s="29"/>
      <c r="AF166" s="29"/>
      <c r="AG166" s="29"/>
      <c r="AH166" s="29"/>
      <c r="AI166" s="29"/>
      <c r="AJ166" s="29"/>
      <c r="AK166" s="3" t="e">
        <f t="shared" si="2"/>
        <v>#DIV/0!</v>
      </c>
      <c r="AM166" t="s">
        <v>119</v>
      </c>
      <c r="AP166" s="2" t="e">
        <f>((AK166-AK$18)*100)/AK$18</f>
        <v>#DIV/0!</v>
      </c>
      <c r="AR166" t="s">
        <v>119</v>
      </c>
      <c r="AT166" s="1" t="e">
        <f>((AO166-AO$18)*100)/AO$18</f>
        <v>#DIV/0!</v>
      </c>
    </row>
    <row r="167" spans="1:46" x14ac:dyDescent="0.3">
      <c r="A167" s="29"/>
      <c r="B167" s="30"/>
      <c r="C167" s="29"/>
      <c r="D167" s="2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6"/>
      <c r="AD167" s="29"/>
      <c r="AE167" s="29"/>
      <c r="AF167" s="29"/>
      <c r="AG167" s="29"/>
      <c r="AH167" s="29"/>
      <c r="AI167" s="29"/>
      <c r="AJ167" s="29"/>
      <c r="AK167" s="3" t="e">
        <f t="shared" si="2"/>
        <v>#DIV/0!</v>
      </c>
      <c r="AM167" t="s">
        <v>120</v>
      </c>
      <c r="AO167" s="2">
        <f>SUM(U183:W183)/3</f>
        <v>0</v>
      </c>
      <c r="AP167" s="2" t="e">
        <f>((AK167-AK$19)*100)/AK$19</f>
        <v>#DIV/0!</v>
      </c>
      <c r="AR167" t="s">
        <v>123</v>
      </c>
      <c r="AT167" s="1" t="e">
        <f>((AO167-AO$19)*100)/AO$19</f>
        <v>#DIV/0!</v>
      </c>
    </row>
    <row r="168" spans="1:46" x14ac:dyDescent="0.3"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6"/>
      <c r="AD168" s="29"/>
      <c r="AE168" s="29"/>
      <c r="AF168" s="29"/>
      <c r="AG168" s="29"/>
      <c r="AH168" s="29"/>
      <c r="AI168" s="29"/>
      <c r="AJ168" s="29"/>
      <c r="AK168" s="3" t="e">
        <f t="shared" si="2"/>
        <v>#DIV/0!</v>
      </c>
      <c r="AP168" s="2" t="e">
        <f>((AK168-AK$20)*100)/AK$20</f>
        <v>#DIV/0!</v>
      </c>
    </row>
    <row r="169" spans="1:46" x14ac:dyDescent="0.3"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6"/>
      <c r="AD169" s="29"/>
      <c r="AE169" s="29"/>
      <c r="AF169" s="29"/>
      <c r="AG169" s="29"/>
      <c r="AH169" s="29"/>
      <c r="AI169" s="29"/>
      <c r="AJ169" s="29"/>
      <c r="AK169" s="3" t="e">
        <f t="shared" si="2"/>
        <v>#DIV/0!</v>
      </c>
      <c r="AP169" s="2" t="e">
        <f>((AK169-AK$21)*100)/AK$21</f>
        <v>#DIV/0!</v>
      </c>
    </row>
    <row r="170" spans="1:46" x14ac:dyDescent="0.3"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6"/>
      <c r="AD170" s="29"/>
      <c r="AE170" s="29"/>
      <c r="AF170" s="29"/>
      <c r="AG170" s="29"/>
      <c r="AH170" s="29"/>
      <c r="AI170" s="29"/>
      <c r="AJ170" s="29"/>
      <c r="AK170" s="3" t="e">
        <f t="shared" si="2"/>
        <v>#DIV/0!</v>
      </c>
      <c r="AP170" s="2" t="e">
        <f>((AK170-AK$22)*100)/AK$22</f>
        <v>#DIV/0!</v>
      </c>
    </row>
    <row r="171" spans="1:46" x14ac:dyDescent="0.3"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6"/>
      <c r="AD171" s="29"/>
      <c r="AE171" s="29"/>
      <c r="AF171" s="29"/>
      <c r="AG171" s="29"/>
      <c r="AH171" s="29"/>
      <c r="AI171" s="29"/>
      <c r="AJ171" s="29"/>
      <c r="AK171" s="3" t="e">
        <f t="shared" si="2"/>
        <v>#DIV/0!</v>
      </c>
      <c r="AP171" s="2" t="e">
        <f>((AK171-AK$23)*100)/AK$23</f>
        <v>#DIV/0!</v>
      </c>
    </row>
    <row r="172" spans="1:46" x14ac:dyDescent="0.3"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6"/>
      <c r="AD172" s="29"/>
      <c r="AE172" s="29"/>
      <c r="AF172" s="29"/>
      <c r="AG172" s="29"/>
      <c r="AH172" s="29"/>
      <c r="AI172" s="29"/>
      <c r="AJ172" s="29"/>
      <c r="AK172" s="3" t="e">
        <f t="shared" si="2"/>
        <v>#DIV/0!</v>
      </c>
      <c r="AP172" s="2" t="e">
        <f>((AK172-AK$24)*100)/AK$24</f>
        <v>#DIV/0!</v>
      </c>
    </row>
    <row r="173" spans="1:46" x14ac:dyDescent="0.3"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8"/>
      <c r="Q173" s="38"/>
      <c r="R173" s="38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6"/>
      <c r="AD173" s="29"/>
      <c r="AE173" s="29"/>
      <c r="AF173" s="29"/>
      <c r="AG173" s="29"/>
      <c r="AH173" s="29"/>
      <c r="AI173" s="29"/>
      <c r="AJ173" s="29"/>
      <c r="AK173" s="3" t="e">
        <f t="shared" si="2"/>
        <v>#DIV/0!</v>
      </c>
      <c r="AP173" s="2" t="e">
        <f>((AK173-AK$25)*100)/AK$25</f>
        <v>#DIV/0!</v>
      </c>
    </row>
    <row r="174" spans="1:46" x14ac:dyDescent="0.3"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8"/>
      <c r="Q174" s="38"/>
      <c r="R174" s="38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6"/>
      <c r="AD174" s="29"/>
      <c r="AE174" s="29"/>
      <c r="AF174" s="29"/>
      <c r="AG174" s="29"/>
      <c r="AH174" s="29"/>
      <c r="AI174" s="29"/>
      <c r="AJ174" s="29"/>
      <c r="AK174" s="3" t="e">
        <f t="shared" si="2"/>
        <v>#DIV/0!</v>
      </c>
      <c r="AP174" s="2" t="e">
        <f>((AK174-AK$26)*100)/AK$26</f>
        <v>#DIV/0!</v>
      </c>
    </row>
    <row r="175" spans="1:46" x14ac:dyDescent="0.3"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8"/>
      <c r="Q175" s="38"/>
      <c r="R175" s="38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6"/>
      <c r="AD175" s="29"/>
      <c r="AE175" s="29"/>
      <c r="AF175" s="29"/>
      <c r="AG175" s="29"/>
      <c r="AH175" s="29"/>
      <c r="AI175" s="29"/>
      <c r="AJ175" s="29"/>
      <c r="AK175" s="3" t="e">
        <f t="shared" si="2"/>
        <v>#DIV/0!</v>
      </c>
      <c r="AP175" s="2" t="e">
        <f>((AK175-AK$27)*100)/AK$27</f>
        <v>#DIV/0!</v>
      </c>
    </row>
    <row r="176" spans="1:46" x14ac:dyDescent="0.3"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8"/>
      <c r="Q176" s="38"/>
      <c r="R176" s="38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6"/>
      <c r="AD176" s="29"/>
      <c r="AE176" s="29"/>
      <c r="AF176" s="29"/>
      <c r="AG176" s="29"/>
      <c r="AH176" s="29"/>
      <c r="AI176" s="29"/>
      <c r="AJ176" s="29"/>
      <c r="AK176" s="3" t="e">
        <f t="shared" si="2"/>
        <v>#DIV/0!</v>
      </c>
      <c r="AP176" s="2" t="e">
        <f>((AK176-AK$28)*100)/AK$28</f>
        <v>#DIV/0!</v>
      </c>
    </row>
    <row r="177" spans="1:42" x14ac:dyDescent="0.3">
      <c r="A177" s="32"/>
      <c r="B177" s="39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3"/>
      <c r="T177" s="33"/>
      <c r="U177" s="33"/>
      <c r="V177" s="33"/>
      <c r="W177" s="33"/>
      <c r="X177" s="33"/>
      <c r="Y177" s="33"/>
      <c r="Z177" s="33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3" t="e">
        <f t="shared" si="2"/>
        <v>#DIV/0!</v>
      </c>
      <c r="AP177" s="2" t="e">
        <f>((AK177-AK$29)*100)/AK$29</f>
        <v>#DIV/0!</v>
      </c>
    </row>
    <row r="178" spans="1:42" x14ac:dyDescent="0.3">
      <c r="A178" s="31"/>
      <c r="B178" s="4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3"/>
      <c r="T178" s="33"/>
      <c r="U178" s="33"/>
      <c r="V178" s="33"/>
      <c r="W178" s="33"/>
      <c r="X178" s="33"/>
      <c r="Y178" s="33"/>
      <c r="Z178" s="3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3" t="e">
        <f t="shared" si="2"/>
        <v>#DIV/0!</v>
      </c>
      <c r="AP178" s="2" t="e">
        <f>((AK178-AK$30)*100)/AK$30</f>
        <v>#DIV/0!</v>
      </c>
    </row>
    <row r="179" spans="1:42" x14ac:dyDescent="0.3">
      <c r="A179" s="31"/>
      <c r="B179" s="4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3"/>
      <c r="T179" s="33"/>
      <c r="U179" s="33"/>
      <c r="V179" s="33"/>
      <c r="W179" s="33"/>
      <c r="X179" s="33"/>
      <c r="Y179" s="33"/>
      <c r="Z179" s="33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3" t="e">
        <f t="shared" ref="AK179:AK185" si="3">AVERAGE(A179:AJ179)</f>
        <v>#DIV/0!</v>
      </c>
      <c r="AP179" s="2" t="e">
        <f>((AK179-AK$31)*100)/AK$31</f>
        <v>#DIV/0!</v>
      </c>
    </row>
    <row r="180" spans="1:42" x14ac:dyDescent="0.3">
      <c r="A180" s="31"/>
      <c r="B180" s="4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3"/>
      <c r="T180" s="33"/>
      <c r="U180" s="33"/>
      <c r="V180" s="33"/>
      <c r="W180" s="33"/>
      <c r="X180" s="33"/>
      <c r="Y180" s="33"/>
      <c r="Z180" s="3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3" t="e">
        <f t="shared" si="3"/>
        <v>#DIV/0!</v>
      </c>
      <c r="AP180" s="2" t="e">
        <f>((AK180-AK$32)*100)/AK$32</f>
        <v>#DIV/0!</v>
      </c>
    </row>
    <row r="181" spans="1:42" x14ac:dyDescent="0.3">
      <c r="A181" s="31"/>
      <c r="B181" s="4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3"/>
      <c r="T181" s="33"/>
      <c r="U181" s="33"/>
      <c r="V181" s="33"/>
      <c r="W181" s="33"/>
      <c r="X181" s="33"/>
      <c r="Y181" s="33"/>
      <c r="Z181" s="33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3" t="e">
        <f t="shared" si="3"/>
        <v>#DIV/0!</v>
      </c>
      <c r="AP181" s="2" t="e">
        <f>((AK181-AK$33)*100)/AK$33</f>
        <v>#DIV/0!</v>
      </c>
    </row>
    <row r="182" spans="1:42" x14ac:dyDescent="0.3">
      <c r="A182" s="27"/>
      <c r="B182" s="28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3" t="e">
        <f t="shared" si="3"/>
        <v>#DIV/0!</v>
      </c>
      <c r="AP182" s="2" t="e">
        <f>((AK182-AK$34)*100)/AK$34</f>
        <v>#DIV/0!</v>
      </c>
    </row>
    <row r="183" spans="1:42" x14ac:dyDescent="0.3">
      <c r="A183" s="27"/>
      <c r="B183" s="28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3" t="e">
        <f t="shared" si="3"/>
        <v>#DIV/0!</v>
      </c>
      <c r="AP183" s="2" t="e">
        <f>((AK183-AK$35)*100)/AK$35</f>
        <v>#DIV/0!</v>
      </c>
    </row>
    <row r="184" spans="1:42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3" t="e">
        <f t="shared" si="3"/>
        <v>#DIV/0!</v>
      </c>
      <c r="AP184" s="22" t="e">
        <f>((AK184-AK$36)*100)/AK$36</f>
        <v>#DIV/0!</v>
      </c>
    </row>
    <row r="185" spans="1:42" x14ac:dyDescent="0.3">
      <c r="A185" s="25"/>
      <c r="B185" s="2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3" t="e">
        <f t="shared" si="3"/>
        <v>#DIV/0!</v>
      </c>
      <c r="AP185" s="22" t="e">
        <f>((AK185-AK$37)*100)/AK$37</f>
        <v>#DIV/0!</v>
      </c>
    </row>
    <row r="186" spans="1:42" x14ac:dyDescent="0.3">
      <c r="AK186" s="17">
        <f>SUM(A150:AJ185)/867</f>
        <v>0</v>
      </c>
      <c r="AP186" s="23" t="e">
        <f>((AK186-AK$38)*100)/AK$38</f>
        <v>#DIV/0!</v>
      </c>
    </row>
    <row r="187" spans="1:42" x14ac:dyDescent="0.3">
      <c r="AK187" s="18"/>
    </row>
    <row r="188" spans="1:42" x14ac:dyDescent="0.3">
      <c r="AK188" s="18"/>
    </row>
    <row r="189" spans="1:42" x14ac:dyDescent="0.3">
      <c r="AK189" s="18"/>
    </row>
    <row r="190" spans="1:42" x14ac:dyDescent="0.3">
      <c r="AK190" s="18"/>
    </row>
    <row r="191" spans="1:42" x14ac:dyDescent="0.3">
      <c r="AK191" s="18"/>
    </row>
    <row r="192" spans="1:42" x14ac:dyDescent="0.3">
      <c r="AK192" s="18"/>
    </row>
    <row r="193" spans="37:37" x14ac:dyDescent="0.3">
      <c r="AK193" s="18"/>
    </row>
    <row r="194" spans="37:37" x14ac:dyDescent="0.3">
      <c r="AK194" s="18"/>
    </row>
    <row r="195" spans="37:37" x14ac:dyDescent="0.3">
      <c r="AK195" s="18"/>
    </row>
    <row r="196" spans="37:37" x14ac:dyDescent="0.3">
      <c r="AK196" s="18"/>
    </row>
    <row r="197" spans="37:37" x14ac:dyDescent="0.3">
      <c r="AK197" s="18"/>
    </row>
    <row r="198" spans="37:37" x14ac:dyDescent="0.3">
      <c r="AK198" s="2"/>
    </row>
    <row r="199" spans="37:37" x14ac:dyDescent="0.3">
      <c r="AK199" s="2"/>
    </row>
    <row r="200" spans="37:37" x14ac:dyDescent="0.3">
      <c r="AK200" s="2"/>
    </row>
    <row r="201" spans="37:37" x14ac:dyDescent="0.3">
      <c r="AK201" s="2"/>
    </row>
    <row r="202" spans="37:37" x14ac:dyDescent="0.3">
      <c r="AK202" s="2"/>
    </row>
    <row r="203" spans="37:37" x14ac:dyDescent="0.3">
      <c r="AK203" s="2"/>
    </row>
    <row r="204" spans="37:37" x14ac:dyDescent="0.3">
      <c r="AK204" s="2"/>
    </row>
    <row r="205" spans="37:37" x14ac:dyDescent="0.3">
      <c r="AK205" s="2"/>
    </row>
    <row r="206" spans="37:37" x14ac:dyDescent="0.3">
      <c r="AK206" s="2"/>
    </row>
    <row r="207" spans="37:37" x14ac:dyDescent="0.3">
      <c r="AK207" s="2"/>
    </row>
    <row r="208" spans="37:37" x14ac:dyDescent="0.3">
      <c r="AK208" s="2"/>
    </row>
    <row r="209" spans="37:37" x14ac:dyDescent="0.3">
      <c r="AK209" s="2"/>
    </row>
    <row r="210" spans="37:37" x14ac:dyDescent="0.3">
      <c r="AK210" s="2"/>
    </row>
    <row r="211" spans="37:37" x14ac:dyDescent="0.3">
      <c r="AK211" s="2"/>
    </row>
    <row r="212" spans="37:37" x14ac:dyDescent="0.3">
      <c r="AK212" s="2"/>
    </row>
    <row r="213" spans="37:37" x14ac:dyDescent="0.3">
      <c r="AK213" s="2"/>
    </row>
    <row r="214" spans="37:37" x14ac:dyDescent="0.3">
      <c r="AK214" s="2"/>
    </row>
    <row r="215" spans="37:37" x14ac:dyDescent="0.3">
      <c r="AK215" s="2"/>
    </row>
    <row r="216" spans="37:37" x14ac:dyDescent="0.3">
      <c r="AK216" s="2"/>
    </row>
    <row r="217" spans="37:37" x14ac:dyDescent="0.3">
      <c r="AK217" s="2"/>
    </row>
    <row r="218" spans="37:37" x14ac:dyDescent="0.3">
      <c r="AK218" s="2"/>
    </row>
    <row r="219" spans="37:37" x14ac:dyDescent="0.3">
      <c r="AK219" s="2"/>
    </row>
    <row r="220" spans="37:37" x14ac:dyDescent="0.3">
      <c r="AK220" s="2"/>
    </row>
    <row r="221" spans="37:37" x14ac:dyDescent="0.3">
      <c r="AK221" s="2"/>
    </row>
    <row r="222" spans="37:37" x14ac:dyDescent="0.3">
      <c r="AK222" s="2"/>
    </row>
    <row r="223" spans="37:37" x14ac:dyDescent="0.3">
      <c r="AK223" s="2"/>
    </row>
    <row r="224" spans="37:37" x14ac:dyDescent="0.3">
      <c r="AK224" s="2"/>
    </row>
    <row r="225" spans="37:37" x14ac:dyDescent="0.3">
      <c r="AK225" s="2"/>
    </row>
    <row r="226" spans="37:37" x14ac:dyDescent="0.3">
      <c r="AK226" s="2"/>
    </row>
    <row r="227" spans="37:37" x14ac:dyDescent="0.3">
      <c r="AK227" s="2"/>
    </row>
    <row r="228" spans="37:37" x14ac:dyDescent="0.3">
      <c r="AK228" s="2"/>
    </row>
    <row r="229" spans="37:37" x14ac:dyDescent="0.3">
      <c r="AK229" s="2"/>
    </row>
    <row r="230" spans="37:37" x14ac:dyDescent="0.3">
      <c r="AK230" s="2"/>
    </row>
    <row r="231" spans="37:37" x14ac:dyDescent="0.3">
      <c r="AK231" s="2"/>
    </row>
    <row r="232" spans="37:37" x14ac:dyDescent="0.3">
      <c r="AK232" s="2"/>
    </row>
    <row r="233" spans="37:37" x14ac:dyDescent="0.3">
      <c r="AK233" s="2"/>
    </row>
    <row r="234" spans="37:37" x14ac:dyDescent="0.3">
      <c r="AK234" s="2"/>
    </row>
    <row r="235" spans="37:37" x14ac:dyDescent="0.3">
      <c r="AK235" s="2"/>
    </row>
    <row r="236" spans="37:37" x14ac:dyDescent="0.3">
      <c r="AK236" s="2"/>
    </row>
    <row r="237" spans="37:37" x14ac:dyDescent="0.3">
      <c r="AK237" s="2"/>
    </row>
    <row r="238" spans="37:37" x14ac:dyDescent="0.3">
      <c r="AK238" s="2"/>
    </row>
    <row r="239" spans="37:37" x14ac:dyDescent="0.3">
      <c r="AK239" s="2"/>
    </row>
    <row r="240" spans="37:37" x14ac:dyDescent="0.3">
      <c r="AK240" s="2"/>
    </row>
    <row r="241" spans="37:37" x14ac:dyDescent="0.3">
      <c r="AK241" s="2"/>
    </row>
    <row r="242" spans="37:37" x14ac:dyDescent="0.3">
      <c r="AK242" s="2"/>
    </row>
    <row r="243" spans="37:37" x14ac:dyDescent="0.3">
      <c r="AK243" s="2"/>
    </row>
    <row r="244" spans="37:37" x14ac:dyDescent="0.3">
      <c r="AK244" s="2"/>
    </row>
    <row r="245" spans="37:37" x14ac:dyDescent="0.3">
      <c r="AK245" s="2"/>
    </row>
    <row r="246" spans="37:37" x14ac:dyDescent="0.3">
      <c r="AK246" s="2"/>
    </row>
    <row r="247" spans="37:37" x14ac:dyDescent="0.3">
      <c r="AK247" s="2"/>
    </row>
    <row r="248" spans="37:37" x14ac:dyDescent="0.3">
      <c r="AK248" s="2"/>
    </row>
    <row r="249" spans="37:37" x14ac:dyDescent="0.3">
      <c r="AK249" s="2"/>
    </row>
    <row r="250" spans="37:37" x14ac:dyDescent="0.3">
      <c r="AK250" s="2"/>
    </row>
    <row r="251" spans="37:37" x14ac:dyDescent="0.3">
      <c r="AK251" s="2"/>
    </row>
    <row r="252" spans="37:37" x14ac:dyDescent="0.3">
      <c r="AK252" s="2"/>
    </row>
    <row r="253" spans="37:37" x14ac:dyDescent="0.3">
      <c r="AK253" s="2"/>
    </row>
    <row r="254" spans="37:37" x14ac:dyDescent="0.3">
      <c r="AK254" s="2"/>
    </row>
    <row r="255" spans="37:37" x14ac:dyDescent="0.3">
      <c r="AK255" s="2"/>
    </row>
    <row r="256" spans="37:37" x14ac:dyDescent="0.3">
      <c r="AK256" s="2"/>
    </row>
    <row r="257" spans="37:37" x14ac:dyDescent="0.3">
      <c r="AK257" s="2"/>
    </row>
    <row r="258" spans="37:37" x14ac:dyDescent="0.3">
      <c r="AK258" s="2"/>
    </row>
    <row r="259" spans="37:37" x14ac:dyDescent="0.3">
      <c r="AK259" s="2"/>
    </row>
    <row r="260" spans="37:37" x14ac:dyDescent="0.3">
      <c r="AK260" s="2"/>
    </row>
    <row r="261" spans="37:37" x14ac:dyDescent="0.3">
      <c r="AK261" s="2"/>
    </row>
    <row r="262" spans="37:37" x14ac:dyDescent="0.3">
      <c r="AK262" s="2"/>
    </row>
    <row r="263" spans="37:37" x14ac:dyDescent="0.3">
      <c r="AK263" s="2"/>
    </row>
    <row r="264" spans="37:37" x14ac:dyDescent="0.3">
      <c r="AK264" s="2"/>
    </row>
    <row r="265" spans="37:37" x14ac:dyDescent="0.3">
      <c r="AK265" s="2"/>
    </row>
    <row r="266" spans="37:37" x14ac:dyDescent="0.3">
      <c r="AK266" s="2"/>
    </row>
    <row r="267" spans="37:37" x14ac:dyDescent="0.3">
      <c r="AK267" s="2"/>
    </row>
    <row r="268" spans="37:37" x14ac:dyDescent="0.3">
      <c r="AK268" s="2"/>
    </row>
    <row r="269" spans="37:37" x14ac:dyDescent="0.3">
      <c r="AK269" s="2"/>
    </row>
    <row r="270" spans="37:37" x14ac:dyDescent="0.3">
      <c r="AK270" s="2"/>
    </row>
    <row r="271" spans="37:37" x14ac:dyDescent="0.3">
      <c r="AK271" s="2"/>
    </row>
    <row r="272" spans="37:37" x14ac:dyDescent="0.3">
      <c r="AK272" s="2"/>
    </row>
    <row r="273" spans="37:37" x14ac:dyDescent="0.3">
      <c r="AK273" s="2"/>
    </row>
    <row r="274" spans="37:37" x14ac:dyDescent="0.3">
      <c r="AK274" s="2"/>
    </row>
    <row r="275" spans="37:37" x14ac:dyDescent="0.3">
      <c r="AK275" s="2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0E63-CE5B-405B-924D-3A532C04A665}">
  <dimension ref="A1:BB17"/>
  <sheetViews>
    <sheetView zoomScale="68" zoomScaleNormal="68" workbookViewId="0">
      <selection activeCell="C3" sqref="C3"/>
    </sheetView>
  </sheetViews>
  <sheetFormatPr defaultRowHeight="14.4" x14ac:dyDescent="0.3"/>
  <cols>
    <col min="1" max="1" width="14.109375" customWidth="1"/>
    <col min="11" max="11" width="19.77734375" customWidth="1"/>
    <col min="12" max="12" width="22.44140625" customWidth="1"/>
    <col min="13" max="13" width="21.5546875" customWidth="1"/>
    <col min="14" max="14" width="22.88671875" customWidth="1"/>
    <col min="15" max="15" width="20.109375" customWidth="1"/>
    <col min="16" max="16" width="20.44140625" customWidth="1"/>
    <col min="17" max="17" width="21.109375" customWidth="1"/>
    <col min="18" max="18" width="21.77734375" customWidth="1"/>
    <col min="19" max="19" width="20.88671875" customWidth="1"/>
    <col min="20" max="20" width="20.44140625" customWidth="1"/>
    <col min="21" max="21" width="23" customWidth="1"/>
    <col min="22" max="22" width="21.6640625" customWidth="1"/>
    <col min="23" max="23" width="21.44140625" customWidth="1"/>
    <col min="24" max="24" width="22.109375" customWidth="1"/>
    <col min="25" max="25" width="22.21875" customWidth="1"/>
    <col min="26" max="26" width="23.44140625" customWidth="1"/>
    <col min="27" max="27" width="21.21875" customWidth="1"/>
    <col min="28" max="28" width="20.6640625" customWidth="1"/>
    <col min="29" max="29" width="22.5546875" customWidth="1"/>
    <col min="30" max="30" width="23" customWidth="1"/>
    <col min="31" max="31" width="19.77734375" customWidth="1"/>
    <col min="32" max="32" width="18.5546875" customWidth="1"/>
    <col min="33" max="33" width="21.21875" customWidth="1"/>
    <col min="34" max="34" width="20.21875" customWidth="1"/>
    <col min="35" max="35" width="19.21875" customWidth="1"/>
    <col min="36" max="36" width="19.6640625" customWidth="1"/>
    <col min="37" max="37" width="22.44140625" customWidth="1"/>
    <col min="38" max="38" width="20.44140625" customWidth="1"/>
    <col min="39" max="39" width="20.109375" customWidth="1"/>
    <col min="40" max="40" width="19.6640625" customWidth="1"/>
    <col min="41" max="41" width="21.5546875" customWidth="1"/>
    <col min="42" max="42" width="22.109375" customWidth="1"/>
    <col min="43" max="43" width="21.6640625" customWidth="1"/>
    <col min="44" max="44" width="17.44140625" customWidth="1"/>
    <col min="45" max="45" width="21.5546875" customWidth="1"/>
    <col min="46" max="46" width="22.77734375" customWidth="1"/>
    <col min="47" max="47" width="20.109375" customWidth="1"/>
    <col min="48" max="48" width="20.44140625" customWidth="1"/>
    <col min="49" max="49" width="20.109375" customWidth="1"/>
    <col min="50" max="50" width="20.33203125" customWidth="1"/>
    <col min="51" max="51" width="15.5546875" customWidth="1"/>
    <col min="52" max="52" width="14.77734375" customWidth="1"/>
    <col min="53" max="53" width="17.77734375" customWidth="1"/>
    <col min="54" max="54" width="17" customWidth="1"/>
  </cols>
  <sheetData>
    <row r="1" spans="1:54" x14ac:dyDescent="0.3">
      <c r="A1" t="s">
        <v>131</v>
      </c>
      <c r="B1" t="s">
        <v>130</v>
      </c>
      <c r="C1" t="s">
        <v>174</v>
      </c>
      <c r="D1" t="s">
        <v>175</v>
      </c>
      <c r="E1" t="s">
        <v>4</v>
      </c>
      <c r="F1" t="s">
        <v>5</v>
      </c>
      <c r="G1" t="s">
        <v>176</v>
      </c>
      <c r="H1" t="s">
        <v>177</v>
      </c>
      <c r="I1" t="s">
        <v>9</v>
      </c>
      <c r="J1" t="s">
        <v>10</v>
      </c>
      <c r="K1" t="s">
        <v>132</v>
      </c>
      <c r="L1" t="s">
        <v>133</v>
      </c>
      <c r="M1" t="s">
        <v>88</v>
      </c>
      <c r="N1" t="s">
        <v>89</v>
      </c>
      <c r="O1" t="s">
        <v>134</v>
      </c>
      <c r="P1" t="s">
        <v>135</v>
      </c>
      <c r="Q1" t="s">
        <v>34</v>
      </c>
      <c r="R1" t="s">
        <v>35</v>
      </c>
      <c r="S1" t="s">
        <v>136</v>
      </c>
      <c r="T1" t="s">
        <v>137</v>
      </c>
      <c r="U1" t="s">
        <v>39</v>
      </c>
      <c r="V1" t="s">
        <v>40</v>
      </c>
      <c r="W1" t="s">
        <v>138</v>
      </c>
      <c r="X1" t="s">
        <v>139</v>
      </c>
      <c r="Y1" t="s">
        <v>44</v>
      </c>
      <c r="Z1" t="s">
        <v>45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59</v>
      </c>
      <c r="AH1" t="s">
        <v>60</v>
      </c>
      <c r="AI1" t="s">
        <v>146</v>
      </c>
      <c r="AJ1" t="s">
        <v>147</v>
      </c>
      <c r="AK1" t="s">
        <v>64</v>
      </c>
      <c r="AL1" t="s">
        <v>65</v>
      </c>
      <c r="AM1" t="s">
        <v>148</v>
      </c>
      <c r="AN1" t="s">
        <v>149</v>
      </c>
      <c r="AO1" t="s">
        <v>69</v>
      </c>
      <c r="AP1" t="s">
        <v>70</v>
      </c>
      <c r="AQ1" t="s">
        <v>150</v>
      </c>
      <c r="AR1" t="s">
        <v>151</v>
      </c>
      <c r="AS1" t="s">
        <v>152</v>
      </c>
      <c r="AT1" t="s">
        <v>153</v>
      </c>
      <c r="AU1" t="s">
        <v>158</v>
      </c>
      <c r="AV1" t="s">
        <v>159</v>
      </c>
      <c r="AW1" t="s">
        <v>73</v>
      </c>
      <c r="AX1" t="s">
        <v>74</v>
      </c>
      <c r="AY1" t="s">
        <v>154</v>
      </c>
      <c r="AZ1" t="s">
        <v>155</v>
      </c>
      <c r="BA1" t="s">
        <v>156</v>
      </c>
      <c r="BB1" t="s">
        <v>157</v>
      </c>
    </row>
    <row r="2" spans="1:54" x14ac:dyDescent="0.3">
      <c r="A2" s="6" t="s">
        <v>161</v>
      </c>
      <c r="B2">
        <v>2</v>
      </c>
      <c r="C2" s="1" t="e" cm="1">
        <f t="array" ref="C2:C17">Fe!AT41:AT56</f>
        <v>#DIV/0!</v>
      </c>
      <c r="D2" s="1" t="e" cm="1">
        <f t="array" ref="D2:D17">Fe!AT78:AT93</f>
        <v>#DIV/0!</v>
      </c>
      <c r="E2" s="1" t="e" cm="1">
        <f t="array" ref="E2:E17">Fe!AT115:AT130</f>
        <v>#DIV/0!</v>
      </c>
      <c r="F2" s="1" t="e" cm="1">
        <f t="array" ref="F2:F17">Fe!AT152:AT167</f>
        <v>#DIV/0!</v>
      </c>
      <c r="G2" s="1" t="e" cm="1">
        <f t="array" ref="G2:G17">'PO4'!AT41:AT56</f>
        <v>#DIV/0!</v>
      </c>
      <c r="H2" s="1" t="e" cm="1">
        <f t="array" ref="H2:H17">'PO4'!AT78:AT93</f>
        <v>#DIV/0!</v>
      </c>
      <c r="I2" s="1" t="e" cm="1">
        <f t="array" ref="I2:I17">'PO4'!AT115:AT130</f>
        <v>#DIV/0!</v>
      </c>
      <c r="J2" s="1" t="e" cm="1">
        <f t="array" ref="J2:J17">'PO4'!AT152:AT167</f>
        <v>#DIV/0!</v>
      </c>
      <c r="K2" s="1" t="e" cm="1">
        <f t="array" ref="K2:K17">picophyto1!AT41:AT56</f>
        <v>#DIV/0!</v>
      </c>
      <c r="L2" s="1" t="e" cm="1">
        <f t="array" ref="L2:L17">picophyto1!AT78:AT93</f>
        <v>#DIV/0!</v>
      </c>
      <c r="M2" s="1" t="e" cm="1">
        <f t="array" ref="M2:M17">picophyto1!AT115:AT130</f>
        <v>#DIV/0!</v>
      </c>
      <c r="N2" s="1" t="e" cm="1">
        <f t="array" ref="N2:N17">picophyto1!AT152:AT167</f>
        <v>#DIV/0!</v>
      </c>
      <c r="O2" s="1" t="e" cm="1">
        <f t="array" ref="O2:O17">picophyto!AT41:AT56</f>
        <v>#DIV/0!</v>
      </c>
      <c r="P2" s="1" t="e" cm="1">
        <f t="array" ref="P2:P17">picophyto!AT78:AT93</f>
        <v>#DIV/0!</v>
      </c>
      <c r="Q2" s="1" t="e" cm="1">
        <f t="array" ref="Q2:Q17">picophyto!AT115:AT130</f>
        <v>#DIV/0!</v>
      </c>
      <c r="R2" s="1" t="e" cm="1">
        <f t="array" ref="R2:R17">picophyto!AT152:AT167</f>
        <v>#DIV/0!</v>
      </c>
      <c r="S2" s="1" t="e" cm="1">
        <f t="array" ref="S2:S17">nanophyto!AT41:AT56</f>
        <v>#DIV/0!</v>
      </c>
      <c r="T2" s="1" t="e" cm="1">
        <f t="array" ref="T2:T17">nanophyto!AT78:AT93</f>
        <v>#DIV/0!</v>
      </c>
      <c r="U2" s="1" t="e" cm="1">
        <f t="array" ref="U2:U17">nanophyto!AT115:AT130</f>
        <v>#DIV/0!</v>
      </c>
      <c r="V2" s="1" t="e" cm="1">
        <f t="array" ref="V2:V17">nanophyto!AT152:AT167</f>
        <v>#DIV/0!</v>
      </c>
      <c r="W2" s="1" t="e" cm="1">
        <f t="array" ref="W2:W17">microphyto!AT41:AT56</f>
        <v>#DIV/0!</v>
      </c>
      <c r="X2" s="1" t="e" cm="1">
        <f t="array" ref="X2:X17">microphyto!AT78:AT93</f>
        <v>#DIV/0!</v>
      </c>
      <c r="Y2" s="1" t="e" cm="1">
        <f t="array" ref="Y2:Y17">microphyto!AT115:AT130</f>
        <v>#DIV/0!</v>
      </c>
      <c r="Z2" s="1" t="e" cm="1">
        <f t="array" ref="Z2:Z17">microphyto!AT152:AT167</f>
        <v>#DIV/0!</v>
      </c>
      <c r="AA2" s="1" t="e" cm="1">
        <f t="array" ref="AA2:AA17">total_phyto!AT41:AT56</f>
        <v>#DIV/0!</v>
      </c>
      <c r="AB2" s="1" t="e" cm="1">
        <f t="array" ref="AB2:AB17">total_phyto!AT78:AT93</f>
        <v>#DIV/0!</v>
      </c>
      <c r="AC2" s="1" t="e" cm="1">
        <f t="array" ref="AC2:AC17">total_phyto!AT115:AT130</f>
        <v>#DIV/0!</v>
      </c>
      <c r="AD2" s="1" t="e" cm="1">
        <f t="array" ref="AD2:AD17">total_phyto!AT152:AT167</f>
        <v>#DIV/0!</v>
      </c>
      <c r="AE2" s="1" t="e" cm="1">
        <f t="array" ref="AE2:AE17">nanozoo!AT41:AT56</f>
        <v>#DIV/0!</v>
      </c>
      <c r="AF2" s="1" t="e" cm="1">
        <f t="array" ref="AF2:AF17">nanozoo!AT78:AT93</f>
        <v>#DIV/0!</v>
      </c>
      <c r="AG2" s="1" t="e" cm="1">
        <f t="array" ref="AG2:AG17">nanozoo!AT115:AT130</f>
        <v>#DIV/0!</v>
      </c>
      <c r="AH2" s="1" t="e" cm="1">
        <f t="array" ref="AH2:AH17">nanozoo!AT152:AT167</f>
        <v>#DIV/0!</v>
      </c>
      <c r="AI2" s="1" t="e" cm="1">
        <f t="array" ref="AI2:AI17">microzoo!AT41:AT56</f>
        <v>#DIV/0!</v>
      </c>
      <c r="AJ2" s="1" t="e" cm="1">
        <f t="array" ref="AJ2:AJ17">microzoo!AT78:AT93</f>
        <v>#DIV/0!</v>
      </c>
      <c r="AK2" s="1" t="e" cm="1">
        <f t="array" ref="AK2:AK17">microzoo!AT115:AT130</f>
        <v>#DIV/0!</v>
      </c>
      <c r="AL2" s="1" t="e" cm="1">
        <f t="array" ref="AL2:AL17">microzoo!AT152:AT167</f>
        <v>#DIV/0!</v>
      </c>
      <c r="AM2" s="1" t="e" cm="1">
        <f t="array" ref="AM2:AM17">mesozoo!AT41:AT56</f>
        <v>#DIV/0!</v>
      </c>
      <c r="AN2" s="1" t="e" cm="1">
        <f t="array" ref="AN2:AN17">mesozoo!AT78:AT93</f>
        <v>#DIV/0!</v>
      </c>
      <c r="AO2" s="1" t="e" cm="1">
        <f t="array" ref="AO2:AO17">mesozoo!AT115:AT130</f>
        <v>#DIV/0!</v>
      </c>
      <c r="AP2" s="1" t="e" cm="1">
        <f t="array" ref="AP2:AP17">mesozoo!AT152:AT167</f>
        <v>#DIV/0!</v>
      </c>
      <c r="AQ2" s="1" t="e" cm="1">
        <f t="array" ref="AQ2:AQ17">total_zoo!AT41:AT56</f>
        <v>#DIV/0!</v>
      </c>
      <c r="AR2" s="1" t="e" cm="1">
        <f t="array" ref="AR2:AR17">total_zoo!AT78:AT93</f>
        <v>#DIV/0!</v>
      </c>
      <c r="AS2" s="1" t="e" cm="1">
        <f t="array" ref="AS2:AS17">total_zoo!AT115:AT130</f>
        <v>#DIV/0!</v>
      </c>
      <c r="AT2" s="1" t="e" cm="1">
        <f t="array" ref="AT2:AT17">total_zoo!AT152:AT167</f>
        <v>#DIV/0!</v>
      </c>
      <c r="AU2" s="1" cm="1">
        <f t="array" ref="AU2:AU17">foram!AT41:AT56</f>
        <v>61.791574559188689</v>
      </c>
      <c r="AV2" s="1" cm="1">
        <f t="array" ref="AV2:AV17">foram!AT78:AT93</f>
        <v>25.011921782022046</v>
      </c>
      <c r="AW2" s="1" cm="1">
        <f t="array" ref="AW2:AW17">foram!AT115:AT130</f>
        <v>22.582214898609465</v>
      </c>
      <c r="AX2" s="1" cm="1">
        <f t="array" ref="AX2:AX17">foram!AT152:AT167</f>
        <v>52.032402039264127</v>
      </c>
      <c r="AY2" s="1" cm="1">
        <f t="array" ref="AY2:AY17">total_biomass!AT41:AT56</f>
        <v>3.2086161656549916</v>
      </c>
      <c r="AZ2" s="1" cm="1">
        <f t="array" ref="AZ2:AZ17">total_biomass!AT78:AT93</f>
        <v>2.2771921848463927</v>
      </c>
      <c r="BA2" s="1" cm="1">
        <f t="array" ref="BA2:BA17">total_biomass!AT115:AT130</f>
        <v>2.1448311907507538</v>
      </c>
      <c r="BB2" s="1" cm="1">
        <f t="array" ref="BB2:BB17">total_biomass!AT152:AT167</f>
        <v>4.3584421080497364</v>
      </c>
    </row>
    <row r="3" spans="1:54" x14ac:dyDescent="0.3">
      <c r="A3" s="10" t="s">
        <v>163</v>
      </c>
      <c r="B3">
        <v>3</v>
      </c>
      <c r="C3" s="1" t="e">
        <v>#DIV/0!</v>
      </c>
      <c r="D3" s="1" t="e">
        <v>#DIV/0!</v>
      </c>
      <c r="E3" s="1" t="e">
        <v>#DIV/0!</v>
      </c>
      <c r="F3" s="1" t="e">
        <v>#DIV/0!</v>
      </c>
      <c r="G3" s="1" t="e">
        <v>#DIV/0!</v>
      </c>
      <c r="H3" s="1" t="e">
        <v>#DIV/0!</v>
      </c>
      <c r="I3" s="1" t="e">
        <v>#DIV/0!</v>
      </c>
      <c r="J3" s="1" t="e">
        <v>#DIV/0!</v>
      </c>
      <c r="K3" s="1" t="e">
        <v>#DIV/0!</v>
      </c>
      <c r="L3" s="1" t="e">
        <v>#DIV/0!</v>
      </c>
      <c r="M3" s="1" t="e">
        <v>#DIV/0!</v>
      </c>
      <c r="N3" s="1" t="e">
        <v>#DIV/0!</v>
      </c>
      <c r="O3" s="1" t="e">
        <v>#DIV/0!</v>
      </c>
      <c r="P3" s="1" t="e">
        <v>#DIV/0!</v>
      </c>
      <c r="Q3" s="1" t="e">
        <v>#DIV/0!</v>
      </c>
      <c r="R3" s="1" t="e">
        <v>#DIV/0!</v>
      </c>
      <c r="S3" s="1" t="e">
        <v>#DIV/0!</v>
      </c>
      <c r="T3" s="1" t="e">
        <v>#DIV/0!</v>
      </c>
      <c r="U3" s="1" t="e">
        <v>#DIV/0!</v>
      </c>
      <c r="V3" s="1" t="e">
        <v>#DIV/0!</v>
      </c>
      <c r="W3" s="1" t="e">
        <v>#DIV/0!</v>
      </c>
      <c r="X3" s="1" t="e">
        <v>#DIV/0!</v>
      </c>
      <c r="Y3" s="1" t="e">
        <v>#DIV/0!</v>
      </c>
      <c r="Z3" s="1" t="e">
        <v>#DIV/0!</v>
      </c>
      <c r="AA3" s="1" t="e">
        <v>#DIV/0!</v>
      </c>
      <c r="AB3" s="1" t="e">
        <v>#DIV/0!</v>
      </c>
      <c r="AC3" s="1" t="e">
        <v>#DIV/0!</v>
      </c>
      <c r="AD3" s="1" t="e">
        <v>#DIV/0!</v>
      </c>
      <c r="AE3" s="1" t="e">
        <v>#DIV/0!</v>
      </c>
      <c r="AF3" s="1" t="e">
        <v>#DIV/0!</v>
      </c>
      <c r="AG3" s="1" t="e">
        <v>#DIV/0!</v>
      </c>
      <c r="AH3" s="1" t="e">
        <v>#DIV/0!</v>
      </c>
      <c r="AI3" s="1" t="e">
        <v>#DIV/0!</v>
      </c>
      <c r="AJ3" s="1" t="e">
        <v>#DIV/0!</v>
      </c>
      <c r="AK3" s="1" t="e">
        <v>#DIV/0!</v>
      </c>
      <c r="AL3" s="1" t="e">
        <v>#DIV/0!</v>
      </c>
      <c r="AM3" s="1" t="e">
        <v>#DIV/0!</v>
      </c>
      <c r="AN3" s="1" t="e">
        <v>#DIV/0!</v>
      </c>
      <c r="AO3" s="1" t="e">
        <v>#DIV/0!</v>
      </c>
      <c r="AP3" s="1" t="e">
        <v>#DIV/0!</v>
      </c>
      <c r="AQ3" s="1" t="e">
        <v>#DIV/0!</v>
      </c>
      <c r="AR3" s="1" t="e">
        <v>#DIV/0!</v>
      </c>
      <c r="AS3" s="1" t="e">
        <v>#DIV/0!</v>
      </c>
      <c r="AT3" s="1" t="e">
        <v>#DIV/0!</v>
      </c>
      <c r="AU3" s="1">
        <v>-3.7567908407505537</v>
      </c>
      <c r="AV3" s="1">
        <v>-10.3242175018131</v>
      </c>
      <c r="AW3" s="1">
        <v>-4.0047709062794592</v>
      </c>
      <c r="AX3" s="1">
        <v>-16.292669023199906</v>
      </c>
      <c r="AY3" s="1">
        <v>-1.4261435313166151</v>
      </c>
      <c r="AZ3" s="1">
        <v>-3.8455814089305456</v>
      </c>
      <c r="BA3" s="1">
        <v>-1.6695951740861492</v>
      </c>
      <c r="BB3" s="1">
        <v>-6.030203979876176</v>
      </c>
    </row>
    <row r="4" spans="1:54" x14ac:dyDescent="0.3">
      <c r="A4" s="10" t="s">
        <v>162</v>
      </c>
      <c r="B4">
        <v>4</v>
      </c>
      <c r="C4" s="1" t="e">
        <v>#DIV/0!</v>
      </c>
      <c r="D4" s="1" t="e">
        <v>#DIV/0!</v>
      </c>
      <c r="E4" s="1" t="e">
        <v>#DIV/0!</v>
      </c>
      <c r="F4" s="1" t="e">
        <v>#DIV/0!</v>
      </c>
      <c r="G4" s="1" t="e">
        <v>#DIV/0!</v>
      </c>
      <c r="H4" s="1" t="e">
        <v>#DIV/0!</v>
      </c>
      <c r="I4" s="1" t="e">
        <v>#DIV/0!</v>
      </c>
      <c r="J4" s="1" t="e">
        <v>#DIV/0!</v>
      </c>
      <c r="K4" s="1" t="e">
        <v>#DIV/0!</v>
      </c>
      <c r="L4" s="1" t="e">
        <v>#DIV/0!</v>
      </c>
      <c r="M4" s="1" t="e">
        <v>#DIV/0!</v>
      </c>
      <c r="N4" s="1" t="e">
        <v>#DIV/0!</v>
      </c>
      <c r="O4" s="1" t="e">
        <v>#DIV/0!</v>
      </c>
      <c r="P4" s="1" t="e">
        <v>#DIV/0!</v>
      </c>
      <c r="Q4" s="1" t="e">
        <v>#DIV/0!</v>
      </c>
      <c r="R4" s="1" t="e">
        <v>#DIV/0!</v>
      </c>
      <c r="S4" s="1" t="e">
        <v>#DIV/0!</v>
      </c>
      <c r="T4" s="1" t="e">
        <v>#DIV/0!</v>
      </c>
      <c r="U4" s="1" t="e">
        <v>#DIV/0!</v>
      </c>
      <c r="V4" s="1" t="e">
        <v>#DIV/0!</v>
      </c>
      <c r="W4" s="1" t="e">
        <v>#DIV/0!</v>
      </c>
      <c r="X4" s="1" t="e">
        <v>#DIV/0!</v>
      </c>
      <c r="Y4" s="1" t="e">
        <v>#DIV/0!</v>
      </c>
      <c r="Z4" s="1" t="e">
        <v>#DIV/0!</v>
      </c>
      <c r="AA4" s="1" t="e">
        <v>#DIV/0!</v>
      </c>
      <c r="AB4" s="1" t="e">
        <v>#DIV/0!</v>
      </c>
      <c r="AC4" s="1" t="e">
        <v>#DIV/0!</v>
      </c>
      <c r="AD4" s="1" t="e">
        <v>#DIV/0!</v>
      </c>
      <c r="AE4" s="1" t="e">
        <v>#DIV/0!</v>
      </c>
      <c r="AF4" s="1" t="e">
        <v>#DIV/0!</v>
      </c>
      <c r="AG4" s="1" t="e">
        <v>#DIV/0!</v>
      </c>
      <c r="AH4" s="1" t="e">
        <v>#DIV/0!</v>
      </c>
      <c r="AI4" s="1" t="e">
        <v>#DIV/0!</v>
      </c>
      <c r="AJ4" s="1" t="e">
        <v>#DIV/0!</v>
      </c>
      <c r="AK4" s="1" t="e">
        <v>#DIV/0!</v>
      </c>
      <c r="AL4" s="1" t="e">
        <v>#DIV/0!</v>
      </c>
      <c r="AM4" s="1" t="e">
        <v>#DIV/0!</v>
      </c>
      <c r="AN4" s="1" t="e">
        <v>#DIV/0!</v>
      </c>
      <c r="AO4" s="1" t="e">
        <v>#DIV/0!</v>
      </c>
      <c r="AP4" s="1" t="e">
        <v>#DIV/0!</v>
      </c>
      <c r="AQ4" s="1" t="e">
        <v>#DIV/0!</v>
      </c>
      <c r="AR4" s="1" t="e">
        <v>#DIV/0!</v>
      </c>
      <c r="AS4" s="1" t="e">
        <v>#DIV/0!</v>
      </c>
      <c r="AT4" s="1" t="e">
        <v>#DIV/0!</v>
      </c>
      <c r="AU4" s="1">
        <v>8.6566339378882944</v>
      </c>
      <c r="AV4" s="1">
        <v>15.753121647133469</v>
      </c>
      <c r="AW4" s="1">
        <v>1.9197482772084093</v>
      </c>
      <c r="AX4" s="1">
        <v>23.047922280891118</v>
      </c>
      <c r="AY4" s="1">
        <v>2.9238068713163652</v>
      </c>
      <c r="AZ4" s="1">
        <v>3.8759784361847043</v>
      </c>
      <c r="BA4" s="1">
        <v>2.441795377764211</v>
      </c>
      <c r="BB4" s="1">
        <v>4.3229766051052465</v>
      </c>
    </row>
    <row r="5" spans="1:54" x14ac:dyDescent="0.3">
      <c r="A5" s="11" t="s">
        <v>165</v>
      </c>
      <c r="B5">
        <v>6</v>
      </c>
      <c r="C5" s="1" t="e">
        <v>#DIV/0!</v>
      </c>
      <c r="D5" s="1" t="e">
        <v>#DIV/0!</v>
      </c>
      <c r="E5" s="1" t="e">
        <v>#DIV/0!</v>
      </c>
      <c r="F5" s="1" t="e">
        <v>#DIV/0!</v>
      </c>
      <c r="G5" s="1" t="e">
        <v>#DIV/0!</v>
      </c>
      <c r="H5" s="1" t="e">
        <v>#DIV/0!</v>
      </c>
      <c r="I5" s="1" t="e">
        <v>#DIV/0!</v>
      </c>
      <c r="J5" s="1" t="e">
        <v>#DIV/0!</v>
      </c>
      <c r="K5" s="1" t="e">
        <v>#DIV/0!</v>
      </c>
      <c r="L5" s="1" t="e">
        <v>#DIV/0!</v>
      </c>
      <c r="M5" s="1" t="e">
        <v>#DIV/0!</v>
      </c>
      <c r="N5" s="1" t="e">
        <v>#DIV/0!</v>
      </c>
      <c r="O5" s="1" t="e">
        <v>#DIV/0!</v>
      </c>
      <c r="P5" s="1" t="e">
        <v>#DIV/0!</v>
      </c>
      <c r="Q5" s="1" t="e">
        <v>#DIV/0!</v>
      </c>
      <c r="R5" s="1" t="e">
        <v>#DIV/0!</v>
      </c>
      <c r="S5" s="1" t="e">
        <v>#DIV/0!</v>
      </c>
      <c r="T5" s="1" t="e">
        <v>#DIV/0!</v>
      </c>
      <c r="U5" s="1" t="e">
        <v>#DIV/0!</v>
      </c>
      <c r="V5" s="1" t="e">
        <v>#DIV/0!</v>
      </c>
      <c r="W5" s="1" t="e">
        <v>#DIV/0!</v>
      </c>
      <c r="X5" s="1" t="e">
        <v>#DIV/0!</v>
      </c>
      <c r="Y5" s="1" t="e">
        <v>#DIV/0!</v>
      </c>
      <c r="Z5" s="1" t="e">
        <v>#DIV/0!</v>
      </c>
      <c r="AA5" s="1" t="e">
        <v>#DIV/0!</v>
      </c>
      <c r="AB5" s="1" t="e">
        <v>#DIV/0!</v>
      </c>
      <c r="AC5" s="1" t="e">
        <v>#DIV/0!</v>
      </c>
      <c r="AD5" s="1" t="e">
        <v>#DIV/0!</v>
      </c>
      <c r="AE5" s="1" t="e">
        <v>#DIV/0!</v>
      </c>
      <c r="AF5" s="1" t="e">
        <v>#DIV/0!</v>
      </c>
      <c r="AG5" s="1" t="e">
        <v>#DIV/0!</v>
      </c>
      <c r="AH5" s="1" t="e">
        <v>#DIV/0!</v>
      </c>
      <c r="AI5" s="1" t="e">
        <v>#DIV/0!</v>
      </c>
      <c r="AJ5" s="1" t="e">
        <v>#DIV/0!</v>
      </c>
      <c r="AK5" s="1" t="e">
        <v>#DIV/0!</v>
      </c>
      <c r="AL5" s="1" t="e">
        <v>#DIV/0!</v>
      </c>
      <c r="AM5" s="1" t="e">
        <v>#DIV/0!</v>
      </c>
      <c r="AN5" s="1" t="e">
        <v>#DIV/0!</v>
      </c>
      <c r="AO5" s="1" t="e">
        <v>#DIV/0!</v>
      </c>
      <c r="AP5" s="1" t="e">
        <v>#DIV/0!</v>
      </c>
      <c r="AQ5" s="1" t="e">
        <v>#DIV/0!</v>
      </c>
      <c r="AR5" s="1" t="e">
        <v>#DIV/0!</v>
      </c>
      <c r="AS5" s="1" t="e">
        <v>#DIV/0!</v>
      </c>
      <c r="AT5" s="1" t="e">
        <v>#DIV/0!</v>
      </c>
      <c r="AU5" s="1">
        <v>-12.987513070699649</v>
      </c>
      <c r="AV5" s="1">
        <v>-21.914483630267462</v>
      </c>
      <c r="AW5" s="1">
        <v>-15.948536334483066</v>
      </c>
      <c r="AX5" s="1">
        <v>-31.055723085250722</v>
      </c>
      <c r="AY5" s="1">
        <v>-4.1739425556195968</v>
      </c>
      <c r="AZ5" s="1">
        <v>-7.1118662755103443</v>
      </c>
      <c r="BA5" s="1">
        <v>-5.1170296169721681</v>
      </c>
      <c r="BB5" s="1">
        <v>-10.452298136364989</v>
      </c>
    </row>
    <row r="6" spans="1:54" x14ac:dyDescent="0.3">
      <c r="A6" s="11" t="s">
        <v>166</v>
      </c>
      <c r="B6">
        <v>7</v>
      </c>
      <c r="C6" s="1" t="e">
        <v>#DIV/0!</v>
      </c>
      <c r="D6" s="1" t="e">
        <v>#DIV/0!</v>
      </c>
      <c r="E6" s="1" t="e">
        <v>#DIV/0!</v>
      </c>
      <c r="F6" s="1" t="e">
        <v>#DIV/0!</v>
      </c>
      <c r="G6" s="1" t="e">
        <v>#DIV/0!</v>
      </c>
      <c r="H6" s="1" t="e">
        <v>#DIV/0!</v>
      </c>
      <c r="I6" s="1" t="e">
        <v>#DIV/0!</v>
      </c>
      <c r="J6" s="1" t="e">
        <v>#DIV/0!</v>
      </c>
      <c r="K6" s="1" t="e">
        <v>#DIV/0!</v>
      </c>
      <c r="L6" s="1" t="e">
        <v>#DIV/0!</v>
      </c>
      <c r="M6" s="1" t="e">
        <v>#DIV/0!</v>
      </c>
      <c r="N6" s="1" t="e">
        <v>#DIV/0!</v>
      </c>
      <c r="O6" s="1" t="e">
        <v>#DIV/0!</v>
      </c>
      <c r="P6" s="1" t="e">
        <v>#DIV/0!</v>
      </c>
      <c r="Q6" s="1" t="e">
        <v>#DIV/0!</v>
      </c>
      <c r="R6" s="1" t="e">
        <v>#DIV/0!</v>
      </c>
      <c r="S6" s="1" t="e">
        <v>#DIV/0!</v>
      </c>
      <c r="T6" s="1" t="e">
        <v>#DIV/0!</v>
      </c>
      <c r="U6" s="1" t="e">
        <v>#DIV/0!</v>
      </c>
      <c r="V6" s="1" t="e">
        <v>#DIV/0!</v>
      </c>
      <c r="W6" s="1" t="e">
        <v>#DIV/0!</v>
      </c>
      <c r="X6" s="1" t="e">
        <v>#DIV/0!</v>
      </c>
      <c r="Y6" s="1" t="e">
        <v>#DIV/0!</v>
      </c>
      <c r="Z6" s="1" t="e">
        <v>#DIV/0!</v>
      </c>
      <c r="AA6" s="1" t="e">
        <v>#DIV/0!</v>
      </c>
      <c r="AB6" s="1" t="e">
        <v>#DIV/0!</v>
      </c>
      <c r="AC6" s="1" t="e">
        <v>#DIV/0!</v>
      </c>
      <c r="AD6" s="1" t="e">
        <v>#DIV/0!</v>
      </c>
      <c r="AE6" s="1" t="e">
        <v>#DIV/0!</v>
      </c>
      <c r="AF6" s="1" t="e">
        <v>#DIV/0!</v>
      </c>
      <c r="AG6" s="1" t="e">
        <v>#DIV/0!</v>
      </c>
      <c r="AH6" s="1" t="e">
        <v>#DIV/0!</v>
      </c>
      <c r="AI6" s="1" t="e">
        <v>#DIV/0!</v>
      </c>
      <c r="AJ6" s="1" t="e">
        <v>#DIV/0!</v>
      </c>
      <c r="AK6" s="1" t="e">
        <v>#DIV/0!</v>
      </c>
      <c r="AL6" s="1" t="e">
        <v>#DIV/0!</v>
      </c>
      <c r="AM6" s="1" t="e">
        <v>#DIV/0!</v>
      </c>
      <c r="AN6" s="1" t="e">
        <v>#DIV/0!</v>
      </c>
      <c r="AO6" s="1" t="e">
        <v>#DIV/0!</v>
      </c>
      <c r="AP6" s="1" t="e">
        <v>#DIV/0!</v>
      </c>
      <c r="AQ6" s="1" t="e">
        <v>#DIV/0!</v>
      </c>
      <c r="AR6" s="1" t="e">
        <v>#DIV/0!</v>
      </c>
      <c r="AS6" s="1" t="e">
        <v>#DIV/0!</v>
      </c>
      <c r="AT6" s="1" t="e">
        <v>#DIV/0!</v>
      </c>
      <c r="AU6" s="1">
        <v>-12.65819254899386</v>
      </c>
      <c r="AV6" s="1">
        <v>-22.279280504156091</v>
      </c>
      <c r="AW6" s="1">
        <v>-14.751734949377388</v>
      </c>
      <c r="AX6" s="1">
        <v>-29.882417915853182</v>
      </c>
      <c r="AY6" s="1">
        <v>-4.6167413671715671</v>
      </c>
      <c r="AZ6" s="1">
        <v>-8.3525503302614617</v>
      </c>
      <c r="BA6" s="1">
        <v>-5.4319794762666378</v>
      </c>
      <c r="BB6" s="1">
        <v>-11.419385132941152</v>
      </c>
    </row>
    <row r="7" spans="1:54" x14ac:dyDescent="0.3">
      <c r="A7" s="12" t="s">
        <v>167</v>
      </c>
      <c r="B7">
        <v>8</v>
      </c>
      <c r="C7" s="1" t="e">
        <v>#DIV/0!</v>
      </c>
      <c r="D7" s="1" t="e">
        <v>#DIV/0!</v>
      </c>
      <c r="E7" s="1" t="e">
        <v>#DIV/0!</v>
      </c>
      <c r="F7" s="1" t="e">
        <v>#DIV/0!</v>
      </c>
      <c r="G7" s="1" t="e">
        <v>#DIV/0!</v>
      </c>
      <c r="H7" s="1" t="e">
        <v>#DIV/0!</v>
      </c>
      <c r="I7" s="1" t="e">
        <v>#DIV/0!</v>
      </c>
      <c r="J7" s="1" t="e">
        <v>#DIV/0!</v>
      </c>
      <c r="K7" s="1" t="e">
        <v>#DIV/0!</v>
      </c>
      <c r="L7" s="1" t="e">
        <v>#DIV/0!</v>
      </c>
      <c r="M7" s="1" t="e">
        <v>#DIV/0!</v>
      </c>
      <c r="N7" s="1" t="e">
        <v>#DIV/0!</v>
      </c>
      <c r="O7" s="1" t="e">
        <v>#DIV/0!</v>
      </c>
      <c r="P7" s="1" t="e">
        <v>#DIV/0!</v>
      </c>
      <c r="Q7" s="1" t="e">
        <v>#DIV/0!</v>
      </c>
      <c r="R7" s="1" t="e">
        <v>#DIV/0!</v>
      </c>
      <c r="S7" s="1" t="e">
        <v>#DIV/0!</v>
      </c>
      <c r="T7" s="1" t="e">
        <v>#DIV/0!</v>
      </c>
      <c r="U7" s="1" t="e">
        <v>#DIV/0!</v>
      </c>
      <c r="V7" s="1" t="e">
        <v>#DIV/0!</v>
      </c>
      <c r="W7" s="1" t="e">
        <v>#DIV/0!</v>
      </c>
      <c r="X7" s="1" t="e">
        <v>#DIV/0!</v>
      </c>
      <c r="Y7" s="1" t="e">
        <v>#DIV/0!</v>
      </c>
      <c r="Z7" s="1" t="e">
        <v>#DIV/0!</v>
      </c>
      <c r="AA7" s="1" t="e">
        <v>#DIV/0!</v>
      </c>
      <c r="AB7" s="1" t="e">
        <v>#DIV/0!</v>
      </c>
      <c r="AC7" s="1" t="e">
        <v>#DIV/0!</v>
      </c>
      <c r="AD7" s="1" t="e">
        <v>#DIV/0!</v>
      </c>
      <c r="AE7" s="1" t="e">
        <v>#DIV/0!</v>
      </c>
      <c r="AF7" s="1" t="e">
        <v>#DIV/0!</v>
      </c>
      <c r="AG7" s="1" t="e">
        <v>#DIV/0!</v>
      </c>
      <c r="AH7" s="1" t="e">
        <v>#DIV/0!</v>
      </c>
      <c r="AI7" s="1" t="e">
        <v>#DIV/0!</v>
      </c>
      <c r="AJ7" s="1" t="e">
        <v>#DIV/0!</v>
      </c>
      <c r="AK7" s="1" t="e">
        <v>#DIV/0!</v>
      </c>
      <c r="AL7" s="1" t="e">
        <v>#DIV/0!</v>
      </c>
      <c r="AM7" s="1" t="e">
        <v>#DIV/0!</v>
      </c>
      <c r="AN7" s="1" t="e">
        <v>#DIV/0!</v>
      </c>
      <c r="AO7" s="1" t="e">
        <v>#DIV/0!</v>
      </c>
      <c r="AP7" s="1" t="e">
        <v>#DIV/0!</v>
      </c>
      <c r="AQ7" s="1" t="e">
        <v>#DIV/0!</v>
      </c>
      <c r="AR7" s="1" t="e">
        <v>#DIV/0!</v>
      </c>
      <c r="AS7" s="1" t="e">
        <v>#DIV/0!</v>
      </c>
      <c r="AT7" s="1" t="e">
        <v>#DIV/0!</v>
      </c>
      <c r="AU7" s="1">
        <v>-15.912882729549677</v>
      </c>
      <c r="AV7" s="1">
        <v>-30.987895397119015</v>
      </c>
      <c r="AW7" s="1">
        <v>-18.253169867683599</v>
      </c>
      <c r="AX7" s="1">
        <v>-40.168127875635427</v>
      </c>
      <c r="AY7" s="1">
        <v>-6.0889599390606168</v>
      </c>
      <c r="AZ7" s="1">
        <v>-12.388790525504074</v>
      </c>
      <c r="BA7" s="1">
        <v>-7.0188568472704791</v>
      </c>
      <c r="BB7" s="1">
        <v>-16.678008534729059</v>
      </c>
    </row>
    <row r="8" spans="1:54" x14ac:dyDescent="0.3">
      <c r="A8" s="12" t="s">
        <v>168</v>
      </c>
      <c r="B8">
        <v>9</v>
      </c>
      <c r="C8" s="1" t="e">
        <v>#DIV/0!</v>
      </c>
      <c r="D8" s="1" t="e">
        <v>#DIV/0!</v>
      </c>
      <c r="E8" s="1" t="e">
        <v>#DIV/0!</v>
      </c>
      <c r="F8" s="1" t="e">
        <v>#DIV/0!</v>
      </c>
      <c r="G8" s="1" t="e">
        <v>#DIV/0!</v>
      </c>
      <c r="H8" s="1" t="e">
        <v>#DIV/0!</v>
      </c>
      <c r="I8" s="1" t="e">
        <v>#DIV/0!</v>
      </c>
      <c r="J8" s="1" t="e">
        <v>#DIV/0!</v>
      </c>
      <c r="K8" s="1" t="e">
        <v>#DIV/0!</v>
      </c>
      <c r="L8" s="1" t="e">
        <v>#DIV/0!</v>
      </c>
      <c r="M8" s="1" t="e">
        <v>#DIV/0!</v>
      </c>
      <c r="N8" s="1" t="e">
        <v>#DIV/0!</v>
      </c>
      <c r="O8" s="1" t="e">
        <v>#DIV/0!</v>
      </c>
      <c r="P8" s="1" t="e">
        <v>#DIV/0!</v>
      </c>
      <c r="Q8" s="1" t="e">
        <v>#DIV/0!</v>
      </c>
      <c r="R8" s="1" t="e">
        <v>#DIV/0!</v>
      </c>
      <c r="S8" s="1" t="e">
        <v>#DIV/0!</v>
      </c>
      <c r="T8" s="1" t="e">
        <v>#DIV/0!</v>
      </c>
      <c r="U8" s="1" t="e">
        <v>#DIV/0!</v>
      </c>
      <c r="V8" s="1" t="e">
        <v>#DIV/0!</v>
      </c>
      <c r="W8" s="1" t="e">
        <v>#DIV/0!</v>
      </c>
      <c r="X8" s="1" t="e">
        <v>#DIV/0!</v>
      </c>
      <c r="Y8" s="1" t="e">
        <v>#DIV/0!</v>
      </c>
      <c r="Z8" s="1" t="e">
        <v>#DIV/0!</v>
      </c>
      <c r="AA8" s="1" t="e">
        <v>#DIV/0!</v>
      </c>
      <c r="AB8" s="1" t="e">
        <v>#DIV/0!</v>
      </c>
      <c r="AC8" s="1" t="e">
        <v>#DIV/0!</v>
      </c>
      <c r="AD8" s="1" t="e">
        <v>#DIV/0!</v>
      </c>
      <c r="AE8" s="1" t="e">
        <v>#DIV/0!</v>
      </c>
      <c r="AF8" s="1" t="e">
        <v>#DIV/0!</v>
      </c>
      <c r="AG8" s="1" t="e">
        <v>#DIV/0!</v>
      </c>
      <c r="AH8" s="1" t="e">
        <v>#DIV/0!</v>
      </c>
      <c r="AI8" s="1" t="e">
        <v>#DIV/0!</v>
      </c>
      <c r="AJ8" s="1" t="e">
        <v>#DIV/0!</v>
      </c>
      <c r="AK8" s="1" t="e">
        <v>#DIV/0!</v>
      </c>
      <c r="AL8" s="1" t="e">
        <v>#DIV/0!</v>
      </c>
      <c r="AM8" s="1" t="e">
        <v>#DIV/0!</v>
      </c>
      <c r="AN8" s="1" t="e">
        <v>#DIV/0!</v>
      </c>
      <c r="AO8" s="1" t="e">
        <v>#DIV/0!</v>
      </c>
      <c r="AP8" s="1" t="e">
        <v>#DIV/0!</v>
      </c>
      <c r="AQ8" s="1" t="e">
        <v>#DIV/0!</v>
      </c>
      <c r="AR8" s="1" t="e">
        <v>#DIV/0!</v>
      </c>
      <c r="AS8" s="1" t="e">
        <v>#DIV/0!</v>
      </c>
      <c r="AT8" s="1" t="e">
        <v>#DIV/0!</v>
      </c>
      <c r="AU8" s="1">
        <v>-6.7167020011639345</v>
      </c>
      <c r="AV8" s="1">
        <v>-11.46926291357547</v>
      </c>
      <c r="AW8" s="1">
        <v>-7.6250661045549668</v>
      </c>
      <c r="AX8" s="1">
        <v>-17.064956330476047</v>
      </c>
      <c r="AY8" s="1">
        <v>-2.6528586666949892</v>
      </c>
      <c r="AZ8" s="1">
        <v>-4.8871695793277796</v>
      </c>
      <c r="BA8" s="1">
        <v>-3.0258824768531256</v>
      </c>
      <c r="BB8" s="1">
        <v>-7.2529012011738816</v>
      </c>
    </row>
    <row r="9" spans="1:54" x14ac:dyDescent="0.3">
      <c r="A9" s="14" t="s">
        <v>169</v>
      </c>
      <c r="B9">
        <v>10</v>
      </c>
      <c r="C9" s="1" t="e">
        <v>#DIV/0!</v>
      </c>
      <c r="D9" s="1" t="e">
        <v>#DIV/0!</v>
      </c>
      <c r="E9" s="1" t="e">
        <v>#DIV/0!</v>
      </c>
      <c r="F9" s="1" t="e">
        <v>#DIV/0!</v>
      </c>
      <c r="G9" s="1" t="e">
        <v>#DIV/0!</v>
      </c>
      <c r="H9" s="1" t="e">
        <v>#DIV/0!</v>
      </c>
      <c r="I9" s="1" t="e">
        <v>#DIV/0!</v>
      </c>
      <c r="J9" s="1" t="e">
        <v>#DIV/0!</v>
      </c>
      <c r="K9" s="1" t="e">
        <v>#DIV/0!</v>
      </c>
      <c r="L9" s="1" t="e">
        <v>#DIV/0!</v>
      </c>
      <c r="M9" s="1" t="e">
        <v>#DIV/0!</v>
      </c>
      <c r="N9" s="1" t="e">
        <v>#DIV/0!</v>
      </c>
      <c r="O9" s="1" t="e">
        <v>#DIV/0!</v>
      </c>
      <c r="P9" s="1" t="e">
        <v>#DIV/0!</v>
      </c>
      <c r="Q9" s="1" t="e">
        <v>#DIV/0!</v>
      </c>
      <c r="R9" s="1" t="e">
        <v>#DIV/0!</v>
      </c>
      <c r="S9" s="1" t="e">
        <v>#DIV/0!</v>
      </c>
      <c r="T9" s="1" t="e">
        <v>#DIV/0!</v>
      </c>
      <c r="U9" s="1" t="e">
        <v>#DIV/0!</v>
      </c>
      <c r="V9" s="1" t="e">
        <v>#DIV/0!</v>
      </c>
      <c r="W9" s="1" t="e">
        <v>#DIV/0!</v>
      </c>
      <c r="X9" s="1" t="e">
        <v>#DIV/0!</v>
      </c>
      <c r="Y9" s="1" t="e">
        <v>#DIV/0!</v>
      </c>
      <c r="Z9" s="1" t="e">
        <v>#DIV/0!</v>
      </c>
      <c r="AA9" s="1" t="e">
        <v>#DIV/0!</v>
      </c>
      <c r="AB9" s="1" t="e">
        <v>#DIV/0!</v>
      </c>
      <c r="AC9" s="1" t="e">
        <v>#DIV/0!</v>
      </c>
      <c r="AD9" s="1" t="e">
        <v>#DIV/0!</v>
      </c>
      <c r="AE9" s="1" t="e">
        <v>#DIV/0!</v>
      </c>
      <c r="AF9" s="1" t="e">
        <v>#DIV/0!</v>
      </c>
      <c r="AG9" s="1" t="e">
        <v>#DIV/0!</v>
      </c>
      <c r="AH9" s="1" t="e">
        <v>#DIV/0!</v>
      </c>
      <c r="AI9" s="1" t="e">
        <v>#DIV/0!</v>
      </c>
      <c r="AJ9" s="1" t="e">
        <v>#DIV/0!</v>
      </c>
      <c r="AK9" s="1" t="e">
        <v>#DIV/0!</v>
      </c>
      <c r="AL9" s="1" t="e">
        <v>#DIV/0!</v>
      </c>
      <c r="AM9" s="1" t="e">
        <v>#DIV/0!</v>
      </c>
      <c r="AN9" s="1" t="e">
        <v>#DIV/0!</v>
      </c>
      <c r="AO9" s="1" t="e">
        <v>#DIV/0!</v>
      </c>
      <c r="AP9" s="1" t="e">
        <v>#DIV/0!</v>
      </c>
      <c r="AQ9" s="1" t="e">
        <v>#DIV/0!</v>
      </c>
      <c r="AR9" s="1" t="e">
        <v>#DIV/0!</v>
      </c>
      <c r="AS9" s="1" t="e">
        <v>#DIV/0!</v>
      </c>
      <c r="AT9" s="1" t="e">
        <v>#DIV/0!</v>
      </c>
      <c r="AU9" s="1">
        <v>-28.974367001767085</v>
      </c>
      <c r="AV9" s="1">
        <v>-45.990993141893959</v>
      </c>
      <c r="AW9" s="1">
        <v>-32.313533495575491</v>
      </c>
      <c r="AX9" s="1">
        <v>-56.489717583497566</v>
      </c>
      <c r="AY9" s="1">
        <v>-5.4118586329891327</v>
      </c>
      <c r="AZ9" s="1">
        <v>-9.2127550100973572</v>
      </c>
      <c r="BA9" s="1">
        <v>-6.0799060027599339</v>
      </c>
      <c r="BB9" s="1">
        <v>-11.944328592125347</v>
      </c>
    </row>
    <row r="10" spans="1:54" x14ac:dyDescent="0.3">
      <c r="A10" s="14" t="s">
        <v>170</v>
      </c>
      <c r="B10">
        <v>11</v>
      </c>
      <c r="C10" s="1" t="e">
        <v>#DIV/0!</v>
      </c>
      <c r="D10" s="1" t="e">
        <v>#DIV/0!</v>
      </c>
      <c r="E10" s="1" t="e">
        <v>#DIV/0!</v>
      </c>
      <c r="F10" s="1" t="e">
        <v>#DIV/0!</v>
      </c>
      <c r="G10" s="1" t="e">
        <v>#DIV/0!</v>
      </c>
      <c r="H10" s="1" t="e">
        <v>#DIV/0!</v>
      </c>
      <c r="I10" s="1" t="e">
        <v>#DIV/0!</v>
      </c>
      <c r="J10" s="1" t="e">
        <v>#DIV/0!</v>
      </c>
      <c r="K10" s="1" t="e">
        <v>#DIV/0!</v>
      </c>
      <c r="L10" s="1" t="e">
        <v>#DIV/0!</v>
      </c>
      <c r="M10" s="1" t="e">
        <v>#DIV/0!</v>
      </c>
      <c r="N10" s="1" t="e">
        <v>#DIV/0!</v>
      </c>
      <c r="O10" s="1" t="e">
        <v>#DIV/0!</v>
      </c>
      <c r="P10" s="1" t="e">
        <v>#DIV/0!</v>
      </c>
      <c r="Q10" s="1" t="e">
        <v>#DIV/0!</v>
      </c>
      <c r="R10" s="1" t="e">
        <v>#DIV/0!</v>
      </c>
      <c r="S10" s="1" t="e">
        <v>#DIV/0!</v>
      </c>
      <c r="T10" s="1" t="e">
        <v>#DIV/0!</v>
      </c>
      <c r="U10" s="1" t="e">
        <v>#DIV/0!</v>
      </c>
      <c r="V10" s="1" t="e">
        <v>#DIV/0!</v>
      </c>
      <c r="W10" s="1" t="e">
        <v>#DIV/0!</v>
      </c>
      <c r="X10" s="1" t="e">
        <v>#DIV/0!</v>
      </c>
      <c r="Y10" s="1" t="e">
        <v>#DIV/0!</v>
      </c>
      <c r="Z10" s="1" t="e">
        <v>#DIV/0!</v>
      </c>
      <c r="AA10" s="1" t="e">
        <v>#DIV/0!</v>
      </c>
      <c r="AB10" s="1" t="e">
        <v>#DIV/0!</v>
      </c>
      <c r="AC10" s="1" t="e">
        <v>#DIV/0!</v>
      </c>
      <c r="AD10" s="1" t="e">
        <v>#DIV/0!</v>
      </c>
      <c r="AE10" s="1" t="e">
        <v>#DIV/0!</v>
      </c>
      <c r="AF10" s="1" t="e">
        <v>#DIV/0!</v>
      </c>
      <c r="AG10" s="1" t="e">
        <v>#DIV/0!</v>
      </c>
      <c r="AH10" s="1" t="e">
        <v>#DIV/0!</v>
      </c>
      <c r="AI10" s="1" t="e">
        <v>#DIV/0!</v>
      </c>
      <c r="AJ10" s="1" t="e">
        <v>#DIV/0!</v>
      </c>
      <c r="AK10" s="1" t="e">
        <v>#DIV/0!</v>
      </c>
      <c r="AL10" s="1" t="e">
        <v>#DIV/0!</v>
      </c>
      <c r="AM10" s="1" t="e">
        <v>#DIV/0!</v>
      </c>
      <c r="AN10" s="1" t="e">
        <v>#DIV/0!</v>
      </c>
      <c r="AO10" s="1" t="e">
        <v>#DIV/0!</v>
      </c>
      <c r="AP10" s="1" t="e">
        <v>#DIV/0!</v>
      </c>
      <c r="AQ10" s="1" t="e">
        <v>#DIV/0!</v>
      </c>
      <c r="AR10" s="1" t="e">
        <v>#DIV/0!</v>
      </c>
      <c r="AS10" s="1" t="e">
        <v>#DIV/0!</v>
      </c>
      <c r="AT10" s="1" t="e">
        <v>#DIV/0!</v>
      </c>
      <c r="AU10" s="1">
        <v>-55.898287929812994</v>
      </c>
      <c r="AV10" s="1">
        <v>-82.502890786888344</v>
      </c>
      <c r="AW10" s="1">
        <v>-61.035334460148185</v>
      </c>
      <c r="AX10" s="1">
        <v>-92.230932582021751</v>
      </c>
      <c r="AY10" s="1">
        <v>-8.1163402898659971</v>
      </c>
      <c r="AZ10" s="1">
        <v>-13.663818641250295</v>
      </c>
      <c r="BA10" s="1">
        <v>-9.2678476871732851</v>
      </c>
      <c r="BB10" s="1">
        <v>-17.596540325793757</v>
      </c>
    </row>
    <row r="11" spans="1:54" x14ac:dyDescent="0.3">
      <c r="A11" s="15" t="s">
        <v>171</v>
      </c>
      <c r="B11">
        <v>12</v>
      </c>
      <c r="C11" s="1" t="e">
        <v>#DIV/0!</v>
      </c>
      <c r="D11" s="1" t="e">
        <v>#DIV/0!</v>
      </c>
      <c r="E11" s="1" t="e">
        <v>#DIV/0!</v>
      </c>
      <c r="F11" s="1" t="e">
        <v>#DIV/0!</v>
      </c>
      <c r="G11" s="1" t="e">
        <v>#DIV/0!</v>
      </c>
      <c r="H11" s="1" t="e">
        <v>#DIV/0!</v>
      </c>
      <c r="I11" s="1" t="e">
        <v>#DIV/0!</v>
      </c>
      <c r="J11" s="1" t="e">
        <v>#DIV/0!</v>
      </c>
      <c r="K11" s="1" t="e">
        <v>#DIV/0!</v>
      </c>
      <c r="L11" s="1" t="e">
        <v>#DIV/0!</v>
      </c>
      <c r="M11" s="1" t="e">
        <v>#DIV/0!</v>
      </c>
      <c r="N11" s="1" t="e">
        <v>#DIV/0!</v>
      </c>
      <c r="O11" s="1" t="e">
        <v>#DIV/0!</v>
      </c>
      <c r="P11" s="1" t="e">
        <v>#DIV/0!</v>
      </c>
      <c r="Q11" s="1" t="e">
        <v>#DIV/0!</v>
      </c>
      <c r="R11" s="1" t="e">
        <v>#DIV/0!</v>
      </c>
      <c r="S11" s="1" t="e">
        <v>#DIV/0!</v>
      </c>
      <c r="T11" s="1" t="e">
        <v>#DIV/0!</v>
      </c>
      <c r="U11" s="1" t="e">
        <v>#DIV/0!</v>
      </c>
      <c r="V11" s="1" t="e">
        <v>#DIV/0!</v>
      </c>
      <c r="W11" s="1" t="e">
        <v>#DIV/0!</v>
      </c>
      <c r="X11" s="1" t="e">
        <v>#DIV/0!</v>
      </c>
      <c r="Y11" s="1" t="e">
        <v>#DIV/0!</v>
      </c>
      <c r="Z11" s="1" t="e">
        <v>#DIV/0!</v>
      </c>
      <c r="AA11" s="1" t="e">
        <v>#DIV/0!</v>
      </c>
      <c r="AB11" s="1" t="e">
        <v>#DIV/0!</v>
      </c>
      <c r="AC11" s="1" t="e">
        <v>#DIV/0!</v>
      </c>
      <c r="AD11" s="1" t="e">
        <v>#DIV/0!</v>
      </c>
      <c r="AE11" s="1" t="e">
        <v>#DIV/0!</v>
      </c>
      <c r="AF11" s="1" t="e">
        <v>#DIV/0!</v>
      </c>
      <c r="AG11" s="1" t="e">
        <v>#DIV/0!</v>
      </c>
      <c r="AH11" s="1" t="e">
        <v>#DIV/0!</v>
      </c>
      <c r="AI11" s="1" t="e">
        <v>#DIV/0!</v>
      </c>
      <c r="AJ11" s="1" t="e">
        <v>#DIV/0!</v>
      </c>
      <c r="AK11" s="1" t="e">
        <v>#DIV/0!</v>
      </c>
      <c r="AL11" s="1" t="e">
        <v>#DIV/0!</v>
      </c>
      <c r="AM11" s="1" t="e">
        <v>#DIV/0!</v>
      </c>
      <c r="AN11" s="1" t="e">
        <v>#DIV/0!</v>
      </c>
      <c r="AO11" s="1" t="e">
        <v>#DIV/0!</v>
      </c>
      <c r="AP11" s="1" t="e">
        <v>#DIV/0!</v>
      </c>
      <c r="AQ11" s="1" t="e">
        <v>#DIV/0!</v>
      </c>
      <c r="AR11" s="1" t="e">
        <v>#DIV/0!</v>
      </c>
      <c r="AS11" s="1" t="e">
        <v>#DIV/0!</v>
      </c>
      <c r="AT11" s="1" t="e">
        <v>#DIV/0!</v>
      </c>
      <c r="AU11" s="1">
        <v>-39.97097744002253</v>
      </c>
      <c r="AV11" s="1">
        <v>-51.188141604161871</v>
      </c>
      <c r="AW11" s="1">
        <v>-42.353281305621806</v>
      </c>
      <c r="AX11" s="1">
        <v>-59.547947421240202</v>
      </c>
      <c r="AY11" s="1">
        <v>-6.9547922021984618</v>
      </c>
      <c r="AZ11" s="1">
        <v>-12.301095708110321</v>
      </c>
      <c r="BA11" s="1">
        <v>-8.2049270530224714</v>
      </c>
      <c r="BB11" s="1">
        <v>-16.338315813522861</v>
      </c>
    </row>
    <row r="12" spans="1:54" x14ac:dyDescent="0.3">
      <c r="A12" s="15" t="s">
        <v>172</v>
      </c>
      <c r="B12">
        <v>13</v>
      </c>
      <c r="C12" s="1" t="e">
        <v>#DIV/0!</v>
      </c>
      <c r="D12" s="1" t="e">
        <v>#DIV/0!</v>
      </c>
      <c r="E12" s="1" t="e">
        <v>#DIV/0!</v>
      </c>
      <c r="F12" s="1" t="e">
        <v>#DIV/0!</v>
      </c>
      <c r="G12" s="1" t="e">
        <v>#DIV/0!</v>
      </c>
      <c r="H12" s="1" t="e">
        <v>#DIV/0!</v>
      </c>
      <c r="I12" s="1" t="e">
        <v>#DIV/0!</v>
      </c>
      <c r="J12" s="1" t="e">
        <v>#DIV/0!</v>
      </c>
      <c r="K12" s="1" t="e">
        <v>#DIV/0!</v>
      </c>
      <c r="L12" s="1" t="e">
        <v>#DIV/0!</v>
      </c>
      <c r="M12" s="1" t="e">
        <v>#DIV/0!</v>
      </c>
      <c r="N12" s="1" t="e">
        <v>#DIV/0!</v>
      </c>
      <c r="O12" s="1" t="e">
        <v>#DIV/0!</v>
      </c>
      <c r="P12" s="1" t="e">
        <v>#DIV/0!</v>
      </c>
      <c r="Q12" s="1" t="e">
        <v>#DIV/0!</v>
      </c>
      <c r="R12" s="1" t="e">
        <v>#DIV/0!</v>
      </c>
      <c r="S12" s="1" t="e">
        <v>#DIV/0!</v>
      </c>
      <c r="T12" s="1" t="e">
        <v>#DIV/0!</v>
      </c>
      <c r="U12" s="1" t="e">
        <v>#DIV/0!</v>
      </c>
      <c r="V12" s="1" t="e">
        <v>#DIV/0!</v>
      </c>
      <c r="W12" s="1" t="e">
        <v>#DIV/0!</v>
      </c>
      <c r="X12" s="1" t="e">
        <v>#DIV/0!</v>
      </c>
      <c r="Y12" s="1" t="e">
        <v>#DIV/0!</v>
      </c>
      <c r="Z12" s="1" t="e">
        <v>#DIV/0!</v>
      </c>
      <c r="AA12" s="1" t="e">
        <v>#DIV/0!</v>
      </c>
      <c r="AB12" s="1" t="e">
        <v>#DIV/0!</v>
      </c>
      <c r="AC12" s="1" t="e">
        <v>#DIV/0!</v>
      </c>
      <c r="AD12" s="1" t="e">
        <v>#DIV/0!</v>
      </c>
      <c r="AE12" s="1" t="e">
        <v>#DIV/0!</v>
      </c>
      <c r="AF12" s="1" t="e">
        <v>#DIV/0!</v>
      </c>
      <c r="AG12" s="1" t="e">
        <v>#DIV/0!</v>
      </c>
      <c r="AH12" s="1" t="e">
        <v>#DIV/0!</v>
      </c>
      <c r="AI12" s="1" t="e">
        <v>#DIV/0!</v>
      </c>
      <c r="AJ12" s="1" t="e">
        <v>#DIV/0!</v>
      </c>
      <c r="AK12" s="1" t="e">
        <v>#DIV/0!</v>
      </c>
      <c r="AL12" s="1" t="e">
        <v>#DIV/0!</v>
      </c>
      <c r="AM12" s="1" t="e">
        <v>#DIV/0!</v>
      </c>
      <c r="AN12" s="1" t="e">
        <v>#DIV/0!</v>
      </c>
      <c r="AO12" s="1" t="e">
        <v>#DIV/0!</v>
      </c>
      <c r="AP12" s="1" t="e">
        <v>#DIV/0!</v>
      </c>
      <c r="AQ12" s="1" t="e">
        <v>#DIV/0!</v>
      </c>
      <c r="AR12" s="1" t="e">
        <v>#DIV/0!</v>
      </c>
      <c r="AS12" s="1" t="e">
        <v>#DIV/0!</v>
      </c>
      <c r="AT12" s="1" t="e">
        <v>#DIV/0!</v>
      </c>
      <c r="AU12" s="1">
        <v>-38.515503660780325</v>
      </c>
      <c r="AV12" s="1">
        <v>-60.377882753250773</v>
      </c>
      <c r="AW12" s="1">
        <v>-43.209918217466445</v>
      </c>
      <c r="AX12" s="1">
        <v>-73.026238627992626</v>
      </c>
      <c r="AY12" s="1">
        <v>-7.5740994306311995</v>
      </c>
      <c r="AZ12" s="1">
        <v>-12.501691451489069</v>
      </c>
      <c r="BA12" s="1">
        <v>-8.5967830169223589</v>
      </c>
      <c r="BB12" s="1">
        <v>-16.619287177168427</v>
      </c>
    </row>
    <row r="13" spans="1:54" x14ac:dyDescent="0.3">
      <c r="A13" s="16" t="s">
        <v>173</v>
      </c>
      <c r="B13">
        <v>14</v>
      </c>
      <c r="C13" s="1" t="e">
        <v>#DIV/0!</v>
      </c>
      <c r="D13" s="1" t="e">
        <v>#DIV/0!</v>
      </c>
      <c r="E13" s="1" t="e">
        <v>#DIV/0!</v>
      </c>
      <c r="F13" s="1" t="e">
        <v>#DIV/0!</v>
      </c>
      <c r="G13" s="1" t="e">
        <v>#DIV/0!</v>
      </c>
      <c r="H13" s="1" t="e">
        <v>#DIV/0!</v>
      </c>
      <c r="I13" s="1" t="e">
        <v>#DIV/0!</v>
      </c>
      <c r="J13" s="1" t="e">
        <v>#DIV/0!</v>
      </c>
      <c r="K13" s="1" t="e">
        <v>#DIV/0!</v>
      </c>
      <c r="L13" s="1" t="e">
        <v>#DIV/0!</v>
      </c>
      <c r="M13" s="1" t="e">
        <v>#DIV/0!</v>
      </c>
      <c r="N13" s="1" t="e">
        <v>#DIV/0!</v>
      </c>
      <c r="O13" s="1" t="e">
        <v>#DIV/0!</v>
      </c>
      <c r="P13" s="1" t="e">
        <v>#DIV/0!</v>
      </c>
      <c r="Q13" s="1" t="e">
        <v>#DIV/0!</v>
      </c>
      <c r="R13" s="1" t="e">
        <v>#DIV/0!</v>
      </c>
      <c r="S13" s="1" t="e">
        <v>#DIV/0!</v>
      </c>
      <c r="T13" s="1" t="e">
        <v>#DIV/0!</v>
      </c>
      <c r="U13" s="1" t="e">
        <v>#DIV/0!</v>
      </c>
      <c r="V13" s="1" t="e">
        <v>#DIV/0!</v>
      </c>
      <c r="W13" s="1" t="e">
        <v>#DIV/0!</v>
      </c>
      <c r="X13" s="1" t="e">
        <v>#DIV/0!</v>
      </c>
      <c r="Y13" s="1" t="e">
        <v>#DIV/0!</v>
      </c>
      <c r="Z13" s="1" t="e">
        <v>#DIV/0!</v>
      </c>
      <c r="AA13" s="1" t="e">
        <v>#DIV/0!</v>
      </c>
      <c r="AB13" s="1" t="e">
        <v>#DIV/0!</v>
      </c>
      <c r="AC13" s="1" t="e">
        <v>#DIV/0!</v>
      </c>
      <c r="AD13" s="1" t="e">
        <v>#DIV/0!</v>
      </c>
      <c r="AE13" s="1" t="e">
        <v>#DIV/0!</v>
      </c>
      <c r="AF13" s="1" t="e">
        <v>#DIV/0!</v>
      </c>
      <c r="AG13" s="1" t="e">
        <v>#DIV/0!</v>
      </c>
      <c r="AH13" s="1" t="e">
        <v>#DIV/0!</v>
      </c>
      <c r="AI13" s="1" t="e">
        <v>#DIV/0!</v>
      </c>
      <c r="AJ13" s="1" t="e">
        <v>#DIV/0!</v>
      </c>
      <c r="AK13" s="1" t="e">
        <v>#DIV/0!</v>
      </c>
      <c r="AL13" s="1" t="e">
        <v>#DIV/0!</v>
      </c>
      <c r="AM13" s="1" t="e">
        <v>#DIV/0!</v>
      </c>
      <c r="AN13" s="1" t="e">
        <v>#DIV/0!</v>
      </c>
      <c r="AO13" s="1" t="e">
        <v>#DIV/0!</v>
      </c>
      <c r="AP13" s="1" t="e">
        <v>#DIV/0!</v>
      </c>
      <c r="AQ13" s="1" t="e">
        <v>#DIV/0!</v>
      </c>
      <c r="AR13" s="1" t="e">
        <v>#DIV/0!</v>
      </c>
      <c r="AS13" s="1" t="e">
        <v>#DIV/0!</v>
      </c>
      <c r="AT13" s="1" t="e">
        <v>#DIV/0!</v>
      </c>
      <c r="AU13" s="1">
        <v>-7.8364290798465523</v>
      </c>
      <c r="AV13" s="1">
        <v>-13.259069655138168</v>
      </c>
      <c r="AW13" s="1">
        <v>-9.2148911939380298</v>
      </c>
      <c r="AX13" s="1">
        <v>-18.161250183181227</v>
      </c>
      <c r="AY13" s="1">
        <v>-3.7484290392237769</v>
      </c>
      <c r="AZ13" s="1">
        <v>-6.4052134565724712</v>
      </c>
      <c r="BA13" s="1">
        <v>-4.4078379329561885</v>
      </c>
      <c r="BB13" s="1">
        <v>-8.7710098737050615</v>
      </c>
    </row>
    <row r="14" spans="1:54" x14ac:dyDescent="0.3">
      <c r="A14" t="s">
        <v>160</v>
      </c>
      <c r="B14">
        <v>1</v>
      </c>
      <c r="C14" s="1" t="e">
        <v>#DIV/0!</v>
      </c>
      <c r="D14" s="1" t="e">
        <v>#DIV/0!</v>
      </c>
      <c r="E14" s="1" t="e">
        <v>#DIV/0!</v>
      </c>
      <c r="F14" s="1" t="e">
        <v>#DIV/0!</v>
      </c>
      <c r="G14" s="1" t="e">
        <v>#DIV/0!</v>
      </c>
      <c r="H14" s="1" t="e">
        <v>#DIV/0!</v>
      </c>
      <c r="I14" s="1" t="e">
        <v>#DIV/0!</v>
      </c>
      <c r="J14" s="1" t="e">
        <v>#DIV/0!</v>
      </c>
      <c r="K14" s="1" t="e">
        <v>#DIV/0!</v>
      </c>
      <c r="L14" s="1" t="e">
        <v>#DIV/0!</v>
      </c>
      <c r="M14" s="1" t="e">
        <v>#DIV/0!</v>
      </c>
      <c r="N14" s="1" t="e">
        <v>#DIV/0!</v>
      </c>
      <c r="O14" s="1" t="e">
        <v>#DIV/0!</v>
      </c>
      <c r="P14" s="1" t="e">
        <v>#DIV/0!</v>
      </c>
      <c r="Q14" s="1" t="e">
        <v>#DIV/0!</v>
      </c>
      <c r="R14" s="1" t="e">
        <v>#DIV/0!</v>
      </c>
      <c r="S14" s="1" t="e">
        <v>#DIV/0!</v>
      </c>
      <c r="T14" s="1" t="e">
        <v>#DIV/0!</v>
      </c>
      <c r="U14" s="1" t="e">
        <v>#DIV/0!</v>
      </c>
      <c r="V14" s="1" t="e">
        <v>#DIV/0!</v>
      </c>
      <c r="W14" s="1" t="e">
        <v>#DIV/0!</v>
      </c>
      <c r="X14" s="1" t="e">
        <v>#DIV/0!</v>
      </c>
      <c r="Y14" s="1" t="e">
        <v>#DIV/0!</v>
      </c>
      <c r="Z14" s="1" t="e">
        <v>#DIV/0!</v>
      </c>
      <c r="AA14" s="1" t="e">
        <v>#DIV/0!</v>
      </c>
      <c r="AB14" s="1" t="e">
        <v>#DIV/0!</v>
      </c>
      <c r="AC14" s="1" t="e">
        <v>#DIV/0!</v>
      </c>
      <c r="AD14" s="1" t="e">
        <v>#DIV/0!</v>
      </c>
      <c r="AE14" s="1" t="e">
        <v>#DIV/0!</v>
      </c>
      <c r="AF14" s="1" t="e">
        <v>#DIV/0!</v>
      </c>
      <c r="AG14" s="1" t="e">
        <v>#DIV/0!</v>
      </c>
      <c r="AH14" s="1" t="e">
        <v>#DIV/0!</v>
      </c>
      <c r="AI14" s="1" t="e">
        <v>#DIV/0!</v>
      </c>
      <c r="AJ14" s="1" t="e">
        <v>#DIV/0!</v>
      </c>
      <c r="AK14" s="1" t="e">
        <v>#DIV/0!</v>
      </c>
      <c r="AL14" s="1" t="e">
        <v>#DIV/0!</v>
      </c>
      <c r="AM14" s="1" t="e">
        <v>#DIV/0!</v>
      </c>
      <c r="AN14" s="1" t="e">
        <v>#DIV/0!</v>
      </c>
      <c r="AO14" s="1" t="e">
        <v>#DIV/0!</v>
      </c>
      <c r="AP14" s="1" t="e">
        <v>#DIV/0!</v>
      </c>
      <c r="AQ14" s="1" t="e">
        <v>#DIV/0!</v>
      </c>
      <c r="AR14" s="1" t="e">
        <v>#DIV/0!</v>
      </c>
      <c r="AS14" s="1" t="e">
        <v>#DIV/0!</v>
      </c>
      <c r="AT14" s="1" t="e">
        <v>#DIV/0!</v>
      </c>
      <c r="AU14" s="1">
        <v>-7.5655129465279387</v>
      </c>
      <c r="AV14" s="1">
        <v>-13.184145005689759</v>
      </c>
      <c r="AW14" s="1">
        <v>-10.248313754666464</v>
      </c>
      <c r="AX14" s="1">
        <v>-17.558172033556183</v>
      </c>
      <c r="AY14" s="1">
        <v>-4.1140848219800752</v>
      </c>
      <c r="AZ14" s="1">
        <v>-7.3792202342970032</v>
      </c>
      <c r="BA14" s="1">
        <v>-4.9194174855032715</v>
      </c>
      <c r="BB14" s="1">
        <v>-10.04058030462048</v>
      </c>
    </row>
    <row r="15" spans="1:54" x14ac:dyDescent="0.3">
      <c r="C15" s="1" t="e">
        <v>#DIV/0!</v>
      </c>
      <c r="D15" s="1" t="e">
        <v>#DIV/0!</v>
      </c>
      <c r="E15" s="1" t="e">
        <v>#DIV/0!</v>
      </c>
      <c r="F15" s="1" t="e">
        <v>#DIV/0!</v>
      </c>
      <c r="G15" s="1" t="e">
        <v>#DIV/0!</v>
      </c>
      <c r="H15" s="1" t="e">
        <v>#DIV/0!</v>
      </c>
      <c r="I15" s="1" t="e">
        <v>#DIV/0!</v>
      </c>
      <c r="J15" s="1" t="e">
        <v>#DIV/0!</v>
      </c>
      <c r="K15" t="e">
        <v>#DIV/0!</v>
      </c>
      <c r="L15" s="1" t="e">
        <v>#DIV/0!</v>
      </c>
      <c r="M15" s="1" t="e">
        <v>#DIV/0!</v>
      </c>
      <c r="N15" s="1" t="e">
        <v>#DIV/0!</v>
      </c>
      <c r="O15" s="1" t="e">
        <v>#DIV/0!</v>
      </c>
      <c r="P15" s="1" t="e">
        <v>#DIV/0!</v>
      </c>
      <c r="Q15" s="1" t="e">
        <v>#DIV/0!</v>
      </c>
      <c r="R15" s="1" t="e">
        <v>#DIV/0!</v>
      </c>
      <c r="S15" s="1" t="e">
        <v>#DIV/0!</v>
      </c>
      <c r="T15" s="1" t="e">
        <v>#DIV/0!</v>
      </c>
      <c r="U15" s="1" t="e">
        <v>#DIV/0!</v>
      </c>
      <c r="V15" s="1" t="e">
        <v>#DIV/0!</v>
      </c>
      <c r="W15" s="1" t="e">
        <v>#DIV/0!</v>
      </c>
      <c r="X15" s="1" t="e">
        <v>#DIV/0!</v>
      </c>
      <c r="Y15" s="1" t="e">
        <v>#DIV/0!</v>
      </c>
      <c r="Z15" s="1" t="e">
        <v>#DIV/0!</v>
      </c>
      <c r="AA15" s="1" t="e">
        <v>#DIV/0!</v>
      </c>
      <c r="AB15" s="1" t="e">
        <v>#DIV/0!</v>
      </c>
      <c r="AC15" s="1" t="e">
        <v>#DIV/0!</v>
      </c>
      <c r="AD15" s="1" t="e">
        <v>#DIV/0!</v>
      </c>
      <c r="AE15" s="1" t="e">
        <v>#DIV/0!</v>
      </c>
      <c r="AF15" s="1" t="e">
        <v>#DIV/0!</v>
      </c>
      <c r="AG15" s="1" t="e">
        <v>#DIV/0!</v>
      </c>
      <c r="AH15" s="1" t="e">
        <v>#DIV/0!</v>
      </c>
      <c r="AI15" s="1" t="e">
        <v>#DIV/0!</v>
      </c>
      <c r="AJ15" s="1" t="e">
        <v>#DIV/0!</v>
      </c>
      <c r="AK15" s="1" t="e">
        <v>#DIV/0!</v>
      </c>
      <c r="AL15" s="1" t="e">
        <v>#DIV/0!</v>
      </c>
      <c r="AM15" s="1" t="e">
        <v>#DIV/0!</v>
      </c>
      <c r="AN15" s="1" t="e">
        <v>#DIV/0!</v>
      </c>
      <c r="AO15" s="1" t="e">
        <v>#DIV/0!</v>
      </c>
      <c r="AP15" s="1" t="e">
        <v>#DIV/0!</v>
      </c>
      <c r="AQ15" s="1" t="e">
        <v>#DIV/0!</v>
      </c>
      <c r="AR15" s="1" t="e">
        <v>#DIV/0!</v>
      </c>
      <c r="AS15" s="1" t="e">
        <v>#DIV/0!</v>
      </c>
      <c r="AT15" s="1" t="e">
        <v>#DIV/0!</v>
      </c>
      <c r="AU15" s="1" t="e">
        <v>#DIV/0!</v>
      </c>
      <c r="AV15" s="1" t="e">
        <v>#DIV/0!</v>
      </c>
      <c r="AW15" s="1" t="e">
        <v>#DIV/0!</v>
      </c>
      <c r="AX15" s="1" t="e">
        <v>#DIV/0!</v>
      </c>
      <c r="AY15" s="1" t="e">
        <v>#DIV/0!</v>
      </c>
      <c r="AZ15" s="1" t="e">
        <v>#DIV/0!</v>
      </c>
      <c r="BA15" s="1" t="e">
        <v>#DIV/0!</v>
      </c>
      <c r="BB15" s="1" t="e">
        <v>#DIV/0!</v>
      </c>
    </row>
    <row r="16" spans="1:54" x14ac:dyDescent="0.3">
      <c r="C16" s="1" t="e">
        <v>#DIV/0!</v>
      </c>
      <c r="D16" s="1" t="e">
        <v>#DIV/0!</v>
      </c>
      <c r="E16" s="1" t="e">
        <v>#DIV/0!</v>
      </c>
      <c r="F16" s="1" t="e">
        <v>#DIV/0!</v>
      </c>
      <c r="G16" s="1" t="e">
        <v>#DIV/0!</v>
      </c>
      <c r="H16" s="1" t="e">
        <v>#DIV/0!</v>
      </c>
      <c r="I16" s="1" t="e">
        <v>#DIV/0!</v>
      </c>
      <c r="J16" s="1" t="e">
        <v>#DIV/0!</v>
      </c>
      <c r="K16" t="e">
        <v>#DIV/0!</v>
      </c>
      <c r="L16" s="1" t="e">
        <v>#DIV/0!</v>
      </c>
      <c r="M16" s="1" t="e">
        <v>#DIV/0!</v>
      </c>
      <c r="N16" s="1" t="e">
        <v>#DIV/0!</v>
      </c>
      <c r="O16" s="1" t="e">
        <v>#DIV/0!</v>
      </c>
      <c r="P16" s="1" t="e">
        <v>#DIV/0!</v>
      </c>
      <c r="Q16" s="1" t="e">
        <v>#DIV/0!</v>
      </c>
      <c r="R16" s="1" t="e">
        <v>#DIV/0!</v>
      </c>
      <c r="S16" s="1" t="e">
        <v>#DIV/0!</v>
      </c>
      <c r="T16" s="1" t="e">
        <v>#DIV/0!</v>
      </c>
      <c r="U16" s="1" t="e">
        <v>#DIV/0!</v>
      </c>
      <c r="V16" s="1" t="e">
        <v>#DIV/0!</v>
      </c>
      <c r="W16" s="1" t="e">
        <v>#DIV/0!</v>
      </c>
      <c r="X16" s="1" t="e">
        <v>#DIV/0!</v>
      </c>
      <c r="Y16" s="1" t="e">
        <v>#DIV/0!</v>
      </c>
      <c r="Z16" s="1" t="e">
        <v>#DIV/0!</v>
      </c>
      <c r="AA16" s="1" t="e">
        <v>#DIV/0!</v>
      </c>
      <c r="AB16" s="1" t="e">
        <v>#DIV/0!</v>
      </c>
      <c r="AC16" s="1" t="e">
        <v>#DIV/0!</v>
      </c>
      <c r="AD16" s="1" t="e">
        <v>#DIV/0!</v>
      </c>
      <c r="AE16" s="1" t="e">
        <v>#DIV/0!</v>
      </c>
      <c r="AF16" s="1" t="e">
        <v>#DIV/0!</v>
      </c>
      <c r="AG16" s="1" t="e">
        <v>#DIV/0!</v>
      </c>
      <c r="AH16" s="1" t="e">
        <v>#DIV/0!</v>
      </c>
      <c r="AI16" s="1" t="e">
        <v>#DIV/0!</v>
      </c>
      <c r="AJ16" s="1" t="e">
        <v>#DIV/0!</v>
      </c>
      <c r="AK16" s="1" t="e">
        <v>#DIV/0!</v>
      </c>
      <c r="AL16" s="1" t="e">
        <v>#DIV/0!</v>
      </c>
      <c r="AM16" s="1" t="e">
        <v>#DIV/0!</v>
      </c>
      <c r="AN16" s="1" t="e">
        <v>#DIV/0!</v>
      </c>
      <c r="AO16" s="1" t="e">
        <v>#DIV/0!</v>
      </c>
      <c r="AP16" s="1" t="e">
        <v>#DIV/0!</v>
      </c>
      <c r="AQ16" s="1" t="e">
        <v>#DIV/0!</v>
      </c>
      <c r="AR16" s="1" t="e">
        <v>#DIV/0!</v>
      </c>
      <c r="AS16" s="1" t="e">
        <v>#DIV/0!</v>
      </c>
      <c r="AT16" s="1" t="e">
        <v>#DIV/0!</v>
      </c>
      <c r="AU16" s="1" t="e">
        <v>#DIV/0!</v>
      </c>
      <c r="AV16" s="1" t="e">
        <v>#DIV/0!</v>
      </c>
      <c r="AW16" s="1" t="e">
        <v>#DIV/0!</v>
      </c>
      <c r="AX16" s="1" t="e">
        <v>#DIV/0!</v>
      </c>
      <c r="AY16" s="1" t="e">
        <v>#DIV/0!</v>
      </c>
      <c r="AZ16" s="1" t="e">
        <v>#DIV/0!</v>
      </c>
      <c r="BA16" s="1" t="e">
        <v>#DIV/0!</v>
      </c>
      <c r="BB16" s="1" t="e">
        <v>#DIV/0!</v>
      </c>
    </row>
    <row r="17" spans="1:54" x14ac:dyDescent="0.3">
      <c r="A17" t="s">
        <v>164</v>
      </c>
      <c r="B17">
        <v>5</v>
      </c>
      <c r="C17" s="1" t="e">
        <v>#DIV/0!</v>
      </c>
      <c r="D17" s="1" t="e">
        <v>#DIV/0!</v>
      </c>
      <c r="E17" s="1" t="e">
        <v>#DIV/0!</v>
      </c>
      <c r="F17" s="1" t="e">
        <v>#DIV/0!</v>
      </c>
      <c r="G17" s="1" t="e">
        <v>#DIV/0!</v>
      </c>
      <c r="H17" s="1" t="e">
        <v>#DIV/0!</v>
      </c>
      <c r="I17" s="1" t="e">
        <v>#DIV/0!</v>
      </c>
      <c r="J17" s="1" t="e">
        <v>#DIV/0!</v>
      </c>
      <c r="K17" t="e">
        <v>#DIV/0!</v>
      </c>
      <c r="L17" s="1" t="e">
        <v>#DIV/0!</v>
      </c>
      <c r="M17" s="1" t="e">
        <v>#DIV/0!</v>
      </c>
      <c r="N17" s="1" t="e">
        <v>#DIV/0!</v>
      </c>
      <c r="O17" s="1" t="e">
        <v>#DIV/0!</v>
      </c>
      <c r="P17" s="1" t="e">
        <v>#DIV/0!</v>
      </c>
      <c r="Q17" s="1" t="e">
        <v>#DIV/0!</v>
      </c>
      <c r="R17" s="1" t="e">
        <v>#DIV/0!</v>
      </c>
      <c r="S17" s="1" t="e">
        <v>#DIV/0!</v>
      </c>
      <c r="T17" s="1" t="e">
        <v>#DIV/0!</v>
      </c>
      <c r="U17" s="1" t="e">
        <v>#DIV/0!</v>
      </c>
      <c r="V17" s="1" t="e">
        <v>#DIV/0!</v>
      </c>
      <c r="W17" s="1" t="e">
        <v>#DIV/0!</v>
      </c>
      <c r="X17" s="1" t="e">
        <v>#DIV/0!</v>
      </c>
      <c r="Y17" s="1" t="e">
        <v>#DIV/0!</v>
      </c>
      <c r="Z17" s="1" t="e">
        <v>#DIV/0!</v>
      </c>
      <c r="AA17" s="1" t="e">
        <v>#DIV/0!</v>
      </c>
      <c r="AB17" s="1" t="e">
        <v>#DIV/0!</v>
      </c>
      <c r="AC17" s="1" t="e">
        <v>#DIV/0!</v>
      </c>
      <c r="AD17" s="1" t="e">
        <v>#DIV/0!</v>
      </c>
      <c r="AE17" s="1" t="e">
        <v>#DIV/0!</v>
      </c>
      <c r="AF17" s="1" t="e">
        <v>#DIV/0!</v>
      </c>
      <c r="AG17" s="1" t="e">
        <v>#DIV/0!</v>
      </c>
      <c r="AH17" s="1" t="e">
        <v>#DIV/0!</v>
      </c>
      <c r="AI17" s="1" t="e">
        <v>#DIV/0!</v>
      </c>
      <c r="AJ17" s="1" t="e">
        <v>#DIV/0!</v>
      </c>
      <c r="AK17" s="1" t="e">
        <v>#DIV/0!</v>
      </c>
      <c r="AL17" s="1" t="e">
        <v>#DIV/0!</v>
      </c>
      <c r="AM17" s="1" t="e">
        <v>#DIV/0!</v>
      </c>
      <c r="AN17" s="1" t="e">
        <v>#DIV/0!</v>
      </c>
      <c r="AO17" s="1" t="e">
        <v>#DIV/0!</v>
      </c>
      <c r="AP17" s="1" t="e">
        <v>#DIV/0!</v>
      </c>
      <c r="AQ17" s="1" t="e">
        <v>#DIV/0!</v>
      </c>
      <c r="AR17" s="1" t="e">
        <v>#DIV/0!</v>
      </c>
      <c r="AS17" s="1" t="e">
        <v>#DIV/0!</v>
      </c>
      <c r="AT17" s="1" t="e">
        <v>#DIV/0!</v>
      </c>
      <c r="AU17" s="1">
        <v>12.127298778757376</v>
      </c>
      <c r="AV17" s="1">
        <v>17.555035175615174</v>
      </c>
      <c r="AW17" s="1">
        <v>15.761049900065805</v>
      </c>
      <c r="AX17" s="1">
        <v>23.875663046803957</v>
      </c>
      <c r="AY17" s="1">
        <v>3.8604998226969403</v>
      </c>
      <c r="AZ17" s="1">
        <v>5.2193772844399584</v>
      </c>
      <c r="BA17" s="1">
        <v>5.175842256852655</v>
      </c>
      <c r="BB17" s="1">
        <v>7.5076640963613475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Fe</vt:lpstr>
      <vt:lpstr>PO4</vt:lpstr>
      <vt:lpstr>pico_chl</vt:lpstr>
      <vt:lpstr>nano_chl</vt:lpstr>
      <vt:lpstr>micro_chl</vt:lpstr>
      <vt:lpstr>total_chl</vt:lpstr>
      <vt:lpstr>picophyto</vt:lpstr>
      <vt:lpstr>nanophyto</vt:lpstr>
      <vt:lpstr>microphyto</vt:lpstr>
      <vt:lpstr>mesophyto</vt:lpstr>
      <vt:lpstr>picozoo</vt:lpstr>
      <vt:lpstr>nanozoo</vt:lpstr>
      <vt:lpstr>microzoo</vt:lpstr>
      <vt:lpstr>mesozoo</vt:lpstr>
      <vt:lpstr>foram</vt:lpstr>
      <vt:lpstr>total_phyto</vt:lpstr>
      <vt:lpstr>total_zoo</vt:lpstr>
      <vt:lpstr>total_biomass</vt:lpstr>
      <vt:lpstr>picophyto1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Grigoratou</cp:lastModifiedBy>
  <dcterms:created xsi:type="dcterms:W3CDTF">2020-04-02T16:03:46Z</dcterms:created>
  <dcterms:modified xsi:type="dcterms:W3CDTF">2021-03-05T10:21:36Z</dcterms:modified>
</cp:coreProperties>
</file>