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IE_PRESENT\MONTHLY_OUTPUT_GENIE\Traps\traps_original_files\"/>
    </mc:Choice>
  </mc:AlternateContent>
  <xr:revisionPtr revIDLastSave="0" documentId="13_ncr:1_{35C9E419-A9C7-4681-87B7-FA66F95C61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ab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2" i="1"/>
  <c r="P42" i="1" s="1"/>
  <c r="O37" i="1" l="1"/>
  <c r="P37" i="1" s="1"/>
  <c r="O36" i="1"/>
  <c r="P36" i="1" s="1"/>
  <c r="P35" i="1"/>
  <c r="O33" i="1"/>
  <c r="P33" i="1" s="1"/>
  <c r="O32" i="1"/>
  <c r="P32" i="1" s="1"/>
  <c r="O31" i="1"/>
  <c r="P31" i="1" s="1"/>
  <c r="O30" i="1"/>
  <c r="P30" i="1" s="1"/>
  <c r="O29" i="1"/>
  <c r="P29" i="1" s="1"/>
</calcChain>
</file>

<file path=xl/sharedStrings.xml><?xml version="1.0" encoding="utf-8"?>
<sst xmlns="http://schemas.openxmlformats.org/spreadsheetml/2006/main" count="138" uniqueCount="126">
  <si>
    <t>/* DATA DESCRIPTION:</t>
  </si>
  <si>
    <t>Citation:</t>
  </si>
  <si>
    <t>Zaric, Snjezana (2005): Planktic foraminiferal flux of sediment trap EAST-86/90_trap. PANGAEA, https://doi.org/10.1594/PANGAEA.264508</t>
  </si>
  <si>
    <t>Related to:</t>
  </si>
  <si>
    <t>Curry, William B; Ostermann, Dorinda R; Guptha, M V S; Ittekkot, Venugopalan (1992): Foraminiferal production and monsoonal upwelling in the Arabian Sea: evidence from sediment traps. In: Summerhayes, C P; Prell, W L and Emeis, K C (eds.), Upwelling Systems: Evolution Since the Early Miocene. Geological Society Special Publication. The Geological Society, London, 93-106, https://doi.org/10.1144/GSL.SP.1992.064.01.06</t>
  </si>
  <si>
    <t>Guptha, M V S; Mohan, R (1996): Seasonal variability of the vertical fluxes of Globigerina bulloides (d'Orbigny) in the northern Indian Ocean. Mitteilungen aus dem Geologisch-PalÃ¤ontologischen Institut der UniversitÃ¤t Hamburg, 79, 1-17</t>
  </si>
  <si>
    <t>Haake, Birgit; Ittekkot, Venugopalan; Rixen, Tim; Ramaswamy, Venkitasubramani; Nair, R R; Curry, William B (1993): Seasonality and interannual variability of particle fluxes to the deep Arabian Sea. Deep Sea Research Part I: Oceanographic Research Papers, 40(7), 1323-1344, https://doi.org/10.1016/0967-0637(93)90114-I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</si>
  <si>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</si>
  <si>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</si>
  <si>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</si>
  <si>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</si>
  <si>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15.480000 * LONGITUDE: 68.690000</t>
  </si>
  <si>
    <t>DATE/TIME START: 1986-05-10T00:00:00 * DATE/TIME END: 1987-10-09T00:00:00</t>
  </si>
  <si>
    <t>MINIMUM DEPTH, water: 1395 m * MAXIMUM DEPTH, water: 2787 m</t>
  </si>
  <si>
    <t>Event(s):</t>
  </si>
  <si>
    <t>EAST-86/90_trap (EAST) * LATITUDE: 15.480000 * LONGITUDE: 68.690000 * DATE/TIME START: 1986-05-10T00:00:00 * DATE/TIME END: 1990-10-23T00:00:00 * ELEVATION: -3785.0 m * LOCATION: Arabian Sea * DEVICE: Trap, sediment (TRAPS)</t>
  </si>
  <si>
    <t>Comment:</t>
  </si>
  <si>
    <t>Counting &gt;150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</si>
  <si>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</si>
  <si>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</si>
  <si>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</si>
  <si>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</si>
  <si>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</si>
  <si>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</si>
  <si>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2 weeks prior to the sampling interval</t>
  </si>
  <si>
    <t>Carbon, organic, particulate flux per day [mg/m**2/day] (POC flux) * PI: Zaric, Snjezana (zaric@uni-bremen.de)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</si>
  <si>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</si>
  <si>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</si>
  <si>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Globigerinella siphonifera flux [#/m**2/day] (G. siphonifera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</si>
  <si>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</si>
  <si>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Globigerinoides sacculifer flux [#/m**2/day] (G. sacculifer flux) * PI: Zaric, Snjezana (zaric@uni-bremen.de) * METHOD: Calculated, see reference(s)</t>
  </si>
  <si>
    <t>License:</t>
  </si>
  <si>
    <t>Creative Commons Attribution 3.0 Unported (CC-BY-3.0)</t>
  </si>
  <si>
    <t>Size:</t>
  </si>
  <si>
    <t>577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</si>
  <si>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</si>
  <si>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</si>
  <si>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</si>
  <si>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</si>
  <si>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</si>
  <si>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</si>
  <si>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</si>
  <si>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</si>
  <si>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</si>
  <si>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</si>
  <si>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siphonifera flux [#/m**2/day]</t>
  </si>
  <si>
    <t>G. ruber w flux [#/m**2/day]</t>
  </si>
  <si>
    <t>G. sacculifer flux [#/m**2/day]</t>
  </si>
  <si>
    <t>Spinose_sum</t>
  </si>
  <si>
    <t>Foram-rest</t>
  </si>
  <si>
    <t>EAST-03-sh-1</t>
  </si>
  <si>
    <t>EAST-03-sh-2</t>
  </si>
  <si>
    <t>EAST-03-sh-3</t>
  </si>
  <si>
    <t>EAST-03-sh-4</t>
  </si>
  <si>
    <t>EAST-03-sh-5</t>
  </si>
  <si>
    <t>EAST-03-sh-6</t>
  </si>
  <si>
    <t>EAST-03-sh-7</t>
  </si>
  <si>
    <t>EAST-03-sh-8</t>
  </si>
  <si>
    <t>EAST-03-sh-9</t>
  </si>
  <si>
    <t>EAST-03-sh-10</t>
  </si>
  <si>
    <t>EAST-03-sh-11</t>
  </si>
  <si>
    <t>EAST-03-sh-12</t>
  </si>
  <si>
    <t>EAST-03-sh-13</t>
  </si>
  <si>
    <t>EAST-02-sh-1</t>
  </si>
  <si>
    <t>EAST-02-sh-2</t>
  </si>
  <si>
    <t>EAST-02-sh-3</t>
  </si>
  <si>
    <t>EAST-02-sh-4</t>
  </si>
  <si>
    <t>EAST-02-sh-5</t>
  </si>
  <si>
    <t>EAST-02-sh-7</t>
  </si>
  <si>
    <t>EAST-02-sh-9</t>
  </si>
  <si>
    <t>EAST-02-sh-10</t>
  </si>
  <si>
    <t>EAST-02-sh-11</t>
  </si>
  <si>
    <t>EAST-02-sh-12</t>
  </si>
  <si>
    <t>EAST-02-sh-13</t>
  </si>
  <si>
    <t>EAST-02-dp-1</t>
  </si>
  <si>
    <t>EAST-02-dp-2</t>
  </si>
  <si>
    <t>EAST-02-dp-3</t>
  </si>
  <si>
    <t>EAST-02-dp-4</t>
  </si>
  <si>
    <t>EAST-02-dp-5</t>
  </si>
  <si>
    <t>EAST-02-dp-6</t>
  </si>
  <si>
    <t>EAST-02-dp-7</t>
  </si>
  <si>
    <t>EAST-02-dp-8</t>
  </si>
  <si>
    <t>EAST-02-dp-10</t>
  </si>
  <si>
    <t>EAST-02-dp-11</t>
  </si>
  <si>
    <t>EAST-02-dp-12</t>
  </si>
  <si>
    <t>EAST-02-dp-13</t>
  </si>
  <si>
    <t>EAST-03-dp-1</t>
  </si>
  <si>
    <t>EAST-03-dp-2</t>
  </si>
  <si>
    <t>EAST-03-dp-3</t>
  </si>
  <si>
    <t>EAST-03-dp-4</t>
  </si>
  <si>
    <t>EAST-03-dp-5</t>
  </si>
  <si>
    <t>EAST-03-dp-6</t>
  </si>
  <si>
    <t>EAST-03-dp-7</t>
  </si>
  <si>
    <t>EAST-03-dp-8</t>
  </si>
  <si>
    <t>EAST-03-dp-9</t>
  </si>
  <si>
    <t>EAST-03-dp-10</t>
  </si>
  <si>
    <t>EAST-03-dp-11</t>
  </si>
  <si>
    <t>EAST-03-dp-12</t>
  </si>
  <si>
    <t>EAST-03-dp-13</t>
  </si>
  <si>
    <t>EAST-01-dp-1</t>
  </si>
  <si>
    <t>EAST-01-dp-2</t>
  </si>
  <si>
    <t>EAST-01-dp-3</t>
  </si>
  <si>
    <t>EAST-01-dp-4</t>
  </si>
  <si>
    <t>EAST-01-dp-5</t>
  </si>
  <si>
    <t>EAST-01-dp-6</t>
  </si>
  <si>
    <t>EAST-01-dp-7</t>
  </si>
  <si>
    <t>EAST-01-dp-9</t>
  </si>
  <si>
    <t>EAST-01-dp-10</t>
  </si>
  <si>
    <t>EAST-01-dp-11</t>
  </si>
  <si>
    <t>EAST-01-dp-12</t>
  </si>
  <si>
    <t>EAST-01-dp-13</t>
  </si>
  <si>
    <t>daily</t>
  </si>
  <si>
    <t>MONTHLY</t>
  </si>
  <si>
    <t>month</t>
  </si>
  <si>
    <t>MAY</t>
  </si>
  <si>
    <t>JUN</t>
  </si>
  <si>
    <t>JUL</t>
  </si>
  <si>
    <t>AUG</t>
  </si>
  <si>
    <t>S</t>
  </si>
  <si>
    <t>O</t>
  </si>
  <si>
    <t>N</t>
  </si>
  <si>
    <t>D</t>
  </si>
  <si>
    <t>J</t>
  </si>
  <si>
    <t>F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</si>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</sst>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  <xf numFmtId="0" fontId="14" fillId="0" borderId="0" xfId="0" applyFont="1" applyFill="1"/>
    <xf numFmtId="14" fontId="14" fillId="0" borderId="0" xfId="0" applyNumberFormat="1" applyFont="1" applyFill="1"/>
    <xf numFmtId="0" fontId="18" fillId="0" borderId="0" xfId="0" applyFont="1" applyFill="1"/>
    <xf numFmtId="14" fontId="18" fillId="0" borderId="0" xfId="0" applyNumberFormat="1" applyFon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tabSelected="1" topLeftCell="A6" workbookViewId="0">
      <selection activeCell="O47" sqref="O47"/>
    </sheetView>
  </sheetViews>
  <sheetFormatPr defaultRowHeight="14.4" x14ac:dyDescent="0.3"/>
  <cols>
    <col min="2" max="2" width="11.5546875" customWidth="1"/>
    <col min="3" max="3" width="12.109375" customWidth="1"/>
    <col min="14" max="14" width="8.88671875" style="2"/>
    <col min="16" max="16" width="9.55468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B5" t="s">
        <v>6</v>
      </c>
    </row>
    <row r="6" spans="1:2" x14ac:dyDescent="0.3">
      <c r="B6" t="s">
        <v>7</v>
      </c>
    </row>
    <row r="7" spans="1:2" x14ac:dyDescent="0.3">
      <c r="A7" t="s">
        <v>8</v>
      </c>
      <c r="B7" t="s">
        <v>9</v>
      </c>
    </row>
    <row r="8" spans="1:2" x14ac:dyDescent="0.3">
      <c r="A8" t="s">
        <v>10</v>
      </c>
      <c r="B8" t="s">
        <v>11</v>
      </c>
    </row>
    <row r="9" spans="1:2" x14ac:dyDescent="0.3">
      <c r="B9" t="s">
        <v>12</v>
      </c>
    </row>
    <row r="10" spans="1:2" x14ac:dyDescent="0.3">
      <c r="B10" t="s">
        <v>13</v>
      </c>
    </row>
    <row r="11" spans="1:2" x14ac:dyDescent="0.3">
      <c r="A11" t="s">
        <v>14</v>
      </c>
      <c r="B11" t="s">
        <v>15</v>
      </c>
    </row>
    <row r="12" spans="1:2" x14ac:dyDescent="0.3">
      <c r="A12" t="s">
        <v>16</v>
      </c>
      <c r="B12" t="s">
        <v>17</v>
      </c>
    </row>
    <row r="13" spans="1:2" x14ac:dyDescent="0.3">
      <c r="A13" t="s">
        <v>18</v>
      </c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7" x14ac:dyDescent="0.3">
      <c r="B17" t="s">
        <v>23</v>
      </c>
    </row>
    <row r="18" spans="1:17" x14ac:dyDescent="0.3">
      <c r="B18" t="s">
        <v>24</v>
      </c>
    </row>
    <row r="19" spans="1:17" x14ac:dyDescent="0.3">
      <c r="B19" t="s">
        <v>25</v>
      </c>
    </row>
    <row r="20" spans="1:17" x14ac:dyDescent="0.3">
      <c r="B20" t="s">
        <v>26</v>
      </c>
    </row>
    <row r="21" spans="1:17" x14ac:dyDescent="0.3">
      <c r="B21" t="s">
        <v>27</v>
      </c>
    </row>
    <row r="22" spans="1:17" x14ac:dyDescent="0.3">
      <c r="B22" t="s">
        <v>28</v>
      </c>
    </row>
    <row r="23" spans="1:17" x14ac:dyDescent="0.3">
      <c r="B23" t="s">
        <v>29</v>
      </c>
    </row>
    <row r="24" spans="1:17" x14ac:dyDescent="0.3">
      <c r="B24" t="s">
        <v>30</v>
      </c>
    </row>
    <row r="25" spans="1:17" x14ac:dyDescent="0.3">
      <c r="A25" t="s">
        <v>31</v>
      </c>
      <c r="B25" t="s">
        <v>32</v>
      </c>
    </row>
    <row r="26" spans="1:17" x14ac:dyDescent="0.3">
      <c r="A26" t="s">
        <v>33</v>
      </c>
      <c r="B26" t="s">
        <v>34</v>
      </c>
    </row>
    <row r="27" spans="1:17" x14ac:dyDescent="0.3">
      <c r="A27" t="s">
        <v>35</v>
      </c>
    </row>
    <row r="28" spans="1:17" x14ac:dyDescent="0.3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 t="s">
        <v>45</v>
      </c>
      <c r="K28" t="s">
        <v>46</v>
      </c>
      <c r="L28" t="s">
        <v>47</v>
      </c>
      <c r="M28" t="s">
        <v>48</v>
      </c>
      <c r="N28" s="2" t="s">
        <v>49</v>
      </c>
      <c r="O28" t="s">
        <v>111</v>
      </c>
      <c r="P28" t="s">
        <v>112</v>
      </c>
      <c r="Q28" t="s">
        <v>113</v>
      </c>
    </row>
    <row r="29" spans="1:17" x14ac:dyDescent="0.3">
      <c r="A29">
        <v>1395</v>
      </c>
      <c r="B29" s="1">
        <v>31909</v>
      </c>
      <c r="C29" s="1">
        <v>31921</v>
      </c>
      <c r="D29">
        <v>12.5</v>
      </c>
      <c r="E29" t="s">
        <v>50</v>
      </c>
      <c r="F29">
        <v>29.72</v>
      </c>
      <c r="H29">
        <v>191</v>
      </c>
      <c r="I29">
        <v>20</v>
      </c>
      <c r="J29">
        <v>10</v>
      </c>
      <c r="K29">
        <v>121</v>
      </c>
      <c r="L29">
        <v>20</v>
      </c>
      <c r="M29">
        <v>171</v>
      </c>
      <c r="N29" s="2">
        <v>20</v>
      </c>
      <c r="O29">
        <f>(N29*12.5+N30)/31</f>
        <v>8.064516129032258</v>
      </c>
      <c r="P29">
        <f>O29*31</f>
        <v>250</v>
      </c>
      <c r="Q29" t="s">
        <v>114</v>
      </c>
    </row>
    <row r="30" spans="1:17" x14ac:dyDescent="0.3">
      <c r="A30">
        <v>1395</v>
      </c>
      <c r="B30" s="1">
        <v>31921</v>
      </c>
      <c r="C30" s="1">
        <v>31934</v>
      </c>
      <c r="D30">
        <v>12.5</v>
      </c>
      <c r="E30" t="s">
        <v>51</v>
      </c>
      <c r="F30">
        <v>30.38</v>
      </c>
      <c r="H30">
        <v>70</v>
      </c>
      <c r="I30">
        <v>30</v>
      </c>
      <c r="J30">
        <v>0</v>
      </c>
      <c r="K30">
        <v>40</v>
      </c>
      <c r="L30">
        <v>0</v>
      </c>
      <c r="M30">
        <v>70</v>
      </c>
      <c r="N30" s="2">
        <v>0</v>
      </c>
      <c r="O30">
        <f>10/30</f>
        <v>0.33333333333333331</v>
      </c>
      <c r="P30">
        <f>O30*30</f>
        <v>10</v>
      </c>
      <c r="Q30" t="s">
        <v>115</v>
      </c>
    </row>
    <row r="31" spans="1:17" x14ac:dyDescent="0.3">
      <c r="A31">
        <v>1395</v>
      </c>
      <c r="B31" s="1">
        <v>31934</v>
      </c>
      <c r="C31" s="1">
        <v>31946</v>
      </c>
      <c r="D31">
        <v>12.5</v>
      </c>
      <c r="E31" t="s">
        <v>52</v>
      </c>
      <c r="F31">
        <v>30.31</v>
      </c>
      <c r="H31">
        <v>110</v>
      </c>
      <c r="I31">
        <v>10</v>
      </c>
      <c r="J31">
        <v>0</v>
      </c>
      <c r="K31">
        <v>80</v>
      </c>
      <c r="L31">
        <v>20</v>
      </c>
      <c r="M31">
        <v>110</v>
      </c>
      <c r="N31" s="2">
        <v>0</v>
      </c>
      <c r="O31">
        <f>(N339*13+N34*12+N35*5)/30</f>
        <v>166</v>
      </c>
      <c r="P31">
        <f>O31*30</f>
        <v>4980</v>
      </c>
      <c r="Q31" t="s">
        <v>116</v>
      </c>
    </row>
    <row r="32" spans="1:17" s="4" customFormat="1" x14ac:dyDescent="0.3">
      <c r="A32" s="4">
        <v>1395</v>
      </c>
      <c r="B32" s="5">
        <v>31946</v>
      </c>
      <c r="C32" s="5">
        <v>31959</v>
      </c>
      <c r="D32" s="4">
        <v>12.5</v>
      </c>
      <c r="E32" s="4" t="s">
        <v>53</v>
      </c>
      <c r="F32" s="4">
        <v>28.68</v>
      </c>
      <c r="H32" s="4">
        <v>854</v>
      </c>
      <c r="I32" s="4">
        <v>30</v>
      </c>
      <c r="J32" s="4">
        <v>0</v>
      </c>
      <c r="K32" s="4">
        <v>603</v>
      </c>
      <c r="L32" s="4">
        <v>211</v>
      </c>
      <c r="M32" s="4">
        <v>844</v>
      </c>
      <c r="N32" s="4">
        <v>10</v>
      </c>
      <c r="O32" s="4">
        <f>(N35*7+N36*13+N37*11)/31</f>
        <v>118.70967741935483</v>
      </c>
      <c r="P32" s="4">
        <f>O32*31</f>
        <v>3680</v>
      </c>
      <c r="Q32" s="4" t="s">
        <v>117</v>
      </c>
    </row>
    <row r="33" spans="1:17" s="4" customFormat="1" x14ac:dyDescent="0.3">
      <c r="A33" s="4">
        <v>1395</v>
      </c>
      <c r="B33" s="5">
        <v>31959</v>
      </c>
      <c r="C33" s="5">
        <v>31971</v>
      </c>
      <c r="D33" s="4">
        <v>12.5</v>
      </c>
      <c r="E33" s="4" t="s">
        <v>54</v>
      </c>
      <c r="F33" s="4">
        <v>28.6</v>
      </c>
      <c r="H33" s="4">
        <v>693</v>
      </c>
      <c r="I33" s="4">
        <v>161</v>
      </c>
      <c r="J33" s="4">
        <v>60</v>
      </c>
      <c r="K33" s="4">
        <v>322</v>
      </c>
      <c r="L33" s="4">
        <v>20</v>
      </c>
      <c r="M33" s="4">
        <v>563</v>
      </c>
      <c r="N33" s="4">
        <v>130</v>
      </c>
      <c r="O33" s="4">
        <f>(N38*14+N39*12)/30</f>
        <v>22</v>
      </c>
      <c r="P33" s="4">
        <f>O33*30</f>
        <v>660</v>
      </c>
      <c r="Q33" s="4" t="s">
        <v>118</v>
      </c>
    </row>
    <row r="34" spans="1:17" s="4" customFormat="1" x14ac:dyDescent="0.3">
      <c r="A34" s="4">
        <v>1395</v>
      </c>
      <c r="B34" s="5">
        <v>31971</v>
      </c>
      <c r="C34" s="5">
        <v>31984</v>
      </c>
      <c r="D34" s="4">
        <v>12.5</v>
      </c>
      <c r="E34" s="4" t="s">
        <v>55</v>
      </c>
      <c r="F34" s="4">
        <v>28.58</v>
      </c>
      <c r="H34" s="4">
        <v>2512</v>
      </c>
      <c r="I34" s="4">
        <v>1599</v>
      </c>
      <c r="J34" s="4">
        <v>0</v>
      </c>
      <c r="K34" s="4">
        <v>563</v>
      </c>
      <c r="L34" s="4">
        <v>10</v>
      </c>
      <c r="M34" s="4">
        <v>2172</v>
      </c>
      <c r="N34" s="4">
        <v>340</v>
      </c>
      <c r="O34" s="10">
        <v>0</v>
      </c>
      <c r="P34" s="4">
        <v>1</v>
      </c>
      <c r="Q34" s="4" t="s">
        <v>119</v>
      </c>
    </row>
    <row r="35" spans="1:17" s="4" customFormat="1" x14ac:dyDescent="0.3">
      <c r="A35" s="4">
        <v>1395</v>
      </c>
      <c r="B35" s="5">
        <v>31984</v>
      </c>
      <c r="C35" s="5">
        <v>31996</v>
      </c>
      <c r="D35" s="4">
        <v>12.5</v>
      </c>
      <c r="E35" s="4" t="s">
        <v>56</v>
      </c>
      <c r="F35" s="4">
        <v>28.13</v>
      </c>
      <c r="H35" s="4">
        <v>2715</v>
      </c>
      <c r="I35" s="4">
        <v>2374</v>
      </c>
      <c r="J35" s="4">
        <v>20</v>
      </c>
      <c r="K35" s="4">
        <v>141</v>
      </c>
      <c r="L35" s="4">
        <v>0</v>
      </c>
      <c r="M35" s="4">
        <v>2535</v>
      </c>
      <c r="N35" s="4">
        <v>180</v>
      </c>
      <c r="O35" s="4">
        <v>10</v>
      </c>
      <c r="P35" s="4">
        <f>10*10</f>
        <v>100</v>
      </c>
      <c r="Q35" s="4" t="s">
        <v>120</v>
      </c>
    </row>
    <row r="36" spans="1:17" s="4" customFormat="1" x14ac:dyDescent="0.3">
      <c r="A36" s="4">
        <v>1395</v>
      </c>
      <c r="B36" s="5">
        <v>31996</v>
      </c>
      <c r="C36" s="5">
        <v>32009</v>
      </c>
      <c r="D36" s="4">
        <v>12.5</v>
      </c>
      <c r="E36" s="4" t="s">
        <v>57</v>
      </c>
      <c r="F36" s="4">
        <v>28.48</v>
      </c>
      <c r="H36" s="4">
        <v>2373</v>
      </c>
      <c r="I36" s="4">
        <v>1911</v>
      </c>
      <c r="J36" s="4">
        <v>0</v>
      </c>
      <c r="K36" s="4">
        <v>352</v>
      </c>
      <c r="L36" s="4">
        <v>0</v>
      </c>
      <c r="M36" s="4">
        <v>2263</v>
      </c>
      <c r="N36" s="4">
        <v>110</v>
      </c>
      <c r="O36" s="4">
        <f>(N42*2+N43*13+N44*12+N45*5)/31</f>
        <v>369.90322580645159</v>
      </c>
      <c r="P36" s="4">
        <f>O36*31</f>
        <v>11467</v>
      </c>
      <c r="Q36" s="4" t="s">
        <v>121</v>
      </c>
    </row>
    <row r="37" spans="1:17" s="4" customFormat="1" x14ac:dyDescent="0.3">
      <c r="A37" s="4">
        <v>1395</v>
      </c>
      <c r="B37" s="5">
        <v>32009</v>
      </c>
      <c r="C37" s="5">
        <v>32021</v>
      </c>
      <c r="D37" s="4">
        <v>12.5</v>
      </c>
      <c r="E37" s="4" t="s">
        <v>58</v>
      </c>
      <c r="F37" s="4">
        <v>28.21</v>
      </c>
      <c r="H37" s="4">
        <v>1830</v>
      </c>
      <c r="I37" s="4">
        <v>1499</v>
      </c>
      <c r="J37" s="4">
        <v>0</v>
      </c>
      <c r="K37" s="4">
        <v>241</v>
      </c>
      <c r="L37" s="4">
        <v>0</v>
      </c>
      <c r="M37" s="4">
        <v>1740</v>
      </c>
      <c r="N37" s="4">
        <v>90</v>
      </c>
      <c r="O37" s="4">
        <f>(N45*9+N46*13)/22</f>
        <v>255.22727272727272</v>
      </c>
      <c r="P37" s="4">
        <f>O37*22</f>
        <v>5615</v>
      </c>
      <c r="Q37" s="4" t="s">
        <v>122</v>
      </c>
    </row>
    <row r="38" spans="1:17" s="4" customFormat="1" x14ac:dyDescent="0.3">
      <c r="A38" s="4">
        <v>1395</v>
      </c>
      <c r="B38" s="5">
        <v>32021</v>
      </c>
      <c r="C38" s="5">
        <v>32034</v>
      </c>
      <c r="D38" s="4">
        <v>12.5</v>
      </c>
      <c r="E38" s="4" t="s">
        <v>59</v>
      </c>
      <c r="F38" s="4">
        <v>27.64</v>
      </c>
      <c r="H38" s="4">
        <v>1508</v>
      </c>
      <c r="I38" s="4">
        <v>1368</v>
      </c>
      <c r="J38" s="4">
        <v>0</v>
      </c>
      <c r="K38" s="4">
        <v>100</v>
      </c>
      <c r="L38" s="4">
        <v>10</v>
      </c>
      <c r="M38" s="4">
        <v>1478</v>
      </c>
      <c r="N38" s="4">
        <v>30</v>
      </c>
      <c r="O38" s="10">
        <v>0</v>
      </c>
      <c r="P38" s="10">
        <v>1</v>
      </c>
      <c r="Q38" s="4" t="s">
        <v>123</v>
      </c>
    </row>
    <row r="39" spans="1:17" s="4" customFormat="1" x14ac:dyDescent="0.3">
      <c r="A39" s="4">
        <v>1395</v>
      </c>
      <c r="B39" s="5">
        <v>32034</v>
      </c>
      <c r="C39" s="5">
        <v>32046</v>
      </c>
      <c r="D39" s="4">
        <v>12.5</v>
      </c>
      <c r="E39" s="4" t="s">
        <v>60</v>
      </c>
      <c r="F39" s="4">
        <v>28.19</v>
      </c>
      <c r="H39" s="4">
        <v>211</v>
      </c>
      <c r="I39" s="4">
        <v>161</v>
      </c>
      <c r="J39" s="4">
        <v>0</v>
      </c>
      <c r="K39" s="4">
        <v>30</v>
      </c>
      <c r="L39" s="4">
        <v>0</v>
      </c>
      <c r="M39" s="4">
        <v>191</v>
      </c>
      <c r="N39" s="4">
        <v>20</v>
      </c>
      <c r="O39" s="4">
        <v>0</v>
      </c>
      <c r="P39" s="4">
        <v>1</v>
      </c>
      <c r="Q39" s="4" t="s">
        <v>124</v>
      </c>
    </row>
    <row r="40" spans="1:17" s="4" customFormat="1" x14ac:dyDescent="0.3">
      <c r="A40" s="4">
        <v>1395</v>
      </c>
      <c r="B40" s="5">
        <v>32046</v>
      </c>
      <c r="C40" s="5">
        <v>32059</v>
      </c>
      <c r="D40" s="4">
        <v>12.5</v>
      </c>
      <c r="E40" s="4" t="s">
        <v>61</v>
      </c>
      <c r="F40" s="4">
        <v>28.47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 t="s">
        <v>125</v>
      </c>
    </row>
    <row r="41" spans="1:17" s="4" customFormat="1" x14ac:dyDescent="0.3">
      <c r="A41" s="4">
        <v>1395</v>
      </c>
      <c r="B41" s="5">
        <v>32059</v>
      </c>
      <c r="C41" s="5">
        <v>32071</v>
      </c>
      <c r="D41" s="4">
        <v>12.5</v>
      </c>
      <c r="E41" s="4" t="s">
        <v>62</v>
      </c>
      <c r="F41" s="4">
        <v>28.44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1</v>
      </c>
      <c r="Q41" s="4" t="s">
        <v>114</v>
      </c>
    </row>
    <row r="42" spans="1:17" s="8" customFormat="1" x14ac:dyDescent="0.3">
      <c r="A42" s="8">
        <v>1407</v>
      </c>
      <c r="B42" s="9">
        <v>31736</v>
      </c>
      <c r="C42" s="9">
        <v>31748</v>
      </c>
      <c r="D42" s="8">
        <v>12.6</v>
      </c>
      <c r="E42" s="8" t="s">
        <v>63</v>
      </c>
      <c r="F42" s="8">
        <v>28.51</v>
      </c>
      <c r="H42" s="8">
        <v>30</v>
      </c>
      <c r="I42" s="8">
        <v>0</v>
      </c>
      <c r="J42" s="8">
        <v>20</v>
      </c>
      <c r="K42" s="8">
        <v>0</v>
      </c>
      <c r="L42" s="8">
        <v>0</v>
      </c>
      <c r="M42" s="8">
        <v>20</v>
      </c>
      <c r="N42" s="8">
        <v>10</v>
      </c>
      <c r="O42" s="4">
        <f>(N54*12.6+N55*12.6)/31</f>
        <v>362.55483870967743</v>
      </c>
      <c r="P42" s="4">
        <f>O42*31</f>
        <v>11239.2</v>
      </c>
      <c r="Q42" s="4" t="s">
        <v>121</v>
      </c>
    </row>
    <row r="43" spans="1:17" s="8" customFormat="1" x14ac:dyDescent="0.3">
      <c r="A43" s="8">
        <v>1407</v>
      </c>
      <c r="B43" s="9">
        <v>31748</v>
      </c>
      <c r="C43" s="9">
        <v>31761</v>
      </c>
      <c r="D43" s="8">
        <v>12.6</v>
      </c>
      <c r="E43" s="8" t="s">
        <v>64</v>
      </c>
      <c r="F43" s="8">
        <v>27.95</v>
      </c>
      <c r="H43" s="8">
        <v>2326</v>
      </c>
      <c r="I43" s="8">
        <v>1312</v>
      </c>
      <c r="J43" s="8">
        <v>100</v>
      </c>
      <c r="K43" s="8">
        <v>50</v>
      </c>
      <c r="L43" s="8">
        <v>50</v>
      </c>
      <c r="M43" s="8">
        <v>1512</v>
      </c>
      <c r="N43" s="8">
        <v>814</v>
      </c>
      <c r="O43" s="4">
        <v>0</v>
      </c>
      <c r="P43" s="4">
        <v>1</v>
      </c>
      <c r="Q43" s="4" t="s">
        <v>122</v>
      </c>
    </row>
    <row r="44" spans="1:17" s="8" customFormat="1" x14ac:dyDescent="0.3">
      <c r="A44" s="8">
        <v>1407</v>
      </c>
      <c r="B44" s="9">
        <v>31761</v>
      </c>
      <c r="C44" s="9">
        <v>31773</v>
      </c>
      <c r="D44" s="8">
        <v>12.6</v>
      </c>
      <c r="E44" s="8" t="s">
        <v>65</v>
      </c>
      <c r="F44" s="8">
        <v>27.51</v>
      </c>
      <c r="H44" s="8">
        <v>251</v>
      </c>
      <c r="I44" s="8">
        <v>121</v>
      </c>
      <c r="J44" s="8">
        <v>70</v>
      </c>
      <c r="K44" s="8">
        <v>10</v>
      </c>
      <c r="L44" s="8">
        <v>20</v>
      </c>
      <c r="M44" s="8">
        <v>221</v>
      </c>
      <c r="N44" s="8">
        <v>30</v>
      </c>
      <c r="O44" s="4">
        <v>0</v>
      </c>
      <c r="P44" s="4">
        <v>1</v>
      </c>
      <c r="Q44" s="4" t="s">
        <v>123</v>
      </c>
    </row>
    <row r="45" spans="1:17" s="4" customFormat="1" x14ac:dyDescent="0.3">
      <c r="A45" s="4">
        <v>1407</v>
      </c>
      <c r="B45" s="5">
        <v>31773</v>
      </c>
      <c r="C45" s="5">
        <v>31786</v>
      </c>
      <c r="D45" s="4">
        <v>12.6</v>
      </c>
      <c r="E45" s="4" t="s">
        <v>66</v>
      </c>
      <c r="F45" s="4">
        <v>26.75</v>
      </c>
      <c r="H45" s="4">
        <v>333</v>
      </c>
      <c r="I45" s="4">
        <v>182</v>
      </c>
      <c r="J45" s="4">
        <v>0</v>
      </c>
      <c r="K45" s="4">
        <v>20</v>
      </c>
      <c r="L45" s="4">
        <v>30</v>
      </c>
      <c r="M45" s="4">
        <v>232</v>
      </c>
      <c r="N45" s="4">
        <v>101</v>
      </c>
      <c r="O45" s="4">
        <v>0</v>
      </c>
      <c r="P45" s="4">
        <v>1</v>
      </c>
      <c r="Q45" s="4" t="s">
        <v>124</v>
      </c>
    </row>
    <row r="46" spans="1:17" s="4" customFormat="1" x14ac:dyDescent="0.3">
      <c r="A46" s="4">
        <v>1407</v>
      </c>
      <c r="B46" s="5">
        <v>31786</v>
      </c>
      <c r="C46" s="5">
        <v>31799</v>
      </c>
      <c r="D46" s="4">
        <v>12.6</v>
      </c>
      <c r="E46" s="4" t="s">
        <v>67</v>
      </c>
      <c r="F46" s="4">
        <v>26.48</v>
      </c>
      <c r="H46" s="4">
        <v>897</v>
      </c>
      <c r="I46" s="4">
        <v>475</v>
      </c>
      <c r="J46" s="4">
        <v>10</v>
      </c>
      <c r="K46" s="4">
        <v>30</v>
      </c>
      <c r="L46" s="4">
        <v>20</v>
      </c>
      <c r="M46" s="4">
        <v>535</v>
      </c>
      <c r="N46" s="4">
        <v>362</v>
      </c>
      <c r="O46" s="4">
        <v>0</v>
      </c>
      <c r="P46" s="4">
        <v>1</v>
      </c>
      <c r="Q46" s="4" t="s">
        <v>125</v>
      </c>
    </row>
    <row r="47" spans="1:17" s="4" customFormat="1" x14ac:dyDescent="0.3">
      <c r="A47" s="4">
        <v>1407</v>
      </c>
      <c r="B47" s="5">
        <v>31811</v>
      </c>
      <c r="C47" s="5">
        <v>31824</v>
      </c>
      <c r="D47" s="4">
        <v>12.6</v>
      </c>
      <c r="E47" s="4" t="s">
        <v>68</v>
      </c>
      <c r="F47" s="4">
        <v>26.56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6">
        <f>N65/31</f>
        <v>1.935483870967742</v>
      </c>
      <c r="P47" s="6">
        <f>O47*31</f>
        <v>60</v>
      </c>
      <c r="Q47" s="4" t="s">
        <v>114</v>
      </c>
    </row>
    <row r="48" spans="1:17" s="4" customFormat="1" x14ac:dyDescent="0.3">
      <c r="A48" s="4">
        <v>1407</v>
      </c>
      <c r="B48" s="5">
        <v>31836</v>
      </c>
      <c r="C48" s="5">
        <v>31849</v>
      </c>
      <c r="D48" s="4">
        <v>12.6</v>
      </c>
      <c r="E48" s="4" t="s">
        <v>69</v>
      </c>
      <c r="F48" s="4">
        <v>26.71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f>(N67*12.5+N68*12.5)/25</f>
        <v>25</v>
      </c>
      <c r="P48" s="4">
        <f>O48*25</f>
        <v>625</v>
      </c>
      <c r="Q48" s="8" t="s">
        <v>115</v>
      </c>
    </row>
    <row r="49" spans="1:17" s="4" customFormat="1" x14ac:dyDescent="0.3">
      <c r="A49" s="4">
        <v>1407</v>
      </c>
      <c r="B49" s="5">
        <v>31849</v>
      </c>
      <c r="C49" s="5">
        <v>31862</v>
      </c>
      <c r="D49" s="4">
        <v>12.6</v>
      </c>
      <c r="E49" s="4" t="s">
        <v>70</v>
      </c>
      <c r="F49" s="4">
        <v>27.45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f>(N69*13+N70*13+N71*4)/30</f>
        <v>88.666666666666671</v>
      </c>
      <c r="P49" s="4">
        <f>O49*30</f>
        <v>2660</v>
      </c>
      <c r="Q49" s="8" t="s">
        <v>116</v>
      </c>
    </row>
    <row r="50" spans="1:17" s="4" customFormat="1" x14ac:dyDescent="0.3">
      <c r="A50" s="4">
        <v>1407</v>
      </c>
      <c r="B50" s="5">
        <v>31862</v>
      </c>
      <c r="C50" s="5">
        <v>31874</v>
      </c>
      <c r="D50" s="4">
        <v>12.6</v>
      </c>
      <c r="E50" s="4" t="s">
        <v>71</v>
      </c>
      <c r="F50" s="4">
        <v>27.84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f>(N71*7+N72*13+N73*11)/31</f>
        <v>142.90322580645162</v>
      </c>
      <c r="P50" s="4">
        <f>O50*31</f>
        <v>4430</v>
      </c>
      <c r="Q50" s="8" t="s">
        <v>117</v>
      </c>
    </row>
    <row r="51" spans="1:17" s="4" customFormat="1" x14ac:dyDescent="0.3">
      <c r="A51" s="4">
        <v>1407</v>
      </c>
      <c r="B51" s="5">
        <v>31874</v>
      </c>
      <c r="C51" s="5">
        <v>31887</v>
      </c>
      <c r="D51" s="4">
        <v>12.6</v>
      </c>
      <c r="E51" s="4" t="s">
        <v>72</v>
      </c>
      <c r="F51" s="4">
        <v>28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f>(N74*13+N75*13+N76*4)/30</f>
        <v>115.33333333333333</v>
      </c>
      <c r="P51" s="4">
        <f>O51*30</f>
        <v>3460</v>
      </c>
      <c r="Q51" s="4" t="s">
        <v>118</v>
      </c>
    </row>
    <row r="52" spans="1:17" s="4" customFormat="1" x14ac:dyDescent="0.3">
      <c r="A52" s="4">
        <v>1407</v>
      </c>
      <c r="B52" s="5">
        <v>31887</v>
      </c>
      <c r="C52" s="5">
        <v>31899</v>
      </c>
      <c r="D52" s="4">
        <v>12.6</v>
      </c>
      <c r="E52" s="4" t="s">
        <v>73</v>
      </c>
      <c r="F52" s="4">
        <v>28.15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f>(N88*13+N89*13)/26</f>
        <v>54.5</v>
      </c>
      <c r="P52" s="4">
        <f>O52*26</f>
        <v>1417</v>
      </c>
      <c r="Q52" s="4" t="s">
        <v>119</v>
      </c>
    </row>
    <row r="53" spans="1:17" s="6" customFormat="1" x14ac:dyDescent="0.3">
      <c r="A53" s="6">
        <v>2764</v>
      </c>
      <c r="B53" s="7">
        <v>31736</v>
      </c>
      <c r="C53" s="7">
        <v>31748</v>
      </c>
      <c r="D53" s="6">
        <v>12.6</v>
      </c>
      <c r="E53" s="6" t="s">
        <v>74</v>
      </c>
      <c r="F53" s="6">
        <v>27.82</v>
      </c>
      <c r="G53" s="6">
        <v>3.3</v>
      </c>
      <c r="H53" s="6">
        <v>70</v>
      </c>
      <c r="I53" s="6">
        <v>10</v>
      </c>
      <c r="J53" s="6">
        <v>20</v>
      </c>
      <c r="K53" s="6">
        <v>40</v>
      </c>
      <c r="L53" s="6">
        <v>0</v>
      </c>
      <c r="M53" s="6">
        <v>70</v>
      </c>
      <c r="N53" s="6">
        <v>0</v>
      </c>
      <c r="O53" s="4"/>
      <c r="P53" s="4"/>
      <c r="Q53" s="4"/>
    </row>
    <row r="54" spans="1:17" s="4" customFormat="1" x14ac:dyDescent="0.3">
      <c r="A54" s="4">
        <v>2764</v>
      </c>
      <c r="B54" s="5">
        <v>31748</v>
      </c>
      <c r="C54" s="5">
        <v>31761</v>
      </c>
      <c r="D54" s="4">
        <v>12.6</v>
      </c>
      <c r="E54" s="4" t="s">
        <v>75</v>
      </c>
      <c r="F54" s="4">
        <v>28.37</v>
      </c>
      <c r="G54" s="4">
        <v>5.19</v>
      </c>
      <c r="H54" s="4">
        <v>1777</v>
      </c>
      <c r="I54" s="4">
        <v>936</v>
      </c>
      <c r="J54" s="4">
        <v>50</v>
      </c>
      <c r="K54" s="4">
        <v>30</v>
      </c>
      <c r="L54" s="4">
        <v>20</v>
      </c>
      <c r="M54" s="4">
        <v>1036</v>
      </c>
      <c r="N54" s="4">
        <v>741</v>
      </c>
    </row>
    <row r="55" spans="1:17" s="4" customFormat="1" x14ac:dyDescent="0.3">
      <c r="A55" s="4">
        <v>2764</v>
      </c>
      <c r="B55" s="5">
        <v>31761</v>
      </c>
      <c r="C55" s="5">
        <v>31773</v>
      </c>
      <c r="D55" s="4">
        <v>12.6</v>
      </c>
      <c r="E55" s="4" t="s">
        <v>76</v>
      </c>
      <c r="F55" s="4">
        <v>27.7</v>
      </c>
      <c r="G55" s="4">
        <v>3.84</v>
      </c>
      <c r="H55" s="4">
        <v>747</v>
      </c>
      <c r="I55" s="4">
        <v>496</v>
      </c>
      <c r="J55" s="4">
        <v>70</v>
      </c>
      <c r="K55" s="4">
        <v>10</v>
      </c>
      <c r="L55" s="4">
        <v>20</v>
      </c>
      <c r="M55" s="4">
        <v>596</v>
      </c>
      <c r="N55" s="4">
        <v>151</v>
      </c>
    </row>
    <row r="56" spans="1:17" s="4" customFormat="1" x14ac:dyDescent="0.3">
      <c r="A56" s="4">
        <v>2764</v>
      </c>
      <c r="B56" s="5">
        <v>31773</v>
      </c>
      <c r="C56" s="5">
        <v>31786</v>
      </c>
      <c r="D56" s="4">
        <v>12.6</v>
      </c>
      <c r="E56" s="4" t="s">
        <v>77</v>
      </c>
      <c r="F56" s="4">
        <v>27.07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7" s="4" customFormat="1" x14ac:dyDescent="0.3">
      <c r="A57" s="4">
        <v>2764</v>
      </c>
      <c r="B57" s="5">
        <v>31786</v>
      </c>
      <c r="C57" s="5">
        <v>31799</v>
      </c>
      <c r="D57" s="4">
        <v>12.6</v>
      </c>
      <c r="E57" s="4" t="s">
        <v>78</v>
      </c>
      <c r="F57" s="4">
        <v>26.72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</row>
    <row r="58" spans="1:17" s="4" customFormat="1" x14ac:dyDescent="0.3">
      <c r="A58" s="4">
        <v>2764</v>
      </c>
      <c r="B58" s="5">
        <v>31799</v>
      </c>
      <c r="C58" s="5">
        <v>31811</v>
      </c>
      <c r="D58" s="4">
        <v>12.6</v>
      </c>
      <c r="E58" s="4" t="s">
        <v>79</v>
      </c>
      <c r="F58" s="4">
        <v>26.16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7" s="4" customFormat="1" x14ac:dyDescent="0.3">
      <c r="A59" s="4">
        <v>2764</v>
      </c>
      <c r="B59" s="5">
        <v>31811</v>
      </c>
      <c r="C59" s="5">
        <v>31824</v>
      </c>
      <c r="D59" s="4">
        <v>12.6</v>
      </c>
      <c r="E59" s="4" t="s">
        <v>80</v>
      </c>
      <c r="F59" s="4">
        <v>26.04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7" s="4" customFormat="1" x14ac:dyDescent="0.3">
      <c r="A60" s="4">
        <v>2764</v>
      </c>
      <c r="B60" s="5">
        <v>31824</v>
      </c>
      <c r="C60" s="5">
        <v>31836</v>
      </c>
      <c r="D60" s="4">
        <v>12.6</v>
      </c>
      <c r="E60" s="4" t="s">
        <v>81</v>
      </c>
      <c r="F60" s="4">
        <v>26.79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7" s="4" customFormat="1" x14ac:dyDescent="0.3">
      <c r="A61" s="4">
        <v>2764</v>
      </c>
      <c r="B61" s="5">
        <v>31849</v>
      </c>
      <c r="C61" s="5">
        <v>31862</v>
      </c>
      <c r="D61" s="4">
        <v>12.6</v>
      </c>
      <c r="E61" s="4" t="s">
        <v>82</v>
      </c>
      <c r="F61" s="4">
        <v>27.09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7" s="4" customFormat="1" x14ac:dyDescent="0.3">
      <c r="A62" s="4">
        <v>2764</v>
      </c>
      <c r="B62" s="5">
        <v>31862</v>
      </c>
      <c r="C62" s="5">
        <v>31874</v>
      </c>
      <c r="D62" s="4">
        <v>12.6</v>
      </c>
      <c r="E62" s="4" t="s">
        <v>83</v>
      </c>
      <c r="F62" s="4">
        <v>27.48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7" s="4" customFormat="1" x14ac:dyDescent="0.3">
      <c r="A63" s="4">
        <v>2764</v>
      </c>
      <c r="B63" s="5">
        <v>31874</v>
      </c>
      <c r="C63" s="5">
        <v>31887</v>
      </c>
      <c r="D63" s="4">
        <v>12.6</v>
      </c>
      <c r="E63" s="4" t="s">
        <v>84</v>
      </c>
      <c r="F63" s="4">
        <v>27.93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7" s="4" customFormat="1" x14ac:dyDescent="0.3">
      <c r="A64" s="4">
        <v>2764</v>
      </c>
      <c r="B64" s="5">
        <v>31887</v>
      </c>
      <c r="C64" s="5">
        <v>31899</v>
      </c>
      <c r="D64" s="4">
        <v>12.6</v>
      </c>
      <c r="E64" s="4" t="s">
        <v>85</v>
      </c>
      <c r="F64" s="4">
        <v>27.91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7" s="4" customFormat="1" x14ac:dyDescent="0.3">
      <c r="A65" s="4">
        <v>2773</v>
      </c>
      <c r="B65" s="5">
        <v>31909</v>
      </c>
      <c r="C65" s="5">
        <v>31921</v>
      </c>
      <c r="D65" s="4">
        <v>12.5</v>
      </c>
      <c r="E65" s="4" t="s">
        <v>86</v>
      </c>
      <c r="F65" s="4">
        <v>29.23</v>
      </c>
      <c r="G65" s="4">
        <v>4.57</v>
      </c>
      <c r="H65" s="4">
        <v>210</v>
      </c>
      <c r="I65" s="4">
        <v>100</v>
      </c>
      <c r="J65" s="4">
        <v>10</v>
      </c>
      <c r="K65" s="4">
        <v>40</v>
      </c>
      <c r="L65" s="4">
        <v>0</v>
      </c>
      <c r="M65" s="4">
        <v>150</v>
      </c>
      <c r="N65" s="4">
        <v>60</v>
      </c>
    </row>
    <row r="66" spans="1:17" s="4" customFormat="1" x14ac:dyDescent="0.3">
      <c r="A66" s="4">
        <v>2773</v>
      </c>
      <c r="B66" s="5">
        <v>31921</v>
      </c>
      <c r="C66" s="5">
        <v>31934</v>
      </c>
      <c r="D66" s="4">
        <v>12.5</v>
      </c>
      <c r="E66" s="4" t="s">
        <v>87</v>
      </c>
      <c r="F66" s="4">
        <v>30.16</v>
      </c>
      <c r="G66" s="4">
        <v>5.16</v>
      </c>
      <c r="H66" s="4">
        <v>200</v>
      </c>
      <c r="I66" s="4">
        <v>40</v>
      </c>
      <c r="J66" s="4">
        <v>0</v>
      </c>
      <c r="K66" s="4">
        <v>140</v>
      </c>
      <c r="L66" s="4">
        <v>20</v>
      </c>
      <c r="M66" s="4">
        <v>200</v>
      </c>
      <c r="N66" s="4">
        <v>0</v>
      </c>
    </row>
    <row r="67" spans="1:17" s="4" customFormat="1" x14ac:dyDescent="0.3">
      <c r="A67" s="4">
        <v>2773</v>
      </c>
      <c r="B67" s="5">
        <v>31934</v>
      </c>
      <c r="C67" s="5">
        <v>31946</v>
      </c>
      <c r="D67" s="4">
        <v>12.5</v>
      </c>
      <c r="E67" s="4" t="s">
        <v>88</v>
      </c>
      <c r="F67" s="4">
        <v>30.64</v>
      </c>
      <c r="G67" s="4">
        <v>5.13</v>
      </c>
      <c r="H67" s="4">
        <v>120</v>
      </c>
      <c r="I67" s="4">
        <v>30</v>
      </c>
      <c r="J67" s="4">
        <v>0</v>
      </c>
      <c r="K67" s="4">
        <v>70</v>
      </c>
      <c r="L67" s="4">
        <v>10</v>
      </c>
      <c r="M67" s="4">
        <v>110</v>
      </c>
      <c r="N67" s="4">
        <v>10</v>
      </c>
    </row>
    <row r="68" spans="1:17" s="4" customFormat="1" x14ac:dyDescent="0.3">
      <c r="A68" s="4">
        <v>2773</v>
      </c>
      <c r="B68" s="5">
        <v>31946</v>
      </c>
      <c r="C68" s="5">
        <v>31959</v>
      </c>
      <c r="D68" s="4">
        <v>12.5</v>
      </c>
      <c r="E68" s="4" t="s">
        <v>89</v>
      </c>
      <c r="F68" s="4">
        <v>29.27</v>
      </c>
      <c r="G68" s="4">
        <v>4.91</v>
      </c>
      <c r="H68" s="4">
        <v>954</v>
      </c>
      <c r="I68" s="4">
        <v>50</v>
      </c>
      <c r="J68" s="4">
        <v>10</v>
      </c>
      <c r="K68" s="4">
        <v>643</v>
      </c>
      <c r="L68" s="4">
        <v>211</v>
      </c>
      <c r="M68" s="4">
        <v>914</v>
      </c>
      <c r="N68" s="4">
        <v>40</v>
      </c>
    </row>
    <row r="69" spans="1:17" s="4" customFormat="1" x14ac:dyDescent="0.3">
      <c r="A69" s="4">
        <v>2773</v>
      </c>
      <c r="B69" s="5">
        <v>31959</v>
      </c>
      <c r="C69" s="5">
        <v>31971</v>
      </c>
      <c r="D69" s="4">
        <v>12.5</v>
      </c>
      <c r="E69" s="4" t="s">
        <v>90</v>
      </c>
      <c r="F69" s="4">
        <v>28.68</v>
      </c>
      <c r="G69" s="4">
        <v>4.2699999999999996</v>
      </c>
      <c r="H69" s="4">
        <v>392</v>
      </c>
      <c r="I69" s="4">
        <v>151</v>
      </c>
      <c r="J69" s="4">
        <v>20</v>
      </c>
      <c r="K69" s="4">
        <v>191</v>
      </c>
      <c r="L69" s="4">
        <v>0</v>
      </c>
      <c r="M69" s="4">
        <v>362</v>
      </c>
      <c r="N69" s="4">
        <v>30</v>
      </c>
    </row>
    <row r="70" spans="1:17" s="4" customFormat="1" x14ac:dyDescent="0.3">
      <c r="A70" s="4">
        <v>2773</v>
      </c>
      <c r="B70" s="5">
        <v>31971</v>
      </c>
      <c r="C70" s="5">
        <v>31984</v>
      </c>
      <c r="D70" s="4">
        <v>12.5</v>
      </c>
      <c r="E70" s="4" t="s">
        <v>91</v>
      </c>
      <c r="F70" s="4">
        <v>28.64</v>
      </c>
      <c r="G70" s="4">
        <v>4.32</v>
      </c>
      <c r="H70" s="4">
        <v>1186</v>
      </c>
      <c r="I70" s="4">
        <v>855</v>
      </c>
      <c r="J70" s="4">
        <v>10</v>
      </c>
      <c r="K70" s="4">
        <v>201</v>
      </c>
      <c r="L70" s="4">
        <v>10</v>
      </c>
      <c r="M70" s="4">
        <v>1076</v>
      </c>
      <c r="N70" s="4">
        <v>110</v>
      </c>
    </row>
    <row r="71" spans="1:17" s="4" customFormat="1" x14ac:dyDescent="0.3">
      <c r="A71" s="4">
        <v>2773</v>
      </c>
      <c r="B71" s="5">
        <v>31984</v>
      </c>
      <c r="C71" s="5">
        <v>31996</v>
      </c>
      <c r="D71" s="4">
        <v>12.5</v>
      </c>
      <c r="E71" s="4" t="s">
        <v>92</v>
      </c>
      <c r="F71" s="4">
        <v>28.31</v>
      </c>
      <c r="G71" s="4">
        <v>5.0199999999999996</v>
      </c>
      <c r="H71" s="4">
        <v>1850</v>
      </c>
      <c r="I71" s="4">
        <v>1479</v>
      </c>
      <c r="J71" s="4">
        <v>10</v>
      </c>
      <c r="K71" s="4">
        <v>151</v>
      </c>
      <c r="L71" s="4">
        <v>0</v>
      </c>
      <c r="M71" s="4">
        <v>1640</v>
      </c>
      <c r="N71" s="4">
        <v>210</v>
      </c>
    </row>
    <row r="72" spans="1:17" s="4" customFormat="1" x14ac:dyDescent="0.3">
      <c r="A72" s="4">
        <v>2773</v>
      </c>
      <c r="B72" s="5">
        <v>31996</v>
      </c>
      <c r="C72" s="5">
        <v>32009</v>
      </c>
      <c r="D72" s="4">
        <v>12.5</v>
      </c>
      <c r="E72" s="4" t="s">
        <v>93</v>
      </c>
      <c r="F72" s="4">
        <v>28.36</v>
      </c>
      <c r="G72" s="4">
        <v>5.29</v>
      </c>
      <c r="H72" s="4">
        <v>1668</v>
      </c>
      <c r="I72" s="4">
        <v>1157</v>
      </c>
      <c r="J72" s="4">
        <v>0</v>
      </c>
      <c r="K72" s="4">
        <v>341</v>
      </c>
      <c r="L72" s="4">
        <v>10</v>
      </c>
      <c r="M72" s="4">
        <v>1508</v>
      </c>
      <c r="N72" s="4">
        <v>160</v>
      </c>
    </row>
    <row r="73" spans="1:17" s="4" customFormat="1" x14ac:dyDescent="0.3">
      <c r="A73" s="4">
        <v>2773</v>
      </c>
      <c r="B73" s="5">
        <v>32009</v>
      </c>
      <c r="C73" s="5">
        <v>32021</v>
      </c>
      <c r="D73" s="4">
        <v>12.5</v>
      </c>
      <c r="E73" s="4" t="s">
        <v>94</v>
      </c>
      <c r="F73" s="4">
        <v>28.39</v>
      </c>
      <c r="G73" s="4">
        <v>6.23</v>
      </c>
      <c r="H73" s="4">
        <v>1790</v>
      </c>
      <c r="I73" s="4">
        <v>1408</v>
      </c>
      <c r="J73" s="4">
        <v>10</v>
      </c>
      <c r="K73" s="4">
        <v>292</v>
      </c>
      <c r="L73" s="4">
        <v>0</v>
      </c>
      <c r="M73" s="4">
        <v>1710</v>
      </c>
      <c r="N73" s="4">
        <v>80</v>
      </c>
    </row>
    <row r="74" spans="1:17" s="4" customFormat="1" x14ac:dyDescent="0.3">
      <c r="A74" s="4">
        <v>2773</v>
      </c>
      <c r="B74" s="5">
        <v>32021</v>
      </c>
      <c r="C74" s="5">
        <v>32034</v>
      </c>
      <c r="D74" s="4">
        <v>12.5</v>
      </c>
      <c r="E74" s="4" t="s">
        <v>95</v>
      </c>
      <c r="F74" s="4">
        <v>27.86</v>
      </c>
      <c r="G74" s="4">
        <v>7.01</v>
      </c>
      <c r="H74" s="4">
        <v>2363</v>
      </c>
      <c r="I74" s="4">
        <v>1992</v>
      </c>
      <c r="J74" s="4">
        <v>0</v>
      </c>
      <c r="K74" s="4">
        <v>201</v>
      </c>
      <c r="L74" s="4">
        <v>0</v>
      </c>
      <c r="M74" s="4">
        <v>2193</v>
      </c>
      <c r="N74" s="4">
        <v>170</v>
      </c>
    </row>
    <row r="75" spans="1:17" s="4" customFormat="1" x14ac:dyDescent="0.3">
      <c r="A75" s="4">
        <v>2773</v>
      </c>
      <c r="B75" s="5">
        <v>32034</v>
      </c>
      <c r="C75" s="5">
        <v>32046</v>
      </c>
      <c r="D75" s="4">
        <v>12.5</v>
      </c>
      <c r="E75" s="4" t="s">
        <v>96</v>
      </c>
      <c r="F75" s="4">
        <v>27.92</v>
      </c>
      <c r="G75" s="4">
        <v>11.36</v>
      </c>
      <c r="H75" s="4">
        <v>934</v>
      </c>
      <c r="I75" s="4">
        <v>714</v>
      </c>
      <c r="J75" s="4">
        <v>0</v>
      </c>
      <c r="K75" s="4">
        <v>130</v>
      </c>
      <c r="L75" s="4">
        <v>0</v>
      </c>
      <c r="M75" s="4">
        <v>844</v>
      </c>
      <c r="N75" s="4">
        <v>90</v>
      </c>
    </row>
    <row r="76" spans="1:17" s="2" customFormat="1" x14ac:dyDescent="0.3">
      <c r="A76" s="2">
        <v>2773</v>
      </c>
      <c r="B76" s="3">
        <v>32046</v>
      </c>
      <c r="C76" s="3">
        <v>32059</v>
      </c>
      <c r="D76" s="2">
        <v>12.5</v>
      </c>
      <c r="E76" s="2" t="s">
        <v>97</v>
      </c>
      <c r="F76" s="2">
        <v>28.31</v>
      </c>
      <c r="G76" s="2">
        <v>11.57</v>
      </c>
      <c r="H76" s="2">
        <v>764</v>
      </c>
      <c r="I76" s="2">
        <v>603</v>
      </c>
      <c r="J76" s="2">
        <v>0</v>
      </c>
      <c r="K76" s="2">
        <v>141</v>
      </c>
      <c r="L76" s="2">
        <v>0</v>
      </c>
      <c r="M76" s="2">
        <v>744</v>
      </c>
      <c r="N76" s="2">
        <v>20</v>
      </c>
    </row>
    <row r="77" spans="1:17" x14ac:dyDescent="0.3">
      <c r="A77">
        <v>2773</v>
      </c>
      <c r="B77" s="1">
        <v>32059</v>
      </c>
      <c r="C77" s="1">
        <v>32071</v>
      </c>
      <c r="D77">
        <v>12.5</v>
      </c>
      <c r="E77" t="s">
        <v>98</v>
      </c>
      <c r="F77">
        <v>28.44</v>
      </c>
      <c r="G77">
        <v>12.18</v>
      </c>
      <c r="H77">
        <v>110</v>
      </c>
      <c r="I77">
        <v>40</v>
      </c>
      <c r="J77">
        <v>0</v>
      </c>
      <c r="K77">
        <v>70</v>
      </c>
      <c r="L77">
        <v>0</v>
      </c>
      <c r="M77">
        <v>110</v>
      </c>
      <c r="N77" s="2">
        <v>0</v>
      </c>
      <c r="O77" s="2"/>
      <c r="P77" s="2"/>
      <c r="Q77" s="2"/>
    </row>
    <row r="78" spans="1:17" s="2" customFormat="1" x14ac:dyDescent="0.3">
      <c r="A78" s="2">
        <v>2787</v>
      </c>
      <c r="B78" s="3">
        <v>31542</v>
      </c>
      <c r="C78" s="3">
        <v>31555</v>
      </c>
      <c r="D78" s="2">
        <v>13</v>
      </c>
      <c r="E78" s="2" t="s">
        <v>99</v>
      </c>
      <c r="F78" s="2">
        <v>29.8</v>
      </c>
      <c r="G78" s="2">
        <v>6.85</v>
      </c>
      <c r="H78" s="2">
        <v>670</v>
      </c>
      <c r="I78" s="2">
        <v>374</v>
      </c>
      <c r="J78" s="2">
        <v>0</v>
      </c>
      <c r="K78" s="2">
        <v>158</v>
      </c>
      <c r="L78" s="2">
        <v>49</v>
      </c>
      <c r="M78" s="2">
        <v>581</v>
      </c>
      <c r="N78" s="2">
        <v>89</v>
      </c>
    </row>
    <row r="79" spans="1:17" s="2" customFormat="1" x14ac:dyDescent="0.3">
      <c r="A79" s="2">
        <v>2787</v>
      </c>
      <c r="B79" s="3">
        <v>31555</v>
      </c>
      <c r="C79" s="3">
        <v>31568</v>
      </c>
      <c r="D79" s="2">
        <v>13</v>
      </c>
      <c r="E79" s="2" t="s">
        <v>100</v>
      </c>
      <c r="F79" s="2">
        <v>29.83</v>
      </c>
      <c r="G79" s="2">
        <v>6.55</v>
      </c>
      <c r="H79" s="2">
        <v>238</v>
      </c>
      <c r="I79" s="2">
        <v>30</v>
      </c>
      <c r="J79" s="2">
        <v>20</v>
      </c>
      <c r="K79" s="2">
        <v>108</v>
      </c>
      <c r="L79" s="2">
        <v>50</v>
      </c>
      <c r="M79" s="2">
        <v>208</v>
      </c>
      <c r="N79" s="2">
        <v>30</v>
      </c>
      <c r="O79"/>
      <c r="P79"/>
      <c r="Q79"/>
    </row>
    <row r="80" spans="1:17" x14ac:dyDescent="0.3">
      <c r="A80">
        <v>2787</v>
      </c>
      <c r="B80" s="1">
        <v>31568</v>
      </c>
      <c r="C80" s="1">
        <v>31581</v>
      </c>
      <c r="D80">
        <v>13</v>
      </c>
      <c r="E80" t="s">
        <v>101</v>
      </c>
      <c r="F80">
        <v>30.16</v>
      </c>
      <c r="G80">
        <v>5.5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2">
        <v>0</v>
      </c>
      <c r="O80" s="2"/>
      <c r="P80" s="2"/>
      <c r="Q80" s="2"/>
    </row>
    <row r="81" spans="1:17" x14ac:dyDescent="0.3">
      <c r="A81">
        <v>2787</v>
      </c>
      <c r="B81" s="1">
        <v>31581</v>
      </c>
      <c r="C81" s="1">
        <v>31594</v>
      </c>
      <c r="D81">
        <v>13</v>
      </c>
      <c r="E81" t="s">
        <v>102</v>
      </c>
      <c r="F81">
        <v>29.97</v>
      </c>
      <c r="G81">
        <v>6.04</v>
      </c>
      <c r="H81">
        <v>288</v>
      </c>
      <c r="I81">
        <v>20</v>
      </c>
      <c r="J81">
        <v>0</v>
      </c>
      <c r="K81">
        <v>168</v>
      </c>
      <c r="L81">
        <v>0</v>
      </c>
      <c r="M81">
        <v>188</v>
      </c>
      <c r="N81" s="2">
        <v>100</v>
      </c>
      <c r="O81" s="2"/>
      <c r="P81" s="2"/>
      <c r="Q81" s="2"/>
    </row>
    <row r="82" spans="1:17" s="2" customFormat="1" x14ac:dyDescent="0.3">
      <c r="A82" s="2">
        <v>2787</v>
      </c>
      <c r="B82" s="3">
        <v>31594</v>
      </c>
      <c r="C82" s="3">
        <v>31607</v>
      </c>
      <c r="D82" s="2">
        <v>13</v>
      </c>
      <c r="E82" s="2" t="s">
        <v>103</v>
      </c>
      <c r="F82" s="2">
        <v>29.05</v>
      </c>
      <c r="G82" s="2">
        <v>8.98</v>
      </c>
      <c r="H82" s="2">
        <v>1054</v>
      </c>
      <c r="I82" s="2">
        <v>119</v>
      </c>
      <c r="J82" s="2">
        <v>20</v>
      </c>
      <c r="K82" s="2">
        <v>679</v>
      </c>
      <c r="L82" s="2">
        <v>39</v>
      </c>
      <c r="M82" s="2">
        <v>857</v>
      </c>
      <c r="N82" s="2">
        <v>197</v>
      </c>
      <c r="O82"/>
      <c r="P82"/>
      <c r="Q82"/>
    </row>
    <row r="83" spans="1:17" s="2" customFormat="1" x14ac:dyDescent="0.3">
      <c r="A83" s="2">
        <v>2787</v>
      </c>
      <c r="B83" s="3">
        <v>31607</v>
      </c>
      <c r="C83" s="3">
        <v>31620</v>
      </c>
      <c r="D83" s="2">
        <v>13</v>
      </c>
      <c r="E83" s="2" t="s">
        <v>104</v>
      </c>
      <c r="F83" s="2">
        <v>28.6</v>
      </c>
      <c r="G83" s="2">
        <v>5.08</v>
      </c>
      <c r="H83" s="2">
        <v>799</v>
      </c>
      <c r="I83" s="2">
        <v>207</v>
      </c>
      <c r="J83" s="2">
        <v>0</v>
      </c>
      <c r="K83" s="2">
        <v>404</v>
      </c>
      <c r="L83" s="2">
        <v>0</v>
      </c>
      <c r="M83" s="2">
        <v>611</v>
      </c>
      <c r="N83" s="2">
        <v>188</v>
      </c>
      <c r="O83"/>
      <c r="P83"/>
      <c r="Q83"/>
    </row>
    <row r="84" spans="1:17" s="2" customFormat="1" x14ac:dyDescent="0.3">
      <c r="A84" s="2">
        <v>2787</v>
      </c>
      <c r="B84" s="3">
        <v>31620</v>
      </c>
      <c r="C84" s="3">
        <v>31633</v>
      </c>
      <c r="D84" s="2">
        <v>13</v>
      </c>
      <c r="E84" s="2" t="s">
        <v>105</v>
      </c>
      <c r="F84" s="2">
        <v>27.85</v>
      </c>
      <c r="G84" s="2">
        <v>7.02</v>
      </c>
      <c r="H84" s="2">
        <v>3425</v>
      </c>
      <c r="I84" s="2">
        <v>2636</v>
      </c>
      <c r="J84" s="2">
        <v>0</v>
      </c>
      <c r="K84" s="2">
        <v>355</v>
      </c>
      <c r="L84" s="2">
        <v>20</v>
      </c>
      <c r="M84" s="2">
        <v>3011</v>
      </c>
      <c r="N84" s="2">
        <v>414</v>
      </c>
      <c r="O84"/>
      <c r="P84"/>
      <c r="Q84"/>
    </row>
    <row r="85" spans="1:17" x14ac:dyDescent="0.3">
      <c r="A85">
        <v>2787</v>
      </c>
      <c r="B85" s="1">
        <v>31646</v>
      </c>
      <c r="C85" s="1">
        <v>31659</v>
      </c>
      <c r="D85">
        <v>13</v>
      </c>
      <c r="E85" t="s">
        <v>106</v>
      </c>
      <c r="F85">
        <v>26.46</v>
      </c>
      <c r="G85">
        <v>11.65</v>
      </c>
      <c r="H85">
        <v>3074</v>
      </c>
      <c r="I85">
        <v>1831</v>
      </c>
      <c r="J85">
        <v>0</v>
      </c>
      <c r="K85">
        <v>601</v>
      </c>
      <c r="L85">
        <v>286</v>
      </c>
      <c r="M85">
        <v>2718</v>
      </c>
      <c r="N85" s="2">
        <v>356</v>
      </c>
    </row>
    <row r="86" spans="1:17" s="2" customFormat="1" x14ac:dyDescent="0.3">
      <c r="A86" s="2">
        <v>2787</v>
      </c>
      <c r="B86" s="3">
        <v>31659</v>
      </c>
      <c r="C86" s="3">
        <v>31672</v>
      </c>
      <c r="D86" s="2">
        <v>13</v>
      </c>
      <c r="E86" s="2" t="s">
        <v>107</v>
      </c>
      <c r="F86" s="2">
        <v>26.81</v>
      </c>
      <c r="G86" s="2">
        <v>15.1</v>
      </c>
      <c r="H86" s="2">
        <v>1891</v>
      </c>
      <c r="I86" s="2">
        <v>945</v>
      </c>
      <c r="J86" s="2">
        <v>10</v>
      </c>
      <c r="K86" s="2">
        <v>404</v>
      </c>
      <c r="L86" s="2">
        <v>167</v>
      </c>
      <c r="M86" s="2">
        <v>1526</v>
      </c>
      <c r="N86" s="2">
        <v>365</v>
      </c>
      <c r="O86"/>
      <c r="P86"/>
      <c r="Q86"/>
    </row>
    <row r="87" spans="1:17" s="2" customFormat="1" x14ac:dyDescent="0.3">
      <c r="A87" s="2">
        <v>2787</v>
      </c>
      <c r="B87" s="3">
        <v>31672</v>
      </c>
      <c r="C87" s="3">
        <v>31685</v>
      </c>
      <c r="D87" s="2">
        <v>13</v>
      </c>
      <c r="E87" s="2" t="s">
        <v>108</v>
      </c>
      <c r="F87" s="2">
        <v>27.19</v>
      </c>
      <c r="G87" s="2">
        <v>9.73</v>
      </c>
      <c r="H87" s="2">
        <v>423</v>
      </c>
      <c r="I87" s="2">
        <v>325</v>
      </c>
      <c r="J87" s="2">
        <v>0</v>
      </c>
      <c r="K87" s="2">
        <v>39</v>
      </c>
      <c r="L87" s="2">
        <v>10</v>
      </c>
      <c r="M87" s="2">
        <v>374</v>
      </c>
      <c r="N87" s="2">
        <v>49</v>
      </c>
      <c r="O87"/>
      <c r="P87"/>
      <c r="Q87"/>
    </row>
    <row r="88" spans="1:17" x14ac:dyDescent="0.3">
      <c r="A88">
        <v>2787</v>
      </c>
      <c r="B88" s="1">
        <v>31685</v>
      </c>
      <c r="C88" s="1">
        <v>31698</v>
      </c>
      <c r="D88">
        <v>13</v>
      </c>
      <c r="E88" t="s">
        <v>109</v>
      </c>
      <c r="F88">
        <v>27.49</v>
      </c>
      <c r="G88">
        <v>9.84</v>
      </c>
      <c r="H88">
        <v>581</v>
      </c>
      <c r="I88">
        <v>364</v>
      </c>
      <c r="J88">
        <v>0</v>
      </c>
      <c r="K88">
        <v>138</v>
      </c>
      <c r="L88">
        <v>49</v>
      </c>
      <c r="M88">
        <v>551</v>
      </c>
      <c r="N88" s="2">
        <v>30</v>
      </c>
    </row>
    <row r="89" spans="1:17" x14ac:dyDescent="0.3">
      <c r="A89">
        <v>2787</v>
      </c>
      <c r="B89" s="1">
        <v>31698</v>
      </c>
      <c r="C89" s="1">
        <v>31711</v>
      </c>
      <c r="D89">
        <v>13</v>
      </c>
      <c r="E89" t="s">
        <v>110</v>
      </c>
      <c r="F89">
        <v>27.61</v>
      </c>
      <c r="G89">
        <v>7.73</v>
      </c>
      <c r="H89">
        <v>611</v>
      </c>
      <c r="I89">
        <v>364</v>
      </c>
      <c r="J89">
        <v>0</v>
      </c>
      <c r="K89">
        <v>148</v>
      </c>
      <c r="L89">
        <v>20</v>
      </c>
      <c r="M89">
        <v>532</v>
      </c>
      <c r="N89" s="2">
        <v>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GRIGORATOU</dc:creator>
  <cp:lastModifiedBy>MARIA GRIGORATOU</cp:lastModifiedBy>
  <cp:lastPrinted>2019-04-18T00:01:24Z</cp:lastPrinted>
  <dcterms:created xsi:type="dcterms:W3CDTF">2019-04-18T00:01:20Z</dcterms:created>
  <dcterms:modified xsi:type="dcterms:W3CDTF">2019-11-08T09:21:32Z</dcterms:modified>
</cp:coreProperties>
</file>