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21_01_19\MY_PAPERS\ECOGENIE_PRESENT\sediment_trap\traps_for_plots\"/>
    </mc:Choice>
  </mc:AlternateContent>
  <xr:revisionPtr revIDLastSave="0" documentId="8_{8513E15D-4C70-427F-A4C4-AABBEED0DA61}" xr6:coauthVersionLast="43" xr6:coauthVersionMax="43" xr10:uidLastSave="{00000000-0000-0000-0000-000000000000}"/>
  <bookViews>
    <workbookView xWindow="-108" yWindow="-108" windowWidth="23256" windowHeight="12576"/>
  </bookViews>
  <sheets>
    <sheet name="Azores_trap" sheetId="1" r:id="rId1"/>
  </sheets>
  <calcPr calcId="0"/>
</workbook>
</file>

<file path=xl/calcChain.xml><?xml version="1.0" encoding="utf-8"?>
<calcChain xmlns="http://schemas.openxmlformats.org/spreadsheetml/2006/main">
  <c r="V62" i="1" l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U61" i="1"/>
  <c r="U60" i="1"/>
  <c r="U53" i="1"/>
  <c r="U52" i="1"/>
  <c r="U51" i="1"/>
  <c r="U50" i="1"/>
  <c r="U49" i="1"/>
  <c r="U48" i="1"/>
  <c r="T66" i="1"/>
</calcChain>
</file>

<file path=xl/sharedStrings.xml><?xml version="1.0" encoding="utf-8"?>
<sst xmlns="http://schemas.openxmlformats.org/spreadsheetml/2006/main" count="91" uniqueCount="88">
  <si>
    <t>/* DATA DESCRIPTION:</t>
  </si>
  <si>
    <t>Citation:</t>
  </si>
  <si>
    <t xml:space="preserve">Storz, David; Schulz, Hartmut; Waniek, Joanna J; Schulz-Bull, Detlef; Kucera, Michal (2009): (Table A b) Flux of planktic foraminiferal species in sediment trap series L1/K276-22 at 2000 m water depth. PANGAEA, https://doi.org/10.1594/PANGAEA.724308, </t>
  </si>
  <si>
    <t>In supplement to: Storz, D et al. (2009): Seasonal and interannual variability of the planktic foraminiferal flux in the vicinity of the Azores Current. Deep Sea Research Part I: Oceanographic Research Papers, 56(1), 107-124, https://doi.org/10.1016/j.dsr.2008.08.009</t>
  </si>
  <si>
    <t>Project(s):</t>
  </si>
  <si>
    <t>Paleoceanography at TÃ¼bingen University (GeoTÃ¼)</t>
  </si>
  <si>
    <t>Coverage:</t>
  </si>
  <si>
    <t>LATITUDE: 30.000000 * LONGITUDE: -22.000000</t>
  </si>
  <si>
    <t>DATE/TIME START: 2002-02-24T00:00:00 * DATE/TIME END: 2003-04-01T00:00:00</t>
  </si>
  <si>
    <t>MINIMUM DEPTH, water: 2000 m * MAXIMUM DEPTH, water: 2000 m</t>
  </si>
  <si>
    <t>Event(s):</t>
  </si>
  <si>
    <t>L1_K276 * LATITUDE: 30.000000 * LONGITUDE: -22.000000 * DATE/TIME START: 2002-02-24T00:00:00 * DATE/TIME END: 2004-04-01T00:00:00 * ELEVATION: -5300.0 m * LOCATION: NE Atlantic - Azores Front * DEVICE: Trap, sediment (TRAPS) * COMMENT: Station used since 1980</t>
  </si>
  <si>
    <t>Parameter(s):</t>
  </si>
  <si>
    <t>DEPTH, water [m] (Depth water) * GEOCODE</t>
  </si>
  <si>
    <t>DATE/TIME (Date/Time) * GEOCODE</t>
  </si>
  <si>
    <t>Date/time end (Date/time end) * PI: Storz, David (david.storz@em.uni-frankfurt.de, http://www.geologie.uni-frankfurt.de/Staff/Homepages/storz/storz.html)</t>
  </si>
  <si>
    <t>Duration, number of days [days] (Duration) * PI: Storz, David (david.storz@em.uni-frankfurt.de, http://www.geologie.uni-frankfurt.de/Staff/Homepages/storz/storz.html)</t>
  </si>
  <si>
    <t>Sample code/label (Sample label) * PI: Storz, David (david.storz@em.uni-frankfurt.de, http://www.geologie.uni-frankfurt.de/Staff/Homepages/storz/storz.html)</t>
  </si>
  <si>
    <t>Globigerina bulloides flux [#/m**2/day] (G. bulloides flux) * PI: Storz, David (david.storz@em.uni-frankfurt.de, http://www.geologie.uni-frankfurt.de/Staff/Homepages/storz/storz.html) * METHOD: Counting &gt;125 Âµm fraction</t>
  </si>
  <si>
    <t>Globigerinoides conglobatus flux [#/m**2/day] (G. conglobatus flux) * PI: Storz, David (david.storz@em.uni-frankfurt.de, http://www.geologie.uni-frankfurt.de/Staff/Homepages/storz/storz.html) * METHOD: Counting &gt;125 Âµm fraction</t>
  </si>
  <si>
    <t>Globorotalia crassaformis flux [#/m**2/day] (G. crassaformis flux) * PI: Storz, David (david.storz@em.uni-frankfurt.de, http://www.geologie.uni-frankfurt.de/Staff/Homepages/storz/storz.html) * METHOD: Counting &gt;125 Âµm fraction</t>
  </si>
  <si>
    <t>Beella digitata flux [#/m**2/day] (B. digitata flux) * PI: Storz, David (david.storz@em.uni-frankfurt.de, http://www.geologie.uni-frankfurt.de/Staff/Homepages/storz/storz.html) * METHOD: Counting &gt;125 Âµm fraction</t>
  </si>
  <si>
    <t>Neogloboquadrina dutertrei flux [#/m**2/day] (N. dutertrei flux) * PI: Storz, David (david.storz@em.uni-frankfurt.de, http://www.geologie.uni-frankfurt.de/Staff/Homepages/storz/storz.html) * METHOD: Counting &gt;125 Âµm fraction</t>
  </si>
  <si>
    <t>Globigerina falconensis flux [#/m**2/day] (G. falconensis flux) * PI: Storz, David (david.storz@em.uni-frankfurt.de, http://www.geologie.uni-frankfurt.de/Staff/Homepages/storz/storz.html) * METHOD: Counting &gt;125 Âµm fraction</t>
  </si>
  <si>
    <t>Globigerinita glutinata flux [#/m**2/day] (G. glutinata flux) * PI: Storz, David (david.storz@em.uni-frankfurt.de, http://www.geologie.uni-frankfurt.de/Staff/Homepages/storz/storz.html) * METHOD: Counting &gt;125 Âµm fraction</t>
  </si>
  <si>
    <t>Globorotalia hirsuta flux [#/m**2/day] (G. hirsuta flux) * PI: Storz, David (david.storz@em.uni-frankfurt.de, http://www.geologie.uni-frankfurt.de/Staff/Homepages/storz/storz.html) * METHOD: Counting &gt;125 Âµm fraction</t>
  </si>
  <si>
    <t>Turborotalita humilis flux [#/m**2/day] (T. humilis flux) * PI: Storz, David (david.storz@em.uni-frankfurt.de, http://www.geologie.uni-frankfurt.de/Staff/Homepages/storz/storz.html) * METHOD: Counting &gt;125 Âµm fraction</t>
  </si>
  <si>
    <t>Globorotalia inflata flux [#/m**2/day] (G. inflata flux) * PI: Storz, David (david.storz@em.uni-frankfurt.de, http://www.geologie.uni-frankfurt.de/Staff/Homepages/storz/storz.html) * METHOD: Counting &gt;125 Âµm fraction</t>
  </si>
  <si>
    <t>Pulleniatina obliquiloculata flux [#/m**2/day] (P. obliqu. flux) * PI: Storz, David (david.storz@em.uni-frankfurt.de, http://www.geologie.uni-frankfurt.de/Staff/Homepages/storz/storz.html) * METHOD: Counting &gt;125 Âµm fraction</t>
  </si>
  <si>
    <t>Neogloboquadrina incompta dextral flux [#/m**2/day] (N. incompta d flux) * PI: Storz, David (david.storz@em.uni-frankfurt.de, http://www.geologie.uni-frankfurt.de/Staff/Homepages/storz/storz.html) * METHOD: Counting &gt;125 Âµm fraction</t>
  </si>
  <si>
    <t>Neogloboquadrina incompta sinistral flux [#/m**2/day] (N. incompta s flux) * PI: Storz, David (david.storz@em.uni-frankfurt.de, http://www.geologie.uni-frankfurt.de/Staff/Homepages/storz/storz.html) * METHOD: Counting &gt;125 Âµm fraction</t>
  </si>
  <si>
    <t>Hastigerina pelagica flux [#/m**2/day] (H. pelagica flux) * PI: Storz, David (david.storz@em.uni-frankfurt.de, http://www.geologie.uni-frankfurt.de/Staff/Homepages/storz/storz.html) * METHOD: Counting &gt;125 Âµm fraction</t>
  </si>
  <si>
    <t>Berggrenia pumilio flux [#/m**2/day] (B. pumilio flux) * PI: Storz, David (david.storz@em.uni-frankfurt.de, http://www.geologie.uni-frankfurt.de/Staff/Homepages/storz/storz.html) * METHOD: Counting &gt;125 Âµm fraction</t>
  </si>
  <si>
    <t>Turborotalia quinqueloba flux [#/m**2/day] (T. quinqueloba flux) * PI: Storz, David (david.storz@em.uni-frankfurt.de, http://www.geologie.uni-frankfurt.de/Staff/Homepages/storz/storz.html) * METHOD: Counting &gt;125 Âµm fraction</t>
  </si>
  <si>
    <t>Globigerinoides ruber pink flux [#/m**2/day] (G. ruber p flux) * PI: Storz, David (david.storz@em.uni-frankfurt.de, http://www.geologie.uni-frankfurt.de/Staff/Homepages/storz/storz.html) * METHOD: Counting &gt;125 Âµm fraction</t>
  </si>
  <si>
    <t>Globigerinoides ruber white flux [#/m**2/day] (G. ruber w flux) * PI: Storz, David (david.storz@em.uni-frankfurt.de, http://www.geologie.uni-frankfurt.de/Staff/Homepages/storz/storz.html) * METHOD: Counting &gt;125 Âµm fraction</t>
  </si>
  <si>
    <t>Globoturborotalita rubescens pink flux [#/m**2/day] (G. rubescens pink flux) * PI: Storz, David (david.storz@em.uni-frankfurt.de, http://www.geologie.uni-frankfurt.de/Staff/Homepages/storz/storz.html) * METHOD: Counting &gt;125 Âµm fraction</t>
  </si>
  <si>
    <t>Globoturborotalita rubescens white flux [#/m**2/day] (G. rubescens white flux) * PI: Storz, David (david.storz@em.uni-frankfurt.de, http://www.geologie.uni-frankfurt.de/Staff/Homepages/storz/storz.html) * METHOD: Counting &gt;125 Âµm fraction</t>
  </si>
  <si>
    <t>Globigerinoides sacculifer sacculifer flux [#/m**2/day] (G. sacculifer sacculifer flux) * PI: Storz, David (david.storz@em.uni-frankfurt.de, http://www.geologie.uni-frankfurt.de/Staff/Homepages/storz/storz.html) * METHOD: Counting &gt;125 Âµm fraction</t>
  </si>
  <si>
    <t>Globigerinoides sacculifer flux [#/m**2/day] (G. sacculifer flux) * PI: Storz, David (david.storz@em.uni-frankfurt.de, http://www.geologie.uni-frankfurt.de/Staff/Homepages/storz/storz.html) * METHOD: Counting &gt;125 Âµm fraction</t>
  </si>
  <si>
    <t>Globorotalia scitula flux [#/m**2/day] (G. scitula flux) * PI: Storz, David (david.storz@em.uni-frankfurt.de, http://www.geologie.uni-frankfurt.de/Staff/Homepages/storz/storz.html) * METHOD: Counting &gt;125 Âµm fraction</t>
  </si>
  <si>
    <t>Globigerinella siphonifera flux [#/m**2/day] (G. siphonifera flux) * PI: Storz, David (david.storz@em.uni-frankfurt.de, http://www.geologie.uni-frankfurt.de/Staff/Homepages/storz/storz.html) * METHOD: Counting &gt;125 Âµm fraction</t>
  </si>
  <si>
    <t>Globoturborotalita tenella flux [#/m**2/day] (G. tenella flux) * PI: Storz, David (david.storz@em.uni-frankfurt.de, http://www.geologie.uni-frankfurt.de/Staff/Homepages/storz/storz.html) * METHOD: Counting &gt;125 Âµm fraction</t>
  </si>
  <si>
    <t>Globorotalia truncatulinoides dextral flux [#/m**2/day] (G. truncatulinoides d flux) * PI: Storz, David (david.storz@em.uni-frankfurt.de, http://www.geologie.uni-frankfurt.de/Staff/Homepages/storz/storz.html) * METHOD: Counting &gt;125 Âµm fraction</t>
  </si>
  <si>
    <t>Globorotalia truncatulinoides sinistral flux [#/m**2/day] (G. truncatulinoides s flux) * PI: Storz, David (david.storz@em.uni-frankfurt.de, http://www.geologie.uni-frankfurt.de/Staff/Homepages/storz/storz.html) * METHOD: Counting &gt;125 Âµm fraction</t>
  </si>
  <si>
    <t>Orbulina universa flux [#/m**2/day] (O. universa flux) * PI: Storz, David (david.storz@em.uni-frankfurt.de, http://www.geologie.uni-frankfurt.de/Staff/Homepages/storz/storz.html) * METHOD: Counting &gt;125 Âµm fraction</t>
  </si>
  <si>
    <t>Foraminifera, planktic flux [#/m**2/day] (Foram plankt flux) * PI: Storz, David (david.storz@em.uni-frankfurt.de, http://www.geologie.uni-frankfurt.de/Staff/Homepages/storz/storz.html) * METHOD: Counting &gt;125 Âµm fraction</t>
  </si>
  <si>
    <t>Foraminifera, planktic flux [#/m**2/day] (Foram plankt flux) * PI: Storz, David (david.storz@em.uni-frankfurt.de, http://www.geologie.uni-frankfurt.de/Staff/Homepages/storz/storz.html) * METHOD: Counting &gt;63 Âµm fraction</t>
  </si>
  <si>
    <t>License:</t>
  </si>
  <si>
    <t>Creative Commons Attribution 3.0 Unported (CC-BY-3.0)</t>
  </si>
  <si>
    <t>Size:</t>
  </si>
  <si>
    <t>594 data points</t>
  </si>
  <si>
    <t>*/</t>
  </si>
  <si>
    <t>Depth water [m]</t>
  </si>
  <si>
    <t>Date/Time</t>
  </si>
  <si>
    <t>Date/time end</t>
  </si>
  <si>
    <t>Duration [days]</t>
  </si>
  <si>
    <t>Sample label</t>
  </si>
  <si>
    <t>G. crassaformis flux [#/m**2/day]</t>
  </si>
  <si>
    <t>B. digitata flux [#/m**2/day]</t>
  </si>
  <si>
    <t>N. dutertrei flux [#/m**2/day]</t>
  </si>
  <si>
    <t>G. glutinata flux [#/m**2/day]</t>
  </si>
  <si>
    <t>G. hirsuta flux [#/m**2/day]</t>
  </si>
  <si>
    <t>G. inflata flux [#/m**2/day]</t>
  </si>
  <si>
    <t>P. obliqu. flux [#/m**2/day]</t>
  </si>
  <si>
    <t>N. incompta d flux [#/m**2/day]</t>
  </si>
  <si>
    <t>N. incompta s flux [#/m**2/day]</t>
  </si>
  <si>
    <t>B. pumilio flux [#/m**2/day]</t>
  </si>
  <si>
    <t>G. scitula flux [#/m**2/day]</t>
  </si>
  <si>
    <t>G. tenella flux [#/m**2/day]</t>
  </si>
  <si>
    <t>G. truncatulinoides d flux [#/m**2/day]</t>
  </si>
  <si>
    <t>G. truncatulinoides s flux [#/m**2/day]</t>
  </si>
  <si>
    <t>sum</t>
  </si>
  <si>
    <t>month</t>
  </si>
  <si>
    <t>F</t>
  </si>
  <si>
    <t>M</t>
  </si>
  <si>
    <t>A</t>
  </si>
  <si>
    <t>May</t>
  </si>
  <si>
    <t>June</t>
  </si>
  <si>
    <t>July</t>
  </si>
  <si>
    <t>Aug</t>
  </si>
  <si>
    <t>S</t>
  </si>
  <si>
    <t>O</t>
  </si>
  <si>
    <t>N</t>
  </si>
  <si>
    <t>D</t>
  </si>
  <si>
    <t>J</t>
  </si>
  <si>
    <t>DAILY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</si>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</sst>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topLeftCell="B43" workbookViewId="0">
      <selection activeCell="V63" sqref="V63"/>
    </sheetView>
  </sheetViews>
  <sheetFormatPr defaultRowHeight="14.4" x14ac:dyDescent="0.3"/>
  <cols>
    <col min="2" max="3" width="12.21875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B6" t="s">
        <v>8</v>
      </c>
    </row>
    <row r="7" spans="1:2" x14ac:dyDescent="0.3">
      <c r="B7" t="s">
        <v>9</v>
      </c>
    </row>
    <row r="8" spans="1:2" x14ac:dyDescent="0.3">
      <c r="A8" t="s">
        <v>10</v>
      </c>
      <c r="B8" t="s">
        <v>11</v>
      </c>
    </row>
    <row r="9" spans="1:2" x14ac:dyDescent="0.3">
      <c r="A9" t="s">
        <v>12</v>
      </c>
      <c r="B9" t="s">
        <v>13</v>
      </c>
    </row>
    <row r="10" spans="1:2" x14ac:dyDescent="0.3">
      <c r="B10" t="s">
        <v>14</v>
      </c>
    </row>
    <row r="11" spans="1:2" x14ac:dyDescent="0.3">
      <c r="B11" t="s">
        <v>15</v>
      </c>
    </row>
    <row r="12" spans="1:2" x14ac:dyDescent="0.3">
      <c r="B12" t="s">
        <v>16</v>
      </c>
    </row>
    <row r="13" spans="1:2" x14ac:dyDescent="0.3">
      <c r="B13" t="s">
        <v>17</v>
      </c>
    </row>
    <row r="14" spans="1:2" x14ac:dyDescent="0.3">
      <c r="B14" t="s">
        <v>18</v>
      </c>
    </row>
    <row r="15" spans="1:2" x14ac:dyDescent="0.3">
      <c r="B15" t="s">
        <v>19</v>
      </c>
    </row>
    <row r="16" spans="1:2" x14ac:dyDescent="0.3">
      <c r="B16" t="s">
        <v>20</v>
      </c>
    </row>
    <row r="17" spans="2:2" x14ac:dyDescent="0.3">
      <c r="B17" t="s">
        <v>21</v>
      </c>
    </row>
    <row r="18" spans="2:2" x14ac:dyDescent="0.3">
      <c r="B18" t="s">
        <v>22</v>
      </c>
    </row>
    <row r="19" spans="2:2" x14ac:dyDescent="0.3">
      <c r="B19" t="s">
        <v>23</v>
      </c>
    </row>
    <row r="20" spans="2:2" x14ac:dyDescent="0.3">
      <c r="B20" t="s">
        <v>24</v>
      </c>
    </row>
    <row r="21" spans="2:2" x14ac:dyDescent="0.3">
      <c r="B21" t="s">
        <v>25</v>
      </c>
    </row>
    <row r="22" spans="2:2" x14ac:dyDescent="0.3">
      <c r="B22" t="s">
        <v>26</v>
      </c>
    </row>
    <row r="23" spans="2:2" x14ac:dyDescent="0.3">
      <c r="B23" t="s">
        <v>27</v>
      </c>
    </row>
    <row r="24" spans="2:2" x14ac:dyDescent="0.3">
      <c r="B24" t="s">
        <v>28</v>
      </c>
    </row>
    <row r="25" spans="2:2" x14ac:dyDescent="0.3">
      <c r="B25" t="s">
        <v>29</v>
      </c>
    </row>
    <row r="26" spans="2:2" x14ac:dyDescent="0.3">
      <c r="B26" t="s">
        <v>30</v>
      </c>
    </row>
    <row r="27" spans="2:2" x14ac:dyDescent="0.3">
      <c r="B27" t="s">
        <v>31</v>
      </c>
    </row>
    <row r="28" spans="2:2" x14ac:dyDescent="0.3">
      <c r="B28" t="s">
        <v>32</v>
      </c>
    </row>
    <row r="29" spans="2:2" x14ac:dyDescent="0.3">
      <c r="B29" t="s">
        <v>33</v>
      </c>
    </row>
    <row r="30" spans="2:2" x14ac:dyDescent="0.3">
      <c r="B30" t="s">
        <v>34</v>
      </c>
    </row>
    <row r="31" spans="2:2" x14ac:dyDescent="0.3">
      <c r="B31" t="s">
        <v>35</v>
      </c>
    </row>
    <row r="32" spans="2:2" x14ac:dyDescent="0.3">
      <c r="B32" t="s">
        <v>36</v>
      </c>
    </row>
    <row r="33" spans="1:23" x14ac:dyDescent="0.3">
      <c r="B33" t="s">
        <v>37</v>
      </c>
    </row>
    <row r="34" spans="1:23" x14ac:dyDescent="0.3">
      <c r="B34" t="s">
        <v>38</v>
      </c>
    </row>
    <row r="35" spans="1:23" x14ac:dyDescent="0.3">
      <c r="B35" t="s">
        <v>39</v>
      </c>
    </row>
    <row r="36" spans="1:23" x14ac:dyDescent="0.3">
      <c r="B36" t="s">
        <v>40</v>
      </c>
    </row>
    <row r="37" spans="1:23" x14ac:dyDescent="0.3">
      <c r="B37" t="s">
        <v>41</v>
      </c>
    </row>
    <row r="38" spans="1:23" x14ac:dyDescent="0.3">
      <c r="B38" t="s">
        <v>42</v>
      </c>
    </row>
    <row r="39" spans="1:23" x14ac:dyDescent="0.3">
      <c r="B39" t="s">
        <v>43</v>
      </c>
    </row>
    <row r="40" spans="1:23" x14ac:dyDescent="0.3">
      <c r="B40" t="s">
        <v>44</v>
      </c>
    </row>
    <row r="41" spans="1:23" x14ac:dyDescent="0.3">
      <c r="B41" t="s">
        <v>45</v>
      </c>
    </row>
    <row r="42" spans="1:23" x14ac:dyDescent="0.3">
      <c r="B42" t="s">
        <v>46</v>
      </c>
    </row>
    <row r="43" spans="1:23" x14ac:dyDescent="0.3">
      <c r="B43" t="s">
        <v>47</v>
      </c>
    </row>
    <row r="44" spans="1:23" x14ac:dyDescent="0.3">
      <c r="A44" t="s">
        <v>48</v>
      </c>
      <c r="B44" t="s">
        <v>49</v>
      </c>
    </row>
    <row r="45" spans="1:23" x14ac:dyDescent="0.3">
      <c r="A45" t="s">
        <v>50</v>
      </c>
      <c r="B45" t="s">
        <v>51</v>
      </c>
    </row>
    <row r="46" spans="1:23" x14ac:dyDescent="0.3">
      <c r="A46" t="s">
        <v>52</v>
      </c>
    </row>
    <row r="47" spans="1:23" x14ac:dyDescent="0.3">
      <c r="A47" t="s">
        <v>53</v>
      </c>
      <c r="B47" t="s">
        <v>54</v>
      </c>
      <c r="C47" t="s">
        <v>55</v>
      </c>
      <c r="D47" t="s">
        <v>56</v>
      </c>
      <c r="E47" t="s">
        <v>57</v>
      </c>
      <c r="F47" t="s">
        <v>58</v>
      </c>
      <c r="G47" t="s">
        <v>59</v>
      </c>
      <c r="H47" t="s">
        <v>60</v>
      </c>
      <c r="I47" t="s">
        <v>61</v>
      </c>
      <c r="J47" t="s">
        <v>62</v>
      </c>
      <c r="K47" t="s">
        <v>63</v>
      </c>
      <c r="L47" t="s">
        <v>64</v>
      </c>
      <c r="M47" t="s">
        <v>65</v>
      </c>
      <c r="N47" t="s">
        <v>66</v>
      </c>
      <c r="O47" t="s">
        <v>67</v>
      </c>
      <c r="P47" t="s">
        <v>68</v>
      </c>
      <c r="Q47" t="s">
        <v>69</v>
      </c>
      <c r="R47" t="s">
        <v>70</v>
      </c>
      <c r="S47" t="s">
        <v>71</v>
      </c>
      <c r="T47" t="s">
        <v>72</v>
      </c>
      <c r="U47" t="s">
        <v>86</v>
      </c>
      <c r="V47" t="s">
        <v>87</v>
      </c>
      <c r="W47" t="s">
        <v>73</v>
      </c>
    </row>
    <row r="48" spans="1:23" x14ac:dyDescent="0.3">
      <c r="A48">
        <v>2000</v>
      </c>
      <c r="B48" s="1">
        <v>37311</v>
      </c>
      <c r="C48" s="1">
        <v>37316</v>
      </c>
      <c r="D48">
        <v>5</v>
      </c>
      <c r="E48">
        <v>1</v>
      </c>
      <c r="F48">
        <v>0</v>
      </c>
      <c r="G48">
        <v>0</v>
      </c>
      <c r="H48">
        <v>0</v>
      </c>
      <c r="I48">
        <v>4</v>
      </c>
      <c r="J48">
        <v>4</v>
      </c>
      <c r="K48">
        <v>0</v>
      </c>
      <c r="L48">
        <v>2.7</v>
      </c>
      <c r="M48">
        <v>0</v>
      </c>
      <c r="N48">
        <v>0</v>
      </c>
      <c r="O48">
        <v>0</v>
      </c>
      <c r="P48">
        <v>1.3</v>
      </c>
      <c r="Q48">
        <v>0</v>
      </c>
      <c r="R48">
        <v>1.3</v>
      </c>
      <c r="S48">
        <v>1.3</v>
      </c>
      <c r="T48">
        <v>14.6</v>
      </c>
      <c r="U48">
        <f>T48</f>
        <v>14.6</v>
      </c>
      <c r="V48">
        <f>U48*5</f>
        <v>73</v>
      </c>
      <c r="W48" t="s">
        <v>74</v>
      </c>
    </row>
    <row r="49" spans="1:23" x14ac:dyDescent="0.3">
      <c r="A49">
        <v>2000</v>
      </c>
      <c r="B49" s="1">
        <v>37316</v>
      </c>
      <c r="C49" s="1">
        <v>37331</v>
      </c>
      <c r="D49">
        <v>15</v>
      </c>
      <c r="E49">
        <v>2</v>
      </c>
      <c r="F49">
        <v>0</v>
      </c>
      <c r="G49">
        <v>0</v>
      </c>
      <c r="H49">
        <v>3</v>
      </c>
      <c r="I49">
        <v>171</v>
      </c>
      <c r="J49">
        <v>47.5</v>
      </c>
      <c r="K49">
        <v>33</v>
      </c>
      <c r="L49">
        <v>7</v>
      </c>
      <c r="M49">
        <v>0</v>
      </c>
      <c r="N49">
        <v>0</v>
      </c>
      <c r="O49">
        <v>0</v>
      </c>
      <c r="P49">
        <v>16</v>
      </c>
      <c r="Q49">
        <v>0</v>
      </c>
      <c r="R49">
        <v>1</v>
      </c>
      <c r="S49">
        <v>26</v>
      </c>
      <c r="T49">
        <v>304.5</v>
      </c>
      <c r="U49">
        <f>(T49*15+T50*15)/30</f>
        <v>961</v>
      </c>
      <c r="V49">
        <f>U49*30</f>
        <v>28830</v>
      </c>
      <c r="W49" t="s">
        <v>75</v>
      </c>
    </row>
    <row r="50" spans="1:23" x14ac:dyDescent="0.3">
      <c r="A50">
        <v>2000</v>
      </c>
      <c r="B50" s="1">
        <v>37331</v>
      </c>
      <c r="C50" s="1">
        <v>37347</v>
      </c>
      <c r="D50">
        <v>15</v>
      </c>
      <c r="E50">
        <v>3</v>
      </c>
      <c r="F50">
        <v>4</v>
      </c>
      <c r="G50">
        <v>0</v>
      </c>
      <c r="H50">
        <v>5</v>
      </c>
      <c r="I50">
        <v>1424</v>
      </c>
      <c r="J50">
        <v>35</v>
      </c>
      <c r="K50">
        <v>35</v>
      </c>
      <c r="L50">
        <v>12.5</v>
      </c>
      <c r="M50">
        <v>60</v>
      </c>
      <c r="N50">
        <v>0</v>
      </c>
      <c r="O50">
        <v>0</v>
      </c>
      <c r="P50">
        <v>12</v>
      </c>
      <c r="Q50">
        <v>20</v>
      </c>
      <c r="R50">
        <v>0</v>
      </c>
      <c r="S50">
        <v>10</v>
      </c>
      <c r="T50">
        <v>1617.5</v>
      </c>
      <c r="U50">
        <f>(T51*15+T52*15)/30</f>
        <v>488.05</v>
      </c>
      <c r="V50">
        <f>U50*30</f>
        <v>14641.5</v>
      </c>
      <c r="W50" t="s">
        <v>76</v>
      </c>
    </row>
    <row r="51" spans="1:23" x14ac:dyDescent="0.3">
      <c r="A51">
        <v>2000</v>
      </c>
      <c r="B51" s="1">
        <v>37347</v>
      </c>
      <c r="C51" s="1">
        <v>37362</v>
      </c>
      <c r="D51">
        <v>15</v>
      </c>
      <c r="E51">
        <v>4</v>
      </c>
      <c r="F51">
        <v>0</v>
      </c>
      <c r="G51">
        <v>0</v>
      </c>
      <c r="H51">
        <v>0.5</v>
      </c>
      <c r="I51">
        <v>398.5</v>
      </c>
      <c r="J51">
        <v>38</v>
      </c>
      <c r="K51">
        <v>11</v>
      </c>
      <c r="L51">
        <v>0.5</v>
      </c>
      <c r="M51">
        <v>28.5</v>
      </c>
      <c r="N51">
        <v>0</v>
      </c>
      <c r="O51">
        <v>48</v>
      </c>
      <c r="P51">
        <v>100.5</v>
      </c>
      <c r="Q51">
        <v>10</v>
      </c>
      <c r="R51">
        <v>0</v>
      </c>
      <c r="S51">
        <v>3</v>
      </c>
      <c r="T51">
        <v>638.5</v>
      </c>
      <c r="U51">
        <f>(T53*15+T54*16)/31</f>
        <v>188.90322580645162</v>
      </c>
      <c r="V51">
        <f>U51*31</f>
        <v>5856</v>
      </c>
      <c r="W51" t="s">
        <v>77</v>
      </c>
    </row>
    <row r="52" spans="1:23" x14ac:dyDescent="0.3">
      <c r="A52">
        <v>2000</v>
      </c>
      <c r="B52" s="1">
        <v>37362</v>
      </c>
      <c r="C52" s="1">
        <v>37377</v>
      </c>
      <c r="D52">
        <v>15</v>
      </c>
      <c r="E52">
        <v>5</v>
      </c>
      <c r="F52">
        <v>0</v>
      </c>
      <c r="G52">
        <v>2.1</v>
      </c>
      <c r="H52">
        <v>0</v>
      </c>
      <c r="I52">
        <v>178.1</v>
      </c>
      <c r="J52">
        <v>32</v>
      </c>
      <c r="K52">
        <v>4.8</v>
      </c>
      <c r="L52">
        <v>0</v>
      </c>
      <c r="M52">
        <v>2.7</v>
      </c>
      <c r="N52">
        <v>0</v>
      </c>
      <c r="O52">
        <v>12.8</v>
      </c>
      <c r="P52">
        <v>100.3</v>
      </c>
      <c r="Q52">
        <v>2.1</v>
      </c>
      <c r="R52">
        <v>0</v>
      </c>
      <c r="S52">
        <v>2.7</v>
      </c>
      <c r="T52">
        <v>337.6</v>
      </c>
      <c r="U52">
        <f>T55</f>
        <v>22.5</v>
      </c>
      <c r="V52">
        <f>U52*30</f>
        <v>675</v>
      </c>
      <c r="W52" t="s">
        <v>78</v>
      </c>
    </row>
    <row r="53" spans="1:23" x14ac:dyDescent="0.3">
      <c r="A53">
        <v>2000</v>
      </c>
      <c r="B53" s="1">
        <v>37377</v>
      </c>
      <c r="C53" s="1">
        <v>37392</v>
      </c>
      <c r="D53">
        <v>15</v>
      </c>
      <c r="E53">
        <v>6</v>
      </c>
      <c r="F53">
        <v>0</v>
      </c>
      <c r="G53">
        <v>3</v>
      </c>
      <c r="H53">
        <v>0.5</v>
      </c>
      <c r="I53">
        <v>60</v>
      </c>
      <c r="J53">
        <v>28</v>
      </c>
      <c r="K53">
        <v>0.5</v>
      </c>
      <c r="L53">
        <v>0</v>
      </c>
      <c r="M53">
        <v>3</v>
      </c>
      <c r="N53">
        <v>1</v>
      </c>
      <c r="O53">
        <v>0</v>
      </c>
      <c r="P53">
        <v>211.5</v>
      </c>
      <c r="Q53">
        <v>0</v>
      </c>
      <c r="R53">
        <v>0</v>
      </c>
      <c r="S53">
        <v>4.5</v>
      </c>
      <c r="T53">
        <v>312</v>
      </c>
      <c r="U53">
        <f>T56</f>
        <v>48</v>
      </c>
      <c r="V53">
        <f>U53*31</f>
        <v>1488</v>
      </c>
      <c r="W53" t="s">
        <v>79</v>
      </c>
    </row>
    <row r="54" spans="1:23" x14ac:dyDescent="0.3">
      <c r="A54">
        <v>2000</v>
      </c>
      <c r="B54" s="1">
        <v>37392</v>
      </c>
      <c r="C54" s="1">
        <v>37408</v>
      </c>
      <c r="D54">
        <v>16</v>
      </c>
      <c r="E54">
        <v>7</v>
      </c>
      <c r="F54">
        <v>0</v>
      </c>
      <c r="G54">
        <v>0.5</v>
      </c>
      <c r="H54">
        <v>0</v>
      </c>
      <c r="I54">
        <v>33.5</v>
      </c>
      <c r="J54">
        <v>2.5</v>
      </c>
      <c r="K54">
        <v>0.5</v>
      </c>
      <c r="L54">
        <v>0</v>
      </c>
      <c r="M54">
        <v>1</v>
      </c>
      <c r="N54">
        <v>0</v>
      </c>
      <c r="O54">
        <v>1</v>
      </c>
      <c r="P54">
        <v>30.5</v>
      </c>
      <c r="Q54">
        <v>2.5</v>
      </c>
      <c r="R54">
        <v>0</v>
      </c>
      <c r="S54">
        <v>1.5</v>
      </c>
      <c r="T54">
        <v>73.5</v>
      </c>
      <c r="U54">
        <v>21.15</v>
      </c>
      <c r="V54">
        <f>U54*31</f>
        <v>655.65</v>
      </c>
      <c r="W54" t="s">
        <v>80</v>
      </c>
    </row>
    <row r="55" spans="1:23" x14ac:dyDescent="0.3">
      <c r="A55">
        <v>2000</v>
      </c>
      <c r="B55" s="1">
        <v>37408</v>
      </c>
      <c r="C55" s="1">
        <v>37438</v>
      </c>
      <c r="D55">
        <v>30</v>
      </c>
      <c r="E55">
        <v>8</v>
      </c>
      <c r="F55">
        <v>0</v>
      </c>
      <c r="G55">
        <v>0.5</v>
      </c>
      <c r="H55">
        <v>0</v>
      </c>
      <c r="I55">
        <v>14.2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6.5</v>
      </c>
      <c r="Q55">
        <v>0.3</v>
      </c>
      <c r="R55">
        <v>0</v>
      </c>
      <c r="S55">
        <v>0</v>
      </c>
      <c r="T55">
        <v>22.5</v>
      </c>
      <c r="U55">
        <v>21.15</v>
      </c>
      <c r="V55">
        <f>U55*30</f>
        <v>634.5</v>
      </c>
      <c r="W55" t="s">
        <v>81</v>
      </c>
    </row>
    <row r="56" spans="1:23" s="4" customFormat="1" x14ac:dyDescent="0.3">
      <c r="A56" s="4">
        <v>2000</v>
      </c>
      <c r="B56" s="5">
        <v>37438</v>
      </c>
      <c r="C56" s="5">
        <v>37469</v>
      </c>
      <c r="D56" s="4">
        <v>31</v>
      </c>
      <c r="E56" s="4">
        <v>9</v>
      </c>
      <c r="F56" s="4">
        <v>0</v>
      </c>
      <c r="G56" s="4">
        <v>0.8</v>
      </c>
      <c r="H56" s="4">
        <v>0</v>
      </c>
      <c r="I56" s="4">
        <v>33.799999999999997</v>
      </c>
      <c r="J56" s="4">
        <v>0.5</v>
      </c>
      <c r="K56" s="4">
        <v>1.5</v>
      </c>
      <c r="L56" s="4">
        <v>0</v>
      </c>
      <c r="M56" s="4">
        <v>0.5</v>
      </c>
      <c r="N56" s="4">
        <v>0</v>
      </c>
      <c r="O56" s="4">
        <v>0</v>
      </c>
      <c r="P56" s="4">
        <v>8.8000000000000007</v>
      </c>
      <c r="Q56" s="4">
        <v>1.8</v>
      </c>
      <c r="R56" s="4">
        <v>0</v>
      </c>
      <c r="S56" s="4">
        <v>0.3</v>
      </c>
      <c r="T56" s="4">
        <v>48</v>
      </c>
      <c r="U56" s="4">
        <v>13.1</v>
      </c>
      <c r="V56" s="4">
        <f>U56*31</f>
        <v>406.09999999999997</v>
      </c>
      <c r="W56" s="4" t="s">
        <v>82</v>
      </c>
    </row>
    <row r="57" spans="1:23" s="4" customFormat="1" x14ac:dyDescent="0.3">
      <c r="A57" s="4">
        <v>2000</v>
      </c>
      <c r="B57" s="5">
        <v>37469</v>
      </c>
      <c r="C57" s="5">
        <v>37530</v>
      </c>
      <c r="D57" s="4">
        <v>61</v>
      </c>
      <c r="E57" s="4">
        <v>10</v>
      </c>
      <c r="F57" s="4">
        <v>0</v>
      </c>
      <c r="G57" s="4">
        <v>1.3</v>
      </c>
      <c r="H57" s="4">
        <v>0</v>
      </c>
      <c r="I57" s="4">
        <v>22.3</v>
      </c>
      <c r="J57" s="4">
        <v>0.8</v>
      </c>
      <c r="K57" s="4">
        <v>0.1</v>
      </c>
      <c r="L57" s="4">
        <v>0</v>
      </c>
      <c r="M57" s="4">
        <v>0.5</v>
      </c>
      <c r="N57" s="4">
        <v>0.5</v>
      </c>
      <c r="O57" s="4">
        <v>0</v>
      </c>
      <c r="P57" s="4">
        <v>15</v>
      </c>
      <c r="Q57" s="4">
        <v>1.8</v>
      </c>
      <c r="R57" s="4">
        <v>0</v>
      </c>
      <c r="S57" s="4">
        <v>0</v>
      </c>
      <c r="T57" s="4">
        <v>42.3</v>
      </c>
      <c r="U57" s="4">
        <v>13.1</v>
      </c>
      <c r="V57" s="4">
        <f>U57*30</f>
        <v>393</v>
      </c>
      <c r="W57" s="4" t="s">
        <v>83</v>
      </c>
    </row>
    <row r="58" spans="1:23" x14ac:dyDescent="0.3">
      <c r="A58">
        <v>2000</v>
      </c>
      <c r="B58" s="1">
        <v>37530</v>
      </c>
      <c r="C58" s="1">
        <v>37591</v>
      </c>
      <c r="D58">
        <v>60</v>
      </c>
      <c r="E58">
        <v>11</v>
      </c>
      <c r="F58">
        <v>0</v>
      </c>
      <c r="G58">
        <v>0</v>
      </c>
      <c r="H58">
        <v>0.8</v>
      </c>
      <c r="I58">
        <v>20.5</v>
      </c>
      <c r="J58">
        <v>0.1</v>
      </c>
      <c r="K58">
        <v>0.1</v>
      </c>
      <c r="L58">
        <v>0.1</v>
      </c>
      <c r="M58">
        <v>0</v>
      </c>
      <c r="N58">
        <v>0.5</v>
      </c>
      <c r="O58">
        <v>0</v>
      </c>
      <c r="P58">
        <v>2.1</v>
      </c>
      <c r="Q58">
        <v>1.5</v>
      </c>
      <c r="R58">
        <v>0</v>
      </c>
      <c r="S58">
        <v>0.5</v>
      </c>
      <c r="T58">
        <v>26.2</v>
      </c>
      <c r="U58">
        <v>39.9</v>
      </c>
      <c r="V58">
        <f>U58*31</f>
        <v>1236.8999999999999</v>
      </c>
      <c r="W58" t="s">
        <v>84</v>
      </c>
    </row>
    <row r="59" spans="1:23" x14ac:dyDescent="0.3">
      <c r="A59">
        <v>2000</v>
      </c>
      <c r="B59" s="1">
        <v>37591</v>
      </c>
      <c r="C59" s="1">
        <v>37622</v>
      </c>
      <c r="D59">
        <v>33</v>
      </c>
      <c r="E59">
        <v>12</v>
      </c>
      <c r="F59">
        <v>0</v>
      </c>
      <c r="G59">
        <v>0.3</v>
      </c>
      <c r="H59">
        <v>0</v>
      </c>
      <c r="I59">
        <v>35.5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0.8</v>
      </c>
      <c r="Q59">
        <v>2.2999999999999998</v>
      </c>
      <c r="R59">
        <v>0</v>
      </c>
      <c r="S59">
        <v>1</v>
      </c>
      <c r="T59">
        <v>39.9</v>
      </c>
      <c r="U59">
        <v>58.8</v>
      </c>
      <c r="V59">
        <f>U59*31</f>
        <v>1822.8</v>
      </c>
      <c r="W59" t="s">
        <v>85</v>
      </c>
    </row>
    <row r="60" spans="1:23" x14ac:dyDescent="0.3">
      <c r="A60">
        <v>2000</v>
      </c>
      <c r="B60" s="1">
        <v>37622</v>
      </c>
      <c r="C60" s="1">
        <v>37653</v>
      </c>
      <c r="D60">
        <v>31</v>
      </c>
      <c r="E60">
        <v>13</v>
      </c>
      <c r="F60">
        <v>0</v>
      </c>
      <c r="G60">
        <v>0</v>
      </c>
      <c r="H60">
        <v>0</v>
      </c>
      <c r="I60">
        <v>33.5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1.5</v>
      </c>
      <c r="R60">
        <v>1.5</v>
      </c>
      <c r="S60">
        <v>20.3</v>
      </c>
      <c r="T60">
        <v>58.8</v>
      </c>
      <c r="U60">
        <f>(T61*15+T62*14)/29</f>
        <v>80.882758620689671</v>
      </c>
      <c r="V60">
        <f>U60*29</f>
        <v>2345.6000000000004</v>
      </c>
      <c r="W60" t="s">
        <v>74</v>
      </c>
    </row>
    <row r="61" spans="1:23" s="2" customFormat="1" x14ac:dyDescent="0.3">
      <c r="A61" s="2">
        <v>2000</v>
      </c>
      <c r="B61" s="3">
        <v>37653</v>
      </c>
      <c r="C61" s="3">
        <v>37667</v>
      </c>
      <c r="D61" s="2">
        <v>14</v>
      </c>
      <c r="E61" s="2">
        <v>14</v>
      </c>
      <c r="F61" s="2">
        <v>0</v>
      </c>
      <c r="G61" s="2">
        <v>0</v>
      </c>
      <c r="H61" s="2">
        <v>0</v>
      </c>
      <c r="I61" s="2">
        <v>12.3</v>
      </c>
      <c r="J61" s="2">
        <v>0.5</v>
      </c>
      <c r="K61" s="2">
        <v>1.1000000000000001</v>
      </c>
      <c r="L61" s="2">
        <v>0</v>
      </c>
      <c r="M61" s="2">
        <v>0</v>
      </c>
      <c r="N61" s="2">
        <v>0</v>
      </c>
      <c r="O61" s="2">
        <v>0</v>
      </c>
      <c r="P61" s="2">
        <v>0.5</v>
      </c>
      <c r="Q61" s="2">
        <v>0.5</v>
      </c>
      <c r="R61" s="2">
        <v>0</v>
      </c>
      <c r="S61" s="2">
        <v>16.5</v>
      </c>
      <c r="T61" s="2">
        <v>31.4</v>
      </c>
      <c r="U61" s="2">
        <f>(T63*15+T64*16)/31</f>
        <v>14.564516129032258</v>
      </c>
      <c r="V61" s="2">
        <f>U61*31</f>
        <v>451.5</v>
      </c>
      <c r="W61" s="2" t="s">
        <v>75</v>
      </c>
    </row>
    <row r="62" spans="1:23" s="2" customFormat="1" x14ac:dyDescent="0.3">
      <c r="A62" s="2">
        <v>2000</v>
      </c>
      <c r="B62" s="3">
        <v>37667</v>
      </c>
      <c r="C62" s="3">
        <v>37681</v>
      </c>
      <c r="D62" s="2">
        <v>14</v>
      </c>
      <c r="E62" s="2">
        <v>15</v>
      </c>
      <c r="F62" s="2">
        <v>0</v>
      </c>
      <c r="G62" s="2">
        <v>0</v>
      </c>
      <c r="H62" s="2">
        <v>0</v>
      </c>
      <c r="I62" s="2">
        <v>68.8</v>
      </c>
      <c r="J62" s="2">
        <v>3.2</v>
      </c>
      <c r="K62" s="2">
        <v>2.7</v>
      </c>
      <c r="L62" s="2">
        <v>1.6</v>
      </c>
      <c r="M62" s="2">
        <v>0.5</v>
      </c>
      <c r="N62" s="2">
        <v>0</v>
      </c>
      <c r="O62" s="2">
        <v>0</v>
      </c>
      <c r="P62" s="2">
        <v>4.3</v>
      </c>
      <c r="Q62" s="2">
        <v>0.5</v>
      </c>
      <c r="R62" s="2">
        <v>3.2</v>
      </c>
      <c r="S62" s="2">
        <v>49.1</v>
      </c>
      <c r="T62" s="2">
        <v>133.9</v>
      </c>
      <c r="U62" s="2">
        <v>27.5</v>
      </c>
      <c r="V62" s="2">
        <f>U62*15</f>
        <v>412.5</v>
      </c>
      <c r="W62" s="2" t="s">
        <v>76</v>
      </c>
    </row>
    <row r="63" spans="1:23" x14ac:dyDescent="0.3">
      <c r="A63">
        <v>2000</v>
      </c>
      <c r="B63" s="1">
        <v>37681</v>
      </c>
      <c r="C63" s="1">
        <v>37696</v>
      </c>
      <c r="D63">
        <v>15</v>
      </c>
      <c r="E63">
        <v>16</v>
      </c>
      <c r="F63">
        <v>0</v>
      </c>
      <c r="G63">
        <v>0</v>
      </c>
      <c r="H63">
        <v>0</v>
      </c>
      <c r="I63">
        <v>6.5</v>
      </c>
      <c r="J63">
        <v>1.5</v>
      </c>
      <c r="K63">
        <v>1</v>
      </c>
      <c r="L63">
        <v>0.5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10</v>
      </c>
      <c r="T63">
        <v>20.5</v>
      </c>
    </row>
    <row r="64" spans="1:23" x14ac:dyDescent="0.3">
      <c r="A64">
        <v>2000</v>
      </c>
      <c r="B64" s="1">
        <v>37696</v>
      </c>
      <c r="C64" s="1">
        <v>37712</v>
      </c>
      <c r="D64">
        <v>16</v>
      </c>
      <c r="E64">
        <v>17</v>
      </c>
      <c r="F64">
        <v>0</v>
      </c>
      <c r="G64">
        <v>0</v>
      </c>
      <c r="H64">
        <v>0</v>
      </c>
      <c r="I64">
        <v>4</v>
      </c>
      <c r="J64">
        <v>1</v>
      </c>
      <c r="K64">
        <v>0.5</v>
      </c>
      <c r="L64">
        <v>1</v>
      </c>
      <c r="M64">
        <v>0</v>
      </c>
      <c r="N64">
        <v>0</v>
      </c>
      <c r="O64">
        <v>0</v>
      </c>
      <c r="P64">
        <v>0.5</v>
      </c>
      <c r="Q64">
        <v>1</v>
      </c>
      <c r="R64">
        <v>0</v>
      </c>
      <c r="S64">
        <v>1</v>
      </c>
      <c r="T64">
        <v>9</v>
      </c>
    </row>
    <row r="65" spans="1:20" x14ac:dyDescent="0.3">
      <c r="A65">
        <v>2000</v>
      </c>
      <c r="B65" s="1">
        <v>37712</v>
      </c>
      <c r="C65" s="1">
        <v>37727</v>
      </c>
      <c r="D65">
        <v>15</v>
      </c>
      <c r="E65">
        <v>18</v>
      </c>
      <c r="F65">
        <v>0</v>
      </c>
      <c r="G65">
        <v>0</v>
      </c>
      <c r="H65">
        <v>0.5</v>
      </c>
      <c r="I65">
        <v>8</v>
      </c>
      <c r="J65">
        <v>8</v>
      </c>
      <c r="K65">
        <v>1.5</v>
      </c>
      <c r="L65">
        <v>0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5.5</v>
      </c>
      <c r="T65">
        <v>27.5</v>
      </c>
    </row>
    <row r="66" spans="1:20" x14ac:dyDescent="0.3">
      <c r="T66">
        <f>(T56*31/31)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Azores_trap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GRIGORATOU</cp:lastModifiedBy>
  <dcterms:created xsi:type="dcterms:W3CDTF">2019-04-16T22:26:59Z</dcterms:created>
  <dcterms:modified xsi:type="dcterms:W3CDTF">2019-04-16T22:26:59Z</dcterms:modified>
</cp:coreProperties>
</file>