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_21_01_19\MY_PAPERS\ECOGENIE_PRESENT\sediment_trap\traps_for_plots\"/>
    </mc:Choice>
  </mc:AlternateContent>
  <xr:revisionPtr revIDLastSave="0" documentId="8_{FD915484-40E3-4B37-BDDB-888F1A400CE9}" xr6:coauthVersionLast="43" xr6:coauthVersionMax="43" xr10:uidLastSave="{00000000-0000-0000-0000-000000000000}"/>
  <bookViews>
    <workbookView xWindow="-108" yWindow="-108" windowWidth="23256" windowHeight="12576"/>
  </bookViews>
  <sheets>
    <sheet name="Blanc_two" sheetId="1" r:id="rId1"/>
  </sheets>
  <calcPr calcId="0"/>
</workbook>
</file>

<file path=xl/calcChain.xml><?xml version="1.0" encoding="utf-8"?>
<calcChain xmlns="http://schemas.openxmlformats.org/spreadsheetml/2006/main">
  <c r="P42" i="1" l="1"/>
  <c r="O42" i="1"/>
  <c r="P41" i="1"/>
  <c r="O41" i="1"/>
  <c r="P40" i="1"/>
  <c r="O40" i="1"/>
  <c r="P39" i="1"/>
  <c r="O39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</calcChain>
</file>

<file path=xl/sharedStrings.xml><?xml version="1.0" encoding="utf-8"?>
<sst xmlns="http://schemas.openxmlformats.org/spreadsheetml/2006/main" count="79" uniqueCount="78">
  <si>
    <t>/* DATA DESCRIPTION:</t>
  </si>
  <si>
    <t>Citation:</t>
  </si>
  <si>
    <t>Zaric, Snjezana (2005): Planktic foraminiferal flux of sediment trap CB1_trap. PANGAEA, https://doi.org/10.1594/PANGAEA.264495</t>
  </si>
  <si>
    <t>Related to:</t>
  </si>
  <si>
    <t>Fischer, Gerhard; Donner, Barbara; Ratmeyer, Volker; Kalberer, Markus; Davenport, Robert; Davenport, B; Wefer, Gerold (1996): Distinct year-to-year particle flux variations off Cape Blanc during 1988-1991: Relation to d18O-deduced sea-surface temperatures and trade winds. Journal of Marine Research, 54, 73-98</t>
  </si>
  <si>
    <t>Fischer, Gerhard; Wefer, Gerold (1996): Long-term observation of particle fluxes in the eastern Atlantic: seasonality, changes of flux with depth and comparison with the sediment record. In: Wefer, G; Berger, W H; Siedler, G &amp; Webb, D (eds.), The South Atlantic: Present and Past Circulation, Springer, Berlin, Heidelberg, New York, 325-344</t>
  </si>
  <si>
    <t>Zaric, Snjezana; Donner, Barbara; Fischer, Gerhard; Mulitza, Stefan; Wefer, Gerold (2005): Sensitivity of planktic foraminifera to sea surface temperature and export production as derived from sediment trap data. Marine Micropaleontology, 55(1-2), 75-105, https://doi.org/10.1016/j.marmicro.2005.01.002</t>
  </si>
  <si>
    <t>Project(s):</t>
  </si>
  <si>
    <t>Center for Marine Environmental Sciences (MARUM) (URI: http://www.marum.de/en/)</t>
  </si>
  <si>
    <t>Coverage:</t>
  </si>
  <si>
    <t>LATITUDE: 20.755000 * LONGITUDE: -19.742000</t>
  </si>
  <si>
    <t>DATE/TIME START: 1988-03-22T00:00:00 * DATE/TIME END: 1989-02-09T00:00:00</t>
  </si>
  <si>
    <t>MINIMUM DEPTH, water: 2195 m * MAXIMUM DEPTH, water: 2195 m</t>
  </si>
  <si>
    <t>Event(s):</t>
  </si>
  <si>
    <t>CB1_trap * LATITUDE: 20.755000 * LONGITUDE: -19.742000 * DATE/TIME START: 1988-03-22T00:00:00 * DATE/TIME END: 1989-03-08T00:00:00 * ELEVATION: -3646.0 m * CAMPAIGN: M6/6 (URI: urn:nbn:de:gbv:46-ep000101421) * BASIS: Meteor (1986) (URI: https://de.wikipedia.org/wiki/Meteor_(Schiff,_1986)) * DEVICE: Trap (TRAP)</t>
  </si>
  <si>
    <t>Comment:</t>
  </si>
  <si>
    <t>Counting &gt;150 micron fraction</t>
  </si>
  <si>
    <t>Parameter(s):</t>
  </si>
  <si>
    <t>DEPTH, water [m] (Depth water) * GEOCODE</t>
  </si>
  <si>
    <t>DATE/TIME (Date/Time) * GEOCODE</t>
  </si>
  <si>
    <t>Date/time end (Date/time end) * PI: Zaric, Snjezana (zaric@uni-bremen.de)</t>
  </si>
  <si>
    <t>Duration, number of days [days] (Duration) * PI: Zaric, Snjezana (zaric@uni-bremen.de) * METHOD: Calculated</t>
  </si>
  <si>
    <t>Sample code/label (Sample label) * PI: Zaric, Snjezana (zaric@uni-bremen.de)</t>
  </si>
  <si>
    <t>Temperature, water, interpolated [Â°C] (Temp interp) * PI: Zaric, Snjezana (zaric@uni-bremen.de) * COMMENT: mean sea-surface temperature of 3 weeks prior to the sampling interval</t>
  </si>
  <si>
    <t>Carbon, organic, particulate flux per day [mg/m**2/day] (POC flux) * PI: Zaric, Snjezana (zaric@uni-bremen.de) * METHOD: Calculated, see reference(s)</t>
  </si>
  <si>
    <t>Foraminifera, planktic flux [#/m**2/day] (Foram plankt flux) * PI: Zaric, Snjezana (zaric@uni-bremen.de) * METHOD: Calculated, see reference(s)</t>
  </si>
  <si>
    <t>Globigerina bulloides flux [#/m**2/day] (G. bulloides flux) * PI: Zaric, Snjezana (zaric@uni-bremen.de) * METHOD: Calculated, see reference(s)</t>
  </si>
  <si>
    <t>Globigerinella siphonifera flux [#/m**2/day] (G. siphonifera flux) * PI: Zaric, Snjezana (zaric@uni-bremen.de) * METHOD: Calculated, see reference(s)</t>
  </si>
  <si>
    <t>Globigerinoides ruber white flux [#/m**2/day] (G. ruber w flux) * PI: Zaric, Snjezana (zaric@uni-bremen.de) * METHOD: Calculated, see reference(s)</t>
  </si>
  <si>
    <t>Globigerinoides ruber pink flux [#/m**2/day] (G. ruber p flux) * PI: Zaric, Snjezana (zaric@uni-bremen.de) * METHOD: Calculated, see reference(s)</t>
  </si>
  <si>
    <t>Globigerinoides sacculifer flux [#/m**2/day] (G. sacculifer flux) * PI: Zaric, Snjezana (zaric@uni-bremen.de) * METHOD: Calculated, see reference(s)</t>
  </si>
  <si>
    <t>Neogloboquadrina pachyderma dextral flux [#/m**2/day] (N. pachyderma d flux) * PI: Zaric, Snjezana (zaric@uni-bremen.de) * METHOD: Calculated, see reference(s)</t>
  </si>
  <si>
    <t>License:</t>
  </si>
  <si>
    <t>Creative Commons Attribution 3.0 Unported (CC-BY-3.0)</t>
  </si>
  <si>
    <t>Size:</t>
  </si>
  <si>
    <t>156 data points</t>
  </si>
  <si>
    <t>*/</t>
  </si>
  <si>
    <t>Depth water [m]</t>
  </si>
  <si>
    <t>Date/Time</t>
  </si>
  <si>
    <t>Date/time end</t>
  </si>
  <si>
    <t>Duration [days]</t>
  </si>
  <si>
    <t>Sample label</t>
  </si>
  <si>
    <t>Temp interp [Â°C]</t>
  </si>
  <si>
    <t>POC flux [mg/m**2/day]</t>
  </si>
  <si>
    <t>Foram plankt flux [#/m**2/day]</t>
  </si>
  <si>
    <t>G. bulloides flux [#/m**2/day]</t>
  </si>
  <si>
    <t>G. siphonifera flux [#/m**2/day]</t>
  </si>
  <si>
    <t>G. ruber w flux [#/m**2/day]</t>
  </si>
  <si>
    <t>G. ruber p flux [#/m**2/day]</t>
  </si>
  <si>
    <t>G. sacculifer flux [#/m**2/day]</t>
  </si>
  <si>
    <t>N. pachyderma d flux [#/m**2/day]</t>
  </si>
  <si>
    <t>CB1-1</t>
  </si>
  <si>
    <t>CB1-2</t>
  </si>
  <si>
    <t>CB1-3</t>
  </si>
  <si>
    <t>CB1-4</t>
  </si>
  <si>
    <t>CB1-5</t>
  </si>
  <si>
    <t>CB1-6</t>
  </si>
  <si>
    <t>CB1-7</t>
  </si>
  <si>
    <t>CB1-8</t>
  </si>
  <si>
    <t>CB1-9</t>
  </si>
  <si>
    <t>CB1-10</t>
  </si>
  <si>
    <t>CB1-11</t>
  </si>
  <si>
    <t>CB1-12</t>
  </si>
  <si>
    <t>CB1-13</t>
  </si>
  <si>
    <t>DAILY AVERAGE</t>
  </si>
  <si>
    <t>MONTHLY</t>
  </si>
  <si>
    <t>M</t>
  </si>
  <si>
    <t>A</t>
  </si>
  <si>
    <t>MAY</t>
  </si>
  <si>
    <t>JUN</t>
  </si>
  <si>
    <t>JUL</t>
  </si>
  <si>
    <t>AUG</t>
  </si>
  <si>
    <t>S</t>
  </si>
  <si>
    <t>O</t>
  </si>
  <si>
    <t>N</t>
  </si>
  <si>
    <t>D</t>
  </si>
  <si>
    <t>J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</si>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</sst>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topLeftCell="A25" workbookViewId="0">
      <selection activeCell="P43" sqref="P43"/>
    </sheetView>
  </sheetViews>
  <sheetFormatPr defaultRowHeight="14.4" x14ac:dyDescent="0.3"/>
  <cols>
    <col min="2" max="2" width="11.109375" customWidth="1"/>
    <col min="3" max="3" width="12.33203125" customWidth="1"/>
  </cols>
  <sheetData>
    <row r="1" spans="1:2" x14ac:dyDescent="0.3">
      <c r="A1" t="s">
        <v>0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 t="s">
        <v>4</v>
      </c>
    </row>
    <row r="4" spans="1:2" x14ac:dyDescent="0.3">
      <c r="B4" t="s">
        <v>5</v>
      </c>
    </row>
    <row r="5" spans="1:2" x14ac:dyDescent="0.3">
      <c r="B5" t="s">
        <v>6</v>
      </c>
    </row>
    <row r="6" spans="1:2" x14ac:dyDescent="0.3">
      <c r="A6" t="s">
        <v>7</v>
      </c>
      <c r="B6" t="s">
        <v>8</v>
      </c>
    </row>
    <row r="7" spans="1:2" x14ac:dyDescent="0.3">
      <c r="A7" t="s">
        <v>9</v>
      </c>
      <c r="B7" t="s">
        <v>10</v>
      </c>
    </row>
    <row r="8" spans="1:2" x14ac:dyDescent="0.3">
      <c r="B8" t="s">
        <v>11</v>
      </c>
    </row>
    <row r="9" spans="1:2" x14ac:dyDescent="0.3">
      <c r="B9" t="s">
        <v>12</v>
      </c>
    </row>
    <row r="10" spans="1:2" x14ac:dyDescent="0.3">
      <c r="A10" t="s">
        <v>13</v>
      </c>
      <c r="B10" t="s">
        <v>14</v>
      </c>
    </row>
    <row r="11" spans="1:2" x14ac:dyDescent="0.3">
      <c r="A11" t="s">
        <v>15</v>
      </c>
      <c r="B11" t="s">
        <v>16</v>
      </c>
    </row>
    <row r="12" spans="1:2" x14ac:dyDescent="0.3">
      <c r="A12" t="s">
        <v>17</v>
      </c>
      <c r="B12" t="s">
        <v>18</v>
      </c>
    </row>
    <row r="13" spans="1:2" x14ac:dyDescent="0.3">
      <c r="B13" t="s">
        <v>19</v>
      </c>
    </row>
    <row r="14" spans="1:2" x14ac:dyDescent="0.3">
      <c r="B14" t="s">
        <v>20</v>
      </c>
    </row>
    <row r="15" spans="1:2" x14ac:dyDescent="0.3">
      <c r="B15" t="s">
        <v>21</v>
      </c>
    </row>
    <row r="16" spans="1:2" x14ac:dyDescent="0.3">
      <c r="B16" t="s">
        <v>22</v>
      </c>
    </row>
    <row r="17" spans="1:17" x14ac:dyDescent="0.3">
      <c r="B17" t="s">
        <v>23</v>
      </c>
    </row>
    <row r="18" spans="1:17" x14ac:dyDescent="0.3">
      <c r="B18" t="s">
        <v>24</v>
      </c>
    </row>
    <row r="19" spans="1:17" x14ac:dyDescent="0.3">
      <c r="B19" t="s">
        <v>25</v>
      </c>
    </row>
    <row r="20" spans="1:17" x14ac:dyDescent="0.3">
      <c r="B20" t="s">
        <v>26</v>
      </c>
    </row>
    <row r="21" spans="1:17" x14ac:dyDescent="0.3">
      <c r="B21" t="s">
        <v>27</v>
      </c>
    </row>
    <row r="22" spans="1:17" x14ac:dyDescent="0.3">
      <c r="B22" t="s">
        <v>28</v>
      </c>
    </row>
    <row r="23" spans="1:17" x14ac:dyDescent="0.3">
      <c r="B23" t="s">
        <v>29</v>
      </c>
    </row>
    <row r="24" spans="1:17" x14ac:dyDescent="0.3">
      <c r="B24" t="s">
        <v>30</v>
      </c>
    </row>
    <row r="25" spans="1:17" x14ac:dyDescent="0.3">
      <c r="B25" t="s">
        <v>31</v>
      </c>
    </row>
    <row r="26" spans="1:17" x14ac:dyDescent="0.3">
      <c r="A26" t="s">
        <v>32</v>
      </c>
      <c r="B26" t="s">
        <v>33</v>
      </c>
    </row>
    <row r="27" spans="1:17" x14ac:dyDescent="0.3">
      <c r="A27" t="s">
        <v>34</v>
      </c>
      <c r="B27" t="s">
        <v>35</v>
      </c>
    </row>
    <row r="28" spans="1:17" x14ac:dyDescent="0.3">
      <c r="A28" t="s">
        <v>36</v>
      </c>
    </row>
    <row r="29" spans="1:17" x14ac:dyDescent="0.3">
      <c r="A29" t="s">
        <v>37</v>
      </c>
      <c r="B29" t="s">
        <v>38</v>
      </c>
      <c r="C29" t="s">
        <v>39</v>
      </c>
      <c r="D29" t="s">
        <v>40</v>
      </c>
      <c r="E29" t="s">
        <v>41</v>
      </c>
      <c r="F29" t="s">
        <v>42</v>
      </c>
      <c r="G29" t="s">
        <v>43</v>
      </c>
      <c r="H29" t="s">
        <v>44</v>
      </c>
      <c r="I29" t="s">
        <v>45</v>
      </c>
      <c r="J29" t="s">
        <v>46</v>
      </c>
      <c r="K29" t="s">
        <v>47</v>
      </c>
      <c r="L29" t="s">
        <v>48</v>
      </c>
      <c r="M29" t="s">
        <v>49</v>
      </c>
      <c r="N29" t="s">
        <v>50</v>
      </c>
      <c r="O29" t="s">
        <v>64</v>
      </c>
      <c r="P29" t="s">
        <v>65</v>
      </c>
    </row>
    <row r="30" spans="1:17" x14ac:dyDescent="0.3">
      <c r="A30">
        <v>2195</v>
      </c>
      <c r="B30" s="1">
        <v>32224</v>
      </c>
      <c r="C30" s="1">
        <v>32251</v>
      </c>
      <c r="D30">
        <v>27</v>
      </c>
      <c r="E30" t="s">
        <v>51</v>
      </c>
      <c r="F30">
        <v>20.05</v>
      </c>
      <c r="G30">
        <v>11.89</v>
      </c>
      <c r="H30">
        <v>166.1</v>
      </c>
      <c r="I30">
        <v>6.1</v>
      </c>
      <c r="J30">
        <v>0</v>
      </c>
      <c r="K30">
        <v>4.0999999999999996</v>
      </c>
      <c r="L30">
        <v>0</v>
      </c>
      <c r="M30">
        <v>0</v>
      </c>
      <c r="N30">
        <v>14.2</v>
      </c>
      <c r="O30">
        <f>N30</f>
        <v>14.2</v>
      </c>
      <c r="P30">
        <f>O30*9</f>
        <v>127.8</v>
      </c>
      <c r="Q30" t="s">
        <v>66</v>
      </c>
    </row>
    <row r="31" spans="1:17" x14ac:dyDescent="0.3">
      <c r="A31">
        <v>2195</v>
      </c>
      <c r="B31" s="1">
        <v>32251</v>
      </c>
      <c r="C31" s="1">
        <v>32278</v>
      </c>
      <c r="D31">
        <v>27</v>
      </c>
      <c r="E31" t="s">
        <v>52</v>
      </c>
      <c r="F31">
        <v>20.149999999999999</v>
      </c>
      <c r="G31">
        <v>5.13</v>
      </c>
      <c r="H31">
        <v>170.2</v>
      </c>
      <c r="I31">
        <v>18.2</v>
      </c>
      <c r="J31">
        <v>0</v>
      </c>
      <c r="K31">
        <v>4.0999999999999996</v>
      </c>
      <c r="L31">
        <v>0</v>
      </c>
      <c r="M31">
        <v>0</v>
      </c>
      <c r="N31">
        <v>28.4</v>
      </c>
      <c r="O31">
        <f>(N30*18+N31*12)/30</f>
        <v>19.88</v>
      </c>
      <c r="P31">
        <f>O31*30</f>
        <v>596.4</v>
      </c>
      <c r="Q31" t="s">
        <v>67</v>
      </c>
    </row>
    <row r="32" spans="1:17" x14ac:dyDescent="0.3">
      <c r="A32">
        <v>2195</v>
      </c>
      <c r="B32" s="1">
        <v>32278</v>
      </c>
      <c r="C32" s="1">
        <v>32305</v>
      </c>
      <c r="D32">
        <v>27</v>
      </c>
      <c r="E32" t="s">
        <v>53</v>
      </c>
      <c r="F32">
        <v>20.23</v>
      </c>
      <c r="G32">
        <v>4.8099999999999996</v>
      </c>
      <c r="H32">
        <v>445.7</v>
      </c>
      <c r="I32">
        <v>81</v>
      </c>
      <c r="J32">
        <v>0</v>
      </c>
      <c r="K32">
        <v>0</v>
      </c>
      <c r="L32">
        <v>0</v>
      </c>
      <c r="M32">
        <v>0</v>
      </c>
      <c r="N32">
        <v>83.1</v>
      </c>
      <c r="O32">
        <f>(N31*15+N32*16)/31</f>
        <v>56.63225806451613</v>
      </c>
      <c r="P32">
        <f>O32*31</f>
        <v>1755.6</v>
      </c>
      <c r="Q32" t="s">
        <v>68</v>
      </c>
    </row>
    <row r="33" spans="1:17" x14ac:dyDescent="0.3">
      <c r="A33">
        <v>2195</v>
      </c>
      <c r="B33" s="1">
        <v>32305</v>
      </c>
      <c r="C33" s="1">
        <v>32332</v>
      </c>
      <c r="D33">
        <v>27</v>
      </c>
      <c r="E33" t="s">
        <v>54</v>
      </c>
      <c r="F33">
        <v>20.76</v>
      </c>
      <c r="G33">
        <v>5.35</v>
      </c>
      <c r="H33">
        <v>427.5</v>
      </c>
      <c r="I33">
        <v>178.3</v>
      </c>
      <c r="J33">
        <v>0</v>
      </c>
      <c r="K33">
        <v>4.0999999999999996</v>
      </c>
      <c r="L33">
        <v>0</v>
      </c>
      <c r="M33">
        <v>2</v>
      </c>
      <c r="N33">
        <v>46.6</v>
      </c>
      <c r="O33">
        <f>(N32*11+N33*19)/30</f>
        <v>59.983333333333334</v>
      </c>
      <c r="P33">
        <f>O33*30</f>
        <v>1799.5</v>
      </c>
      <c r="Q33" t="s">
        <v>69</v>
      </c>
    </row>
    <row r="34" spans="1:17" x14ac:dyDescent="0.3">
      <c r="A34">
        <v>2195</v>
      </c>
      <c r="B34" s="1">
        <v>32332</v>
      </c>
      <c r="C34" s="1">
        <v>32359</v>
      </c>
      <c r="D34">
        <v>27</v>
      </c>
      <c r="E34" t="s">
        <v>55</v>
      </c>
      <c r="F34">
        <v>21.64</v>
      </c>
      <c r="G34">
        <v>23.75</v>
      </c>
      <c r="H34">
        <v>243.1</v>
      </c>
      <c r="I34">
        <v>151.9</v>
      </c>
      <c r="J34">
        <v>0</v>
      </c>
      <c r="K34">
        <v>0</v>
      </c>
      <c r="L34">
        <v>0</v>
      </c>
      <c r="M34">
        <v>0</v>
      </c>
      <c r="N34">
        <v>28.4</v>
      </c>
      <c r="O34">
        <f>(N33*8+N34*23)/31</f>
        <v>33.096774193548384</v>
      </c>
      <c r="P34">
        <f>O34*31</f>
        <v>1026</v>
      </c>
      <c r="Q34" t="s">
        <v>70</v>
      </c>
    </row>
    <row r="35" spans="1:17" x14ac:dyDescent="0.3">
      <c r="A35">
        <v>2195</v>
      </c>
      <c r="B35" s="1">
        <v>32359</v>
      </c>
      <c r="C35" s="1">
        <v>32386</v>
      </c>
      <c r="D35">
        <v>27</v>
      </c>
      <c r="E35" t="s">
        <v>56</v>
      </c>
      <c r="F35">
        <v>23.09</v>
      </c>
      <c r="G35">
        <v>7.65</v>
      </c>
      <c r="H35">
        <v>85.1</v>
      </c>
      <c r="I35">
        <v>18.2</v>
      </c>
      <c r="J35">
        <v>4.0999999999999996</v>
      </c>
      <c r="K35">
        <v>8.1</v>
      </c>
      <c r="L35">
        <v>0</v>
      </c>
      <c r="M35">
        <v>0</v>
      </c>
      <c r="N35">
        <v>24.3</v>
      </c>
      <c r="O35">
        <f>(N34*4+N35*27)/31</f>
        <v>24.829032258064519</v>
      </c>
      <c r="P35">
        <f>O35*31</f>
        <v>769.7</v>
      </c>
      <c r="Q35" t="s">
        <v>71</v>
      </c>
    </row>
    <row r="36" spans="1:17" x14ac:dyDescent="0.3">
      <c r="A36">
        <v>2195</v>
      </c>
      <c r="B36" s="1">
        <v>32386</v>
      </c>
      <c r="C36" s="1">
        <v>32413</v>
      </c>
      <c r="D36">
        <v>27</v>
      </c>
      <c r="E36" t="s">
        <v>57</v>
      </c>
      <c r="F36">
        <v>24.19</v>
      </c>
      <c r="G36">
        <v>2.96</v>
      </c>
      <c r="H36">
        <v>131.69999999999999</v>
      </c>
      <c r="I36">
        <v>18.2</v>
      </c>
      <c r="J36">
        <v>0</v>
      </c>
      <c r="K36">
        <v>32.4</v>
      </c>
      <c r="L36">
        <v>48.6</v>
      </c>
      <c r="M36">
        <v>2</v>
      </c>
      <c r="N36">
        <v>10.1</v>
      </c>
      <c r="O36">
        <f>(N36*27+N37*3)/30</f>
        <v>10.309999999999999</v>
      </c>
      <c r="P36">
        <f>O36*30</f>
        <v>309.29999999999995</v>
      </c>
      <c r="Q36" t="s">
        <v>72</v>
      </c>
    </row>
    <row r="37" spans="1:17" x14ac:dyDescent="0.3">
      <c r="A37">
        <v>2195</v>
      </c>
      <c r="B37" s="1">
        <v>32413</v>
      </c>
      <c r="C37" s="1">
        <v>32440</v>
      </c>
      <c r="D37">
        <v>27</v>
      </c>
      <c r="E37" t="s">
        <v>58</v>
      </c>
      <c r="F37">
        <v>25.16</v>
      </c>
      <c r="G37">
        <v>4.7300000000000004</v>
      </c>
      <c r="H37">
        <v>318.10000000000002</v>
      </c>
      <c r="I37">
        <v>6.1</v>
      </c>
      <c r="J37">
        <v>2</v>
      </c>
      <c r="K37">
        <v>117.5</v>
      </c>
      <c r="L37">
        <v>70.900000000000006</v>
      </c>
      <c r="M37">
        <v>2</v>
      </c>
      <c r="N37">
        <v>12.2</v>
      </c>
      <c r="O37">
        <f>(N37*24+N38)/31</f>
        <v>9.445161290322579</v>
      </c>
      <c r="P37">
        <f>O37*31</f>
        <v>292.79999999999995</v>
      </c>
      <c r="Q37" t="s">
        <v>73</v>
      </c>
    </row>
    <row r="38" spans="1:17" x14ac:dyDescent="0.3">
      <c r="A38">
        <v>2195</v>
      </c>
      <c r="B38" s="1">
        <v>32440</v>
      </c>
      <c r="C38" s="1">
        <v>32467</v>
      </c>
      <c r="D38">
        <v>27</v>
      </c>
      <c r="E38" t="s">
        <v>59</v>
      </c>
      <c r="F38">
        <v>23.73</v>
      </c>
      <c r="G38">
        <v>10.029999999999999</v>
      </c>
      <c r="H38">
        <v>526.70000000000005</v>
      </c>
      <c r="I38">
        <v>6.1</v>
      </c>
      <c r="J38">
        <v>14.2</v>
      </c>
      <c r="K38">
        <v>97.2</v>
      </c>
      <c r="L38">
        <v>93.2</v>
      </c>
      <c r="M38">
        <v>0</v>
      </c>
      <c r="N38">
        <v>0</v>
      </c>
      <c r="O38">
        <f>0</f>
        <v>0</v>
      </c>
      <c r="P38">
        <v>0</v>
      </c>
      <c r="Q38" t="s">
        <v>74</v>
      </c>
    </row>
    <row r="39" spans="1:17" x14ac:dyDescent="0.3">
      <c r="A39">
        <v>2195</v>
      </c>
      <c r="B39" s="1">
        <v>32467</v>
      </c>
      <c r="C39" s="1">
        <v>32494</v>
      </c>
      <c r="D39">
        <v>27</v>
      </c>
      <c r="E39" t="s">
        <v>60</v>
      </c>
      <c r="F39">
        <v>23.33</v>
      </c>
      <c r="G39">
        <v>4.08</v>
      </c>
      <c r="H39">
        <v>75</v>
      </c>
      <c r="I39">
        <v>0</v>
      </c>
      <c r="J39">
        <v>0</v>
      </c>
      <c r="K39">
        <v>20.3</v>
      </c>
      <c r="L39">
        <v>14.2</v>
      </c>
      <c r="M39">
        <v>0</v>
      </c>
      <c r="N39">
        <v>0</v>
      </c>
      <c r="O39">
        <f>(N39*17+N40*14)/31</f>
        <v>2.754838709677419</v>
      </c>
      <c r="P39">
        <f>O39*31</f>
        <v>85.399999999999991</v>
      </c>
      <c r="Q39" t="s">
        <v>75</v>
      </c>
    </row>
    <row r="40" spans="1:17" x14ac:dyDescent="0.3">
      <c r="A40">
        <v>2195</v>
      </c>
      <c r="B40" s="1">
        <v>32494</v>
      </c>
      <c r="C40" s="1">
        <v>32521</v>
      </c>
      <c r="D40">
        <v>27</v>
      </c>
      <c r="E40" t="s">
        <v>61</v>
      </c>
      <c r="F40">
        <v>21.42</v>
      </c>
      <c r="G40">
        <v>4.03</v>
      </c>
      <c r="H40">
        <v>168.2</v>
      </c>
      <c r="I40">
        <v>6.1</v>
      </c>
      <c r="J40">
        <v>0</v>
      </c>
      <c r="K40">
        <v>40.5</v>
      </c>
      <c r="L40">
        <v>10.1</v>
      </c>
      <c r="M40">
        <v>0</v>
      </c>
      <c r="N40">
        <v>6.1</v>
      </c>
      <c r="O40">
        <f>(N40*13+N41*18)/31</f>
        <v>28.454838709677421</v>
      </c>
      <c r="P40">
        <f>O40*31</f>
        <v>882.1</v>
      </c>
      <c r="Q40" t="s">
        <v>76</v>
      </c>
    </row>
    <row r="41" spans="1:17" x14ac:dyDescent="0.3">
      <c r="A41">
        <v>2195</v>
      </c>
      <c r="B41" s="1">
        <v>32521</v>
      </c>
      <c r="C41" s="1">
        <v>32548</v>
      </c>
      <c r="D41">
        <v>27</v>
      </c>
      <c r="E41" t="s">
        <v>62</v>
      </c>
      <c r="F41">
        <v>20.100000000000001</v>
      </c>
      <c r="G41">
        <v>7.31</v>
      </c>
      <c r="H41">
        <v>530.79999999999995</v>
      </c>
      <c r="I41">
        <v>12.2</v>
      </c>
      <c r="J41">
        <v>6.1</v>
      </c>
      <c r="K41">
        <v>34.4</v>
      </c>
      <c r="L41">
        <v>8.1</v>
      </c>
      <c r="M41">
        <v>2</v>
      </c>
      <c r="N41">
        <v>44.6</v>
      </c>
      <c r="O41">
        <f>(N41*9+N42*19)/28</f>
        <v>32.182142857142857</v>
      </c>
      <c r="P41">
        <f>O41*28</f>
        <v>901.1</v>
      </c>
      <c r="Q41" t="s">
        <v>77</v>
      </c>
    </row>
    <row r="42" spans="1:17" x14ac:dyDescent="0.3">
      <c r="A42">
        <v>2195</v>
      </c>
      <c r="B42" s="1">
        <v>32548</v>
      </c>
      <c r="C42" s="1">
        <v>32575</v>
      </c>
      <c r="D42">
        <v>27</v>
      </c>
      <c r="E42" t="s">
        <v>63</v>
      </c>
      <c r="F42">
        <v>19.39</v>
      </c>
      <c r="G42">
        <v>5.37</v>
      </c>
      <c r="H42">
        <v>261.3</v>
      </c>
      <c r="I42">
        <v>36.5</v>
      </c>
      <c r="J42">
        <v>0</v>
      </c>
      <c r="K42">
        <v>12.2</v>
      </c>
      <c r="L42">
        <v>0</v>
      </c>
      <c r="M42">
        <v>0</v>
      </c>
      <c r="N42">
        <v>26.3</v>
      </c>
      <c r="O42">
        <f>N42</f>
        <v>26.3</v>
      </c>
      <c r="P42">
        <f>O42*8</f>
        <v>210.4</v>
      </c>
      <c r="Q42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Blanc_two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GRIGORATOU</cp:lastModifiedBy>
  <dcterms:created xsi:type="dcterms:W3CDTF">2019-04-16T22:52:42Z</dcterms:created>
  <dcterms:modified xsi:type="dcterms:W3CDTF">2019-04-16T22:52:42Z</dcterms:modified>
</cp:coreProperties>
</file>