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obalteksecurity-my.sharepoint.com/personal/omar_becerra_globalteksecurity_com/Documents/PESI 2023/1. Caldas/"/>
    </mc:Choice>
  </mc:AlternateContent>
  <xr:revisionPtr revIDLastSave="122" documentId="8_{B96F924B-C79E-4DFD-9750-72675FAB455C}" xr6:coauthVersionLast="47" xr6:coauthVersionMax="47" xr10:uidLastSave="{2BA04317-A384-46DE-AFA2-EA777F38023D}"/>
  <bookViews>
    <workbookView xWindow="-103" yWindow="-103" windowWidth="26537" windowHeight="15943" xr2:uid="{6A1D0D74-19F0-4068-A2E9-B7EC3B73E7F7}"/>
  </bookViews>
  <sheets>
    <sheet name="Activos" sheetId="1" r:id="rId1"/>
    <sheet name="Tab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 a="1"/>
  <c r="L6" i="1" s="1"/>
  <c r="L7" i="1" a="1"/>
  <c r="L7" i="1" s="1"/>
  <c r="J6" i="1" a="1"/>
  <c r="J6" i="1" s="1"/>
  <c r="J7" i="1" a="1"/>
  <c r="J7" i="1"/>
  <c r="H6" i="1" a="1"/>
  <c r="H6" i="1" s="1"/>
  <c r="H7" i="1" a="1"/>
  <c r="H7" i="1" s="1"/>
  <c r="N7" i="1" s="1"/>
  <c r="M7" i="1" s="1"/>
  <c r="B6" i="1"/>
  <c r="B7" i="1"/>
  <c r="N6" i="1" l="1"/>
  <c r="M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<sst xmlns="http://schemas.openxmlformats.org/spreadsheetml/2006/main" count="69" uniqueCount="51">
  <si>
    <t>ID</t>
  </si>
  <si>
    <t>Proceso/Área</t>
  </si>
  <si>
    <t>Tipo de activo</t>
  </si>
  <si>
    <t>Nombre del activo</t>
  </si>
  <si>
    <t>Descripción/Observaciones</t>
  </si>
  <si>
    <t>Confidencialidad</t>
  </si>
  <si>
    <t>Integridad</t>
  </si>
  <si>
    <t>Disponibilidad</t>
  </si>
  <si>
    <t>Criticidad</t>
  </si>
  <si>
    <t>Datos personales</t>
  </si>
  <si>
    <t>Dueño del activo</t>
  </si>
  <si>
    <t>Custodio</t>
  </si>
  <si>
    <t>Criterios de clasificación</t>
  </si>
  <si>
    <t>Tipos de Activos</t>
  </si>
  <si>
    <t>Información digital</t>
  </si>
  <si>
    <t>Información física</t>
  </si>
  <si>
    <t>Hardware</t>
  </si>
  <si>
    <t>Software</t>
  </si>
  <si>
    <t>Personas (Roles)</t>
  </si>
  <si>
    <t>Infraestructura - Acceso</t>
  </si>
  <si>
    <t>Infraestructura - Almacenamiento</t>
  </si>
  <si>
    <t>Infraestructura - Instalaciones</t>
  </si>
  <si>
    <t>Infraestructura - Utilidades</t>
  </si>
  <si>
    <t>Reservada</t>
  </si>
  <si>
    <t>Clasificada</t>
  </si>
  <si>
    <t>Pública</t>
  </si>
  <si>
    <t>No clasificada</t>
  </si>
  <si>
    <t>Alta</t>
  </si>
  <si>
    <t>Media</t>
  </si>
  <si>
    <t>Baja</t>
  </si>
  <si>
    <t>TI</t>
  </si>
  <si>
    <t>Calidad</t>
  </si>
  <si>
    <t>Comercial</t>
  </si>
  <si>
    <t>Servicios</t>
  </si>
  <si>
    <t>Logística</t>
  </si>
  <si>
    <t>Datos Personales</t>
  </si>
  <si>
    <t>Sensible</t>
  </si>
  <si>
    <t>Privado</t>
  </si>
  <si>
    <t>Semiprivado</t>
  </si>
  <si>
    <t>Público</t>
  </si>
  <si>
    <t>No Clasificada</t>
  </si>
  <si>
    <t>Gerente</t>
  </si>
  <si>
    <t>Director</t>
  </si>
  <si>
    <t>Usuario</t>
  </si>
  <si>
    <t>Responsable/Custodio/Rol</t>
  </si>
  <si>
    <t>Proceso</t>
  </si>
  <si>
    <t>Valor</t>
  </si>
  <si>
    <t>Val.Crit</t>
  </si>
  <si>
    <t>Val.Conf</t>
  </si>
  <si>
    <t>Val.Int</t>
  </si>
  <si>
    <t>Val.Disp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</si>
</sst>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1132115</xdr:colOff>
      <xdr:row>1</xdr:row>
      <xdr:rowOff>43991</xdr:rowOff>
    </xdr:from>
    <xdr:to>
      <xdr:col>5</xdr:col>
      <xdr:colOff>1137557</xdr:colOff>
      <xdr:row>1</xdr:row>
      <xdr:rowOff>596478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577798C-1701-FB76-2202-AC8C3EB91637}"/>
            </a:ext>
          </a:extLst>
        </xdr:cNvPr>
        <xdr:cNvSpPr txBox="1"/>
      </xdr:nvSpPr>
      <xdr:spPr>
        <a:xfrm>
          <a:off x="1840431" y="230390"/>
          <a:ext cx="5075501" cy="5524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2000" b="1">
              <a:solidFill>
                <a:srgbClr val="0070C0"/>
              </a:solidFill>
            </a:rPr>
            <a:t>INVENTARIO DE ACTIVOS DE INFORMACIÓN</a:t>
          </a:r>
        </a:p>
      </xdr:txBody>
    </xdr:sp>
    <xdr:clientData/>
  </xdr:twoCellAnchor>
  <xdr:twoCellAnchor editAs="oneCell">
    <xdr:from>
      <xdr:col>16</xdr:col>
      <xdr:colOff>350430</xdr:colOff>
      <xdr:row>1</xdr:row>
      <xdr:rowOff>7456</xdr:rowOff>
    </xdr:from>
    <xdr:to>
      <xdr:col>16</xdr:col>
      <xdr:colOff>1424089</xdr:colOff>
      <xdr:row>1</xdr:row>
      <xdr:rowOff>545798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395ECE46-B158-A5BB-3BF2-E2712EA44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08826" y="193855"/>
          <a:ext cx="1073659" cy="538342"/>
        </a:xfrm>
        <a:prstGeom prst="rect">
          <a:avLst/>
        </a:prstGeom>
      </xdr:spPr>
    </xdr:pic>
    <xdr:clientData/>
  </xdr:twoCellAnchor>
  <xdr:twoCellAnchor editAs="oneCell">
    <xdr:from>
      <xdr:col>1</xdr:col>
      <xdr:colOff>223679</xdr:colOff>
      <xdr:row>0</xdr:row>
      <xdr:rowOff>0</xdr:rowOff>
    </xdr:from>
    <xdr:to>
      <xdr:col>2</xdr:col>
      <xdr:colOff>626302</xdr:colOff>
      <xdr:row>2</xdr:row>
      <xdr:rowOff>34169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A885B9A1-F7A7-26E6-1B79-CA7C71527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2446" y="0"/>
          <a:ext cx="902172" cy="8245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D43F7-5DBB-4816-99B7-40A1B9D1EDEC}" name="T_Activos" displayName="T_Activos" ref="B5:Q7" totalsRowShown="0" headerRowDxfId="25" dataDxfId="24">
  <autoFilter ref="B5:Q7" xr:uid="{4C9D43F7-5DBB-4816-99B7-40A1B9D1EDEC}"/>
  <tableColumns count="16">
    <tableColumn id="1" xr3:uid="{3D9FFEB6-8B08-40EE-A81E-B39FE643047B}" name="ID" dataDxfId="23">
      <calculatedColumnFormula>ROW($B1)</calculatedColumnFormula>
    </tableColumn>
    <tableColumn id="2" xr3:uid="{CB6181F8-B584-4B01-A09F-B978E032AF03}" name="Nombre del activo" dataDxfId="22"/>
    <tableColumn id="3" xr3:uid="{24A676BC-4A5A-41B2-9E8A-CCEB1759A865}" name="Proceso/Área" dataDxfId="21"/>
    <tableColumn id="4" xr3:uid="{A2ED3883-5D05-4FF0-8BAB-15FB51D0AA41}" name="Tipo de activo" dataDxfId="20"/>
    <tableColumn id="5" xr3:uid="{7ACE013A-15C9-4AC0-A12D-9D01C9DF6937}" name="Descripción/Observaciones" dataDxfId="19"/>
    <tableColumn id="7" xr3:uid="{59DD9308-F95A-4C85-A9BA-7C97C12FD7FD}" name="Confidencialidad" dataDxfId="18"/>
    <tableColumn id="14" xr3:uid="{30D67921-C699-4E87-AFA3-7018981A885A}" name="Val.Conf" dataDxfId="12">
      <calculatedColumnFormula array="1">_xlfn._xlws.FILTER(T_Confidencialidad[Valor],T_Confidencialidad[Confidencialidad]=T_Activos[[#This Row],[Confidencialidad]],"--Error--")</calculatedColumnFormula>
    </tableColumn>
    <tableColumn id="8" xr3:uid="{9E823B40-5CED-4A89-8207-6F279BF012A1}" name="Integridad" dataDxfId="17"/>
    <tableColumn id="15" xr3:uid="{F2BCDF0C-A43D-4E70-895C-E1D9E2649957}" name="Val.Int" dataDxfId="11">
      <calculatedColumnFormula array="1">_xlfn._xlws.FILTER(T_Integridad[Valor],T_Integridad[Integridad]=T_Activos[[#This Row],[Integridad]],"--Error--")</calculatedColumnFormula>
    </tableColumn>
    <tableColumn id="9" xr3:uid="{7C7B1F62-3BA3-4F21-8ED2-15D2EDBE1C85}" name="Disponibilidad" dataDxfId="16"/>
    <tableColumn id="17" xr3:uid="{DFAA4B29-ADF0-4CBA-9B58-7EF9E7E1DA6F}" name="Val.Disp" dataDxfId="10">
      <calculatedColumnFormula array="1">_xlfn._xlws.FILTER(T_Disponibilidad[Valor],T_Disponibilidad[Disponibilidad]=T_Activos[[#This Row],[Disponibilidad]],"--Error--")</calculatedColumnFormula>
    </tableColumn>
    <tableColumn id="6" xr3:uid="{6B1B2E3F-C81D-49FA-8A97-EE366AA2E962}" name="Criticidad" dataDxfId="0">
      <calculatedColumnFormula>IF(T_Activos[[#This Row],[Val.Crit]]&lt;=5, "Baja", IF(T_Activos[[#This Row],[Val.Crit]]&lt;=10, "Media", IF(T_Activos[[#This Row],[Val.Crit]]&lt;=15, "Alta", "")))</calculatedColumnFormula>
    </tableColumn>
    <tableColumn id="18" xr3:uid="{DADF3DBC-573B-4EBE-B9DB-570F57EDE8C4}" name="Val.Crit" dataDxfId="1">
      <calculatedColumnFormula>SUM(T_Activos[[#This Row],[Val.Conf]],T_Activos[[#This Row],[Val.Int]],T_Activos[[#This Row],[Val.Disp]])</calculatedColumnFormula>
    </tableColumn>
    <tableColumn id="11" xr3:uid="{B80792C0-BE45-4E64-90D5-BB80F3AAAA03}" name="Datos personales" dataDxfId="15"/>
    <tableColumn id="12" xr3:uid="{8035DEE6-B170-4098-9925-B06DA2C39B1B}" name="Dueño del activo" dataDxfId="14"/>
    <tableColumn id="13" xr3:uid="{D766969E-B652-4656-BF98-94593A104640}" name="Custodio" dataDxfId="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4EEBFD-C35A-4E8C-9A31-BA164B451329}" name="T_TipoActivos" displayName="T_TipoActivos" ref="B1:B10" totalsRowShown="0">
  <autoFilter ref="B1:B10" xr:uid="{F04EEBFD-C35A-4E8C-9A31-BA164B451329}"/>
  <tableColumns count="1">
    <tableColumn id="1" xr3:uid="{D0133ACE-FE90-4A82-AB60-BE78216236C8}" name="Tipos de Activ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1096C2-5ED1-4B12-B09E-0370CF0A09A5}" name="T_Confidencialidad" displayName="T_Confidencialidad" ref="H1:I5" totalsRowShown="0">
  <autoFilter ref="H1:I5" xr:uid="{CF1096C2-5ED1-4B12-B09E-0370CF0A09A5}"/>
  <tableColumns count="2">
    <tableColumn id="1" xr3:uid="{762E67FA-480E-485F-9343-38C51FE1852E}" name="Confidencialidad"/>
    <tableColumn id="2" xr3:uid="{0DC69A05-69C5-438B-ABB0-8F796928F7BE}" name="Valo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5F2100-E97F-4EC6-A48F-34811D7C6D17}" name="T_Integridad" displayName="T_Integridad" ref="K1:L5" totalsRowShown="0">
  <autoFilter ref="K1:L5" xr:uid="{255F2100-E97F-4EC6-A48F-34811D7C6D17}"/>
  <tableColumns count="2">
    <tableColumn id="1" xr3:uid="{64288CFC-DC50-4E6A-AE2F-FFC56DFC0568}" name="Integridad"/>
    <tableColumn id="2" xr3:uid="{29E4D5B6-E988-4CBD-88C0-6609655BE590}" name="Val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6B3B23-66E7-480B-AFF8-D80D2185E576}" name="T_Procesos" displayName="T_Procesos" ref="D1:D6" totalsRowShown="0">
  <autoFilter ref="D1:D6" xr:uid="{A26B3B23-66E7-480B-AFF8-D80D2185E576}"/>
  <tableColumns count="1">
    <tableColumn id="1" xr3:uid="{F8637193-A851-47EA-8DFC-53F0DEFCB521}" name="Proces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AC8159-6C59-4E7B-9E57-2C5294AD7ADA}" name="T_DatosPersonales" displayName="T_DatosPersonales" ref="T1:T6" totalsRowShown="0">
  <autoFilter ref="T1:T6" xr:uid="{64AC8159-6C59-4E7B-9E57-2C5294AD7ADA}"/>
  <tableColumns count="1">
    <tableColumn id="1" xr3:uid="{F293BFC1-5196-4BD0-AFCA-9DBDF7805C24}" name="Datos Personal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DB8AD5-7F3C-4BBD-82CF-30BF51822BCD}" name="T_Roles" displayName="T_Roles" ref="F1:F4" totalsRowShown="0">
  <autoFilter ref="F1:F4" xr:uid="{F8DB8AD5-7F3C-4BBD-82CF-30BF51822BCD}"/>
  <tableColumns count="1">
    <tableColumn id="1" xr3:uid="{9F031B53-469A-4D56-98EA-8172F3232EEE}" name="Responsable/Custodio/Ro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498997-AC3C-4B0E-A945-0EEA51EA6960}" name="T_Disponibilidad" displayName="T_Disponibilidad" ref="N1:O5" totalsRowShown="0">
  <autoFilter ref="N1:O5" xr:uid="{05498997-AC3C-4B0E-A945-0EEA51EA6960}"/>
  <tableColumns count="2">
    <tableColumn id="1" xr3:uid="{0F38759B-8F93-4E5A-B1C1-0F01A2B04E1D}" name="Disponibilidad"/>
    <tableColumn id="2" xr3:uid="{D5B9DA95-74C9-4899-B7AC-32E28E0191D1}" name="Valo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4FBE95-8AED-4D5E-852C-EDE57FDDAF46}" name="T_Criticidad" displayName="T_Criticidad" ref="Q1:R4" totalsRowShown="0">
  <autoFilter ref="Q1:R4" xr:uid="{3F4FBE95-8AED-4D5E-852C-EDE57FDDAF46}"/>
  <tableColumns count="2">
    <tableColumn id="1" xr3:uid="{F314FCFD-8148-430B-B724-4FD16F539222}" name="Criticidad"/>
    <tableColumn id="2" xr3:uid="{7FFCB691-7295-4AB3-9A1F-57CFA61A80B0}" name="Va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37D0-8B97-4BCA-BE9F-DE698957459C}">
  <dimension ref="B2:Q7"/>
  <sheetViews>
    <sheetView showGridLines="0" tabSelected="1" zoomScale="87" workbookViewId="0">
      <selection activeCell="N13" sqref="N13"/>
    </sheetView>
  </sheetViews>
  <sheetFormatPr baseColWidth="10" defaultRowHeight="14.6" x14ac:dyDescent="0.4"/>
  <cols>
    <col min="1" max="1" width="3" customWidth="1"/>
    <col min="2" max="2" width="7.07421875" style="2" bestFit="1" customWidth="1"/>
    <col min="3" max="3" width="25.23046875" customWidth="1"/>
    <col min="4" max="4" width="21.07421875" customWidth="1"/>
    <col min="5" max="5" width="25.3828125" customWidth="1"/>
    <col min="6" max="6" width="35.3046875" customWidth="1"/>
    <col min="7" max="7" width="19.15234375" bestFit="1" customWidth="1"/>
    <col min="8" max="8" width="5.53515625" customWidth="1"/>
    <col min="9" max="9" width="13.84375" bestFit="1" customWidth="1"/>
    <col min="10" max="10" width="5.53515625" customWidth="1"/>
    <col min="11" max="11" width="17.07421875" bestFit="1" customWidth="1"/>
    <col min="12" max="12" width="5.53515625" customWidth="1"/>
    <col min="13" max="13" width="13.15234375" bestFit="1" customWidth="1"/>
    <col min="14" max="14" width="5.53515625" customWidth="1"/>
    <col min="15" max="15" width="22.3828125" bestFit="1" customWidth="1"/>
    <col min="16" max="16" width="20.23046875" customWidth="1"/>
    <col min="17" max="17" width="22.07421875" customWidth="1"/>
  </cols>
  <sheetData>
    <row r="2" spans="2:17" ht="47.6" customHeight="1" x14ac:dyDescent="0.4"/>
    <row r="4" spans="2:17" ht="15.9" x14ac:dyDescent="0.45">
      <c r="B4" s="3"/>
      <c r="C4" s="4"/>
      <c r="D4" s="4"/>
      <c r="E4" s="4"/>
      <c r="F4" s="4"/>
      <c r="G4" s="11" t="s">
        <v>12</v>
      </c>
      <c r="H4" s="12"/>
      <c r="I4" s="12"/>
      <c r="J4" s="12"/>
      <c r="K4" s="12"/>
      <c r="L4" s="12"/>
      <c r="M4" s="4"/>
      <c r="N4" s="4"/>
      <c r="O4" s="4"/>
      <c r="P4" s="4"/>
      <c r="Q4" s="4"/>
    </row>
    <row r="5" spans="2:17" s="2" customFormat="1" ht="15" thickBot="1" x14ac:dyDescent="0.45">
      <c r="B5" s="2" t="s">
        <v>0</v>
      </c>
      <c r="C5" s="2" t="s">
        <v>3</v>
      </c>
      <c r="D5" s="2" t="s">
        <v>1</v>
      </c>
      <c r="E5" s="2" t="s">
        <v>2</v>
      </c>
      <c r="F5" s="2" t="s">
        <v>4</v>
      </c>
      <c r="G5" s="5" t="s">
        <v>5</v>
      </c>
      <c r="H5" s="6" t="s">
        <v>48</v>
      </c>
      <c r="I5" s="6" t="s">
        <v>6</v>
      </c>
      <c r="J5" s="6" t="s">
        <v>49</v>
      </c>
      <c r="K5" s="7" t="s">
        <v>7</v>
      </c>
      <c r="L5" s="10" t="s">
        <v>50</v>
      </c>
      <c r="M5" s="2" t="s">
        <v>8</v>
      </c>
      <c r="N5" s="2" t="s">
        <v>47</v>
      </c>
      <c r="O5" s="2" t="s">
        <v>9</v>
      </c>
      <c r="P5" s="2" t="s">
        <v>10</v>
      </c>
      <c r="Q5" s="2" t="s">
        <v>11</v>
      </c>
    </row>
    <row r="6" spans="2:17" s="1" customFormat="1" ht="30" customHeight="1" x14ac:dyDescent="0.4">
      <c r="B6" s="9">
        <f t="shared" ref="B6:B7" si="0">ROW($B1)</f>
        <v>1</v>
      </c>
      <c r="F6" s="8"/>
      <c r="G6" s="9" t="s">
        <v>23</v>
      </c>
      <c r="H6" s="9" cm="1">
        <f t="array" ref="H6">_xlfn._xlws.FILTER(T_Confidencialidad[Valor],T_Confidencialidad[Confidencialidad]=T_Activos[[#This Row],[Confidencialidad]],"--Error--")</f>
        <v>5</v>
      </c>
      <c r="I6" s="9" t="s">
        <v>26</v>
      </c>
      <c r="J6" s="9" cm="1">
        <f t="array" ref="J6">_xlfn._xlws.FILTER(T_Integridad[Valor],T_Integridad[Integridad]=T_Activos[[#This Row],[Integridad]],"--Error--")</f>
        <v>5</v>
      </c>
      <c r="K6" s="9" t="s">
        <v>28</v>
      </c>
      <c r="L6" s="9" cm="1">
        <f t="array" ref="L6">_xlfn._xlws.FILTER(T_Disponibilidad[Valor],T_Disponibilidad[Disponibilidad]=T_Activos[[#This Row],[Disponibilidad]],"--Error--")</f>
        <v>3</v>
      </c>
      <c r="M6" s="9" t="str">
        <f>IF(T_Activos[[#This Row],[Val.Crit]]&lt;=5, "Baja", IF(T_Activos[[#This Row],[Val.Crit]]&lt;=10, "Media", IF(T_Activos[[#This Row],[Val.Crit]]&lt;=15, "Alta", "")))</f>
        <v>Alta</v>
      </c>
      <c r="N6" s="9">
        <f>SUM(T_Activos[[#This Row],[Val.Conf]],T_Activos[[#This Row],[Val.Int]],T_Activos[[#This Row],[Val.Disp]])</f>
        <v>13</v>
      </c>
      <c r="O6" s="9"/>
    </row>
    <row r="7" spans="2:17" s="1" customFormat="1" ht="30" customHeight="1" x14ac:dyDescent="0.4">
      <c r="B7" s="9">
        <f t="shared" si="0"/>
        <v>2</v>
      </c>
      <c r="F7" s="8"/>
      <c r="G7" s="9"/>
      <c r="H7" s="9" t="str" cm="1">
        <f t="array" ref="H7">_xlfn._xlws.FILTER(T_Confidencialidad[Valor],T_Confidencialidad[Confidencialidad]=T_Activos[[#This Row],[Confidencialidad]],"--Error--")</f>
        <v>--Error--</v>
      </c>
      <c r="I7" s="9"/>
      <c r="J7" s="9" t="str" cm="1">
        <f t="array" ref="J7">_xlfn._xlws.FILTER(T_Integridad[Valor],T_Integridad[Integridad]=T_Activos[[#This Row],[Integridad]],"--Error--")</f>
        <v>--Error--</v>
      </c>
      <c r="K7" s="9"/>
      <c r="L7" s="9" t="str" cm="1">
        <f t="array" ref="L7">_xlfn._xlws.FILTER(T_Disponibilidad[Valor],T_Disponibilidad[Disponibilidad]=T_Activos[[#This Row],[Disponibilidad]],"--Error--")</f>
        <v>--Error--</v>
      </c>
      <c r="M7" s="9" t="str">
        <f>IF(T_Activos[[#This Row],[Val.Crit]]&lt;=5, "Baja", IF(T_Activos[[#This Row],[Val.Crit]]&lt;=10, "Media", IF(T_Activos[[#This Row],[Val.Crit]]&lt;=15, "Alta", "")))</f>
        <v>Baja</v>
      </c>
      <c r="N7" s="9">
        <f>SUM(T_Activos[[#This Row],[Val.Conf]],T_Activos[[#This Row],[Val.Int]],T_Activos[[#This Row],[Val.Disp]])</f>
        <v>0</v>
      </c>
      <c r="O7" s="9"/>
    </row>
  </sheetData>
  <mergeCells count="1">
    <mergeCell ref="G4:L4"/>
  </mergeCells>
  <conditionalFormatting sqref="G6:L7">
    <cfRule type="containsText" dxfId="9" priority="5" operator="containsText" text="Baja">
      <formula>NOT(ISERROR(SEARCH("Baja",G6)))</formula>
    </cfRule>
    <cfRule type="cellIs" dxfId="8" priority="6" operator="equal">
      <formula>"Media"</formula>
    </cfRule>
    <cfRule type="containsText" dxfId="7" priority="7" operator="containsText" text="Alta">
      <formula>NOT(ISERROR(SEARCH("Alta",G6)))</formula>
    </cfRule>
    <cfRule type="containsText" dxfId="6" priority="8" operator="containsText" text="Reservada">
      <formula>NOT(ISERROR(SEARCH("Reservada",G6)))</formula>
    </cfRule>
  </conditionalFormatting>
  <conditionalFormatting sqref="M6:N7">
    <cfRule type="containsText" dxfId="5" priority="1" operator="containsText" text="Baja">
      <formula>NOT(ISERROR(SEARCH("Baja",M6)))</formula>
    </cfRule>
    <cfRule type="cellIs" dxfId="4" priority="2" operator="equal">
      <formula>"Media"</formula>
    </cfRule>
    <cfRule type="containsText" dxfId="3" priority="3" operator="containsText" text="Alta">
      <formula>NOT(ISERROR(SEARCH("Alta",M6)))</formula>
    </cfRule>
    <cfRule type="containsText" dxfId="2" priority="4" operator="containsText" text="Reservada">
      <formula>NOT(ISERROR(SEARCH("Reservada",M6)))</formula>
    </cfRule>
  </conditionalFormatting>
  <dataValidations disablePrompts="1" count="7">
    <dataValidation type="list" allowBlank="1" showInputMessage="1" showErrorMessage="1" sqref="D6:D7" xr:uid="{5CC097C3-BDFB-4AB3-86CB-C9CAB27CDCF2}">
      <formula1>INDIRECT("T_Procesos")</formula1>
    </dataValidation>
    <dataValidation type="list" allowBlank="1" showInputMessage="1" showErrorMessage="1" sqref="E6:E7" xr:uid="{9B7A5E60-D478-408D-B2D1-29D5B60404DF}">
      <formula1>INDIRECT("T_TipoActivos")</formula1>
    </dataValidation>
    <dataValidation type="list" allowBlank="1" showInputMessage="1" showErrorMessage="1" sqref="G6:G7" xr:uid="{1B6DC0F1-7086-4F7F-AFA7-E205623CDBBE}">
      <formula1>INDIRECT("T_Confidencialidad[Confidencialidad]")</formula1>
    </dataValidation>
    <dataValidation type="list" allowBlank="1" showInputMessage="1" showErrorMessage="1" sqref="I6:I7" xr:uid="{A4761CF2-DB1C-4ABC-A993-F1EB9C775A1A}">
      <formula1>INDIRECT("T_Integridad[Integridad]")</formula1>
    </dataValidation>
    <dataValidation type="list" allowBlank="1" showInputMessage="1" showErrorMessage="1" sqref="K6:K7" xr:uid="{90E955B4-EC7A-4487-B2E7-775CD320432E}">
      <formula1>INDIRECT("T_Disponibilidad[Disponibilidad]")</formula1>
    </dataValidation>
    <dataValidation type="list" allowBlank="1" showInputMessage="1" showErrorMessage="1" sqref="O6:O7" xr:uid="{1B8CE1CA-B2D8-4D4C-A9B9-77FD1352B28A}">
      <formula1>INDIRECT("T_DatosPersonales")</formula1>
    </dataValidation>
    <dataValidation type="list" allowBlank="1" showInputMessage="1" showErrorMessage="1" sqref="P6:Q7" xr:uid="{6FBFCA51-1EBC-488F-8284-5327F1F23B60}">
      <formula1>INDIRECT("T_Roles")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2DFE-622A-4A37-BE5E-084A90FFE7A8}">
  <dimension ref="B1:T10"/>
  <sheetViews>
    <sheetView workbookViewId="0">
      <selection activeCell="Q5" sqref="Q5"/>
    </sheetView>
  </sheetViews>
  <sheetFormatPr baseColWidth="10" defaultRowHeight="14.6" x14ac:dyDescent="0.4"/>
  <cols>
    <col min="1" max="1" width="4" customWidth="1"/>
    <col min="2" max="2" width="28.84375" bestFit="1" customWidth="1"/>
    <col min="3" max="3" width="1.23046875" customWidth="1"/>
    <col min="4" max="4" width="25.3828125" customWidth="1"/>
    <col min="5" max="5" width="1.3046875" customWidth="1"/>
    <col min="6" max="6" width="20.69140625" customWidth="1"/>
    <col min="7" max="7" width="1.53515625" customWidth="1"/>
    <col min="8" max="8" width="17.23046875" bestFit="1" customWidth="1"/>
    <col min="9" max="9" width="8.07421875" customWidth="1"/>
    <col min="10" max="10" width="1.3828125" customWidth="1"/>
    <col min="11" max="11" width="12" bestFit="1" customWidth="1"/>
    <col min="13" max="13" width="1.3828125" customWidth="1"/>
    <col min="14" max="14" width="14.84375" bestFit="1" customWidth="1"/>
    <col min="16" max="16" width="1.3828125" customWidth="1"/>
    <col min="17" max="17" width="10.921875" bestFit="1" customWidth="1"/>
    <col min="19" max="19" width="1.3828125" customWidth="1"/>
    <col min="20" max="20" width="17.23046875" bestFit="1" customWidth="1"/>
  </cols>
  <sheetData>
    <row r="1" spans="2:20" x14ac:dyDescent="0.4">
      <c r="B1" t="s">
        <v>13</v>
      </c>
      <c r="D1" t="s">
        <v>45</v>
      </c>
      <c r="F1" t="s">
        <v>44</v>
      </c>
      <c r="H1" t="s">
        <v>5</v>
      </c>
      <c r="I1" t="s">
        <v>46</v>
      </c>
      <c r="K1" t="s">
        <v>6</v>
      </c>
      <c r="L1" t="s">
        <v>46</v>
      </c>
      <c r="N1" t="s">
        <v>7</v>
      </c>
      <c r="O1" t="s">
        <v>46</v>
      </c>
      <c r="Q1" t="s">
        <v>8</v>
      </c>
      <c r="R1" t="s">
        <v>46</v>
      </c>
      <c r="T1" t="s">
        <v>35</v>
      </c>
    </row>
    <row r="2" spans="2:20" x14ac:dyDescent="0.4">
      <c r="B2" t="s">
        <v>14</v>
      </c>
      <c r="D2" t="s">
        <v>30</v>
      </c>
      <c r="F2" t="s">
        <v>41</v>
      </c>
      <c r="H2" t="s">
        <v>23</v>
      </c>
      <c r="I2">
        <v>5</v>
      </c>
      <c r="K2" t="s">
        <v>27</v>
      </c>
      <c r="L2">
        <v>5</v>
      </c>
      <c r="N2" t="s">
        <v>27</v>
      </c>
      <c r="O2">
        <v>5</v>
      </c>
      <c r="Q2" t="s">
        <v>27</v>
      </c>
      <c r="R2">
        <v>15</v>
      </c>
      <c r="T2" t="s">
        <v>36</v>
      </c>
    </row>
    <row r="3" spans="2:20" x14ac:dyDescent="0.4">
      <c r="B3" t="s">
        <v>15</v>
      </c>
      <c r="D3" t="s">
        <v>31</v>
      </c>
      <c r="F3" t="s">
        <v>42</v>
      </c>
      <c r="H3" t="s">
        <v>24</v>
      </c>
      <c r="I3">
        <v>3</v>
      </c>
      <c r="K3" t="s">
        <v>28</v>
      </c>
      <c r="L3">
        <v>3</v>
      </c>
      <c r="N3" t="s">
        <v>28</v>
      </c>
      <c r="O3">
        <v>3</v>
      </c>
      <c r="Q3" t="s">
        <v>28</v>
      </c>
      <c r="R3">
        <v>10</v>
      </c>
      <c r="T3" t="s">
        <v>37</v>
      </c>
    </row>
    <row r="4" spans="2:20" x14ac:dyDescent="0.4">
      <c r="B4" t="s">
        <v>16</v>
      </c>
      <c r="D4" t="s">
        <v>32</v>
      </c>
      <c r="F4" t="s">
        <v>43</v>
      </c>
      <c r="H4" t="s">
        <v>25</v>
      </c>
      <c r="I4">
        <v>1</v>
      </c>
      <c r="K4" t="s">
        <v>29</v>
      </c>
      <c r="L4">
        <v>1</v>
      </c>
      <c r="N4" t="s">
        <v>29</v>
      </c>
      <c r="O4">
        <v>1</v>
      </c>
      <c r="Q4" t="s">
        <v>29</v>
      </c>
      <c r="R4">
        <v>5</v>
      </c>
      <c r="T4" t="s">
        <v>38</v>
      </c>
    </row>
    <row r="5" spans="2:20" x14ac:dyDescent="0.4">
      <c r="B5" t="s">
        <v>17</v>
      </c>
      <c r="D5" t="s">
        <v>33</v>
      </c>
      <c r="H5" t="s">
        <v>26</v>
      </c>
      <c r="I5">
        <v>5</v>
      </c>
      <c r="K5" t="s">
        <v>26</v>
      </c>
      <c r="L5">
        <v>5</v>
      </c>
      <c r="N5" t="s">
        <v>26</v>
      </c>
      <c r="O5">
        <v>5</v>
      </c>
      <c r="T5" t="s">
        <v>39</v>
      </c>
    </row>
    <row r="6" spans="2:20" x14ac:dyDescent="0.4">
      <c r="B6" t="s">
        <v>18</v>
      </c>
      <c r="D6" t="s">
        <v>34</v>
      </c>
      <c r="T6" t="s">
        <v>40</v>
      </c>
    </row>
    <row r="7" spans="2:20" x14ac:dyDescent="0.4">
      <c r="B7" t="s">
        <v>19</v>
      </c>
    </row>
    <row r="8" spans="2:20" x14ac:dyDescent="0.4">
      <c r="B8" t="s">
        <v>20</v>
      </c>
    </row>
    <row r="9" spans="2:20" x14ac:dyDescent="0.4">
      <c r="B9" t="s">
        <v>21</v>
      </c>
    </row>
    <row r="10" spans="2:20" x14ac:dyDescent="0.4">
      <c r="B10" t="s">
        <v>22</v>
      </c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Becerra</dc:creator>
  <cp:lastModifiedBy>Omar Becerra</cp:lastModifiedBy>
  <dcterms:created xsi:type="dcterms:W3CDTF">2023-09-25T20:38:39Z</dcterms:created>
  <dcterms:modified xsi:type="dcterms:W3CDTF">2023-10-13T15:55:36Z</dcterms:modified>
</cp:coreProperties>
</file>