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7"/>
  <workbookPr codeName="ThisWorkbook"/>
  <mc:AlternateContent xmlns:mc="http://schemas.openxmlformats.org/markup-compatibility/2006">
    <mc:Choice Requires="x15">
      <x15ac:absPath xmlns:x15ac="http://schemas.microsoft.com/office/spreadsheetml/2010/11/ac" url="https://globalteksecurity-my.sharepoint.com/personal/omar_becerra_globalteksecurity_com/Documents/PESI 2023/"/>
    </mc:Choice>
  </mc:AlternateContent>
  <xr:revisionPtr revIDLastSave="9" documentId="8_{B40FFA0C-8C3C-4E1B-914E-2766D29CFDFA}" xr6:coauthVersionLast="47" xr6:coauthVersionMax="47" xr10:uidLastSave="{0CEAF6E1-0BA9-4E4A-9139-7D51EA1DB52F}"/>
  <bookViews>
    <workbookView xWindow="-103" yWindow="-103" windowWidth="26537" windowHeight="15943" tabRatio="479" firstSheet="3" activeTab="1" xr2:uid="{00000000-000D-0000-FFFF-FFFF00000000}"/>
  </bookViews>
  <sheets>
    <sheet name="0. Portada" sheetId="9" r:id="rId1"/>
    <sheet name="1. GapAnalisis" sheetId="5" r:id="rId2"/>
    <sheet name="2. GraficoAraña" sheetId="8" r:id="rId3"/>
    <sheet name="3. TablaMadurez" sheetId="2" r:id="rId4"/>
  </sheets>
  <definedNames>
    <definedName name="_xlnm._FilterDatabase" localSheetId="1" hidden="1">'1. GapAnalisis'!$B$2:$H$101</definedName>
    <definedName name="_xlnm._FilterDatabase" localSheetId="3" hidden="1">'3. TablaMadurez'!$B$3:$F$10</definedName>
    <definedName name="Administrativo" comment="Objetivos del proceso Administrativo">'3. TablaMadurez'!#REF!</definedName>
    <definedName name="Afectacion">'3. TablaMadurez'!#REF!</definedName>
    <definedName name="Ambiental" comment="Criterio para la gestion ambiental">'3. TablaMadurez'!#REF!</definedName>
    <definedName name="Calidad" comment="Amenazas de Calidad">'3. TablaMadurez'!#REF!</definedName>
    <definedName name="Casi_Seguro">'3. TablaMadurez'!#REF!</definedName>
    <definedName name="Catastrófico">'3. TablaMadurez'!#REF!</definedName>
    <definedName name="Comercial" comment="Objetivos del Proceso  Comercial">'3. TablaMadurez'!#REF!</definedName>
    <definedName name="Confidencialidad">'3. TablaMadurez'!#REF!</definedName>
    <definedName name="Disponibilidad">'3. TablaMadurez'!#REF!</definedName>
    <definedName name="Financiero" comment="Objetivos del proceso  Financiero">'3. TablaMadurez'!#REF!</definedName>
    <definedName name="Gerencial" comment="Objetivos del Proceso  Gerencial">'3. TablaMadurez'!#REF!</definedName>
    <definedName name="Gestion" comment="Objetivos del  proceso  Gestion">'3. TablaMadurez'!#REF!</definedName>
    <definedName name="Improbable">'3. TablaMadurez'!#REF!</definedName>
    <definedName name="Insignificante">'3. TablaMadurez'!#REF!</definedName>
    <definedName name="Integridad">'3. TablaMadurez'!#REF!</definedName>
    <definedName name="Logistica" comment="Objetivos del proceso  Logistica">'3. TablaMadurez'!#REF!</definedName>
    <definedName name="Mayor">'3. TablaMadurez'!#REF!</definedName>
    <definedName name="Menor">'3. TablaMadurez'!#REF!</definedName>
    <definedName name="Moderado">'3. TablaMadurez'!#REF!</definedName>
    <definedName name="N.A">'3. TablaMadurez'!#REF!</definedName>
    <definedName name="Objetivos" comment="Objetivos dentro de cada proceso">'3. TablaMadurez'!#REF!</definedName>
    <definedName name="Personal" comment="Criterio de la ley 1581 para la proteccion de Datos personales">'3. TablaMadurez'!#REF!</definedName>
    <definedName name="Posible">'3. TablaMadurez'!#REF!</definedName>
    <definedName name="Probabilidad">'3. TablaMadurez'!#REF!</definedName>
    <definedName name="Probable">'3. TablaMadurez'!#REF!</definedName>
    <definedName name="Procesos" comment="Procesos o unidades de negocios">'3. TablaMadurez'!#REF!</definedName>
    <definedName name="Propiedades" comment="Es la dimension que busca medir el sistema de gestion">'3. TablaMadurez'!#REF!</definedName>
    <definedName name="Raro">'3. TablaMadurez'!#REF!</definedName>
    <definedName name="Servicios" comment="Objetivos del proceso  servicios">'3. TablaMadurez'!#REF!</definedName>
    <definedName name="TI" comment="Criterio para la gestion de TI">'3. TablaMadurez'!#REF!</definedName>
    <definedName name="Todo">'3. TablaMadurez'!#REF!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5" i="5" l="1"/>
  <c r="G33" i="5"/>
  <c r="G32" i="5"/>
  <c r="G31" i="5"/>
  <c r="G64" i="5"/>
  <c r="G59" i="5"/>
  <c r="G58" i="5"/>
  <c r="G57" i="5"/>
  <c r="G30" i="5"/>
  <c r="G101" i="5"/>
  <c r="G69" i="5"/>
  <c r="G68" i="5"/>
  <c r="G66" i="5"/>
  <c r="G34" i="5"/>
  <c r="G67" i="5"/>
  <c r="G63" i="5"/>
  <c r="G62" i="5"/>
  <c r="G61" i="5"/>
  <c r="G60" i="5"/>
  <c r="G24" i="5" l="1"/>
  <c r="G23" i="5"/>
  <c r="G22" i="5"/>
  <c r="G21" i="5"/>
  <c r="G20" i="5"/>
  <c r="G19" i="5"/>
  <c r="G18" i="5"/>
  <c r="G17" i="5"/>
  <c r="G16" i="5"/>
  <c r="G15" i="5"/>
  <c r="G14" i="5"/>
  <c r="G13" i="5"/>
  <c r="G12" i="5"/>
  <c r="G11" i="5"/>
  <c r="G10" i="5"/>
  <c r="G9" i="5"/>
  <c r="G8" i="5"/>
  <c r="G7" i="5"/>
  <c r="G6" i="5"/>
  <c r="G5" i="5"/>
  <c r="G4" i="5"/>
  <c r="E7" i="8"/>
  <c r="G92" i="5"/>
  <c r="G91" i="5"/>
  <c r="G88" i="5"/>
  <c r="G99" i="5"/>
  <c r="G98" i="5"/>
  <c r="G97" i="5"/>
  <c r="G96" i="5"/>
  <c r="G95" i="5"/>
  <c r="G94" i="5"/>
  <c r="G93" i="5"/>
  <c r="G90" i="5"/>
  <c r="G89" i="5"/>
  <c r="G87" i="5"/>
  <c r="G86" i="5"/>
  <c r="G85" i="5"/>
  <c r="G84" i="5"/>
  <c r="G83" i="5"/>
  <c r="G82" i="5"/>
  <c r="G81" i="5"/>
  <c r="G80" i="5"/>
  <c r="G79" i="5"/>
  <c r="G78" i="5"/>
  <c r="G77" i="5"/>
  <c r="G76" i="5"/>
  <c r="G75" i="5"/>
  <c r="G74" i="5"/>
  <c r="G73" i="5"/>
  <c r="G72" i="5"/>
  <c r="G71" i="5"/>
  <c r="G70" i="5"/>
  <c r="G56" i="5"/>
  <c r="G55" i="5"/>
  <c r="G54" i="5"/>
  <c r="G53" i="5"/>
  <c r="G52" i="5"/>
  <c r="G51" i="5"/>
  <c r="G49" i="5"/>
  <c r="G48" i="5"/>
  <c r="G47" i="5"/>
  <c r="G46" i="5"/>
  <c r="G45" i="5"/>
  <c r="G44" i="5"/>
  <c r="G43" i="5"/>
  <c r="G40" i="5"/>
  <c r="G39" i="5"/>
  <c r="G38" i="5"/>
  <c r="G37" i="5"/>
  <c r="G36" i="5"/>
  <c r="G29" i="5"/>
  <c r="G28" i="5"/>
  <c r="G27" i="5"/>
  <c r="G26" i="5"/>
  <c r="G25" i="5"/>
  <c r="B2" i="8"/>
  <c r="G100" i="5" l="1"/>
  <c r="D6" i="8"/>
  <c r="D5" i="8"/>
  <c r="D4" i="8"/>
  <c r="D3" i="8"/>
  <c r="E9" i="2"/>
  <c r="E8" i="2"/>
  <c r="E7" i="2"/>
  <c r="E6" i="2"/>
  <c r="E5" i="2"/>
  <c r="E4" i="2"/>
  <c r="G42" i="5"/>
  <c r="G50" i="5" l="1"/>
  <c r="F5" i="8" s="1"/>
  <c r="G5" i="8" s="1"/>
  <c r="G65" i="5"/>
  <c r="F6" i="8" s="1"/>
  <c r="G6" i="8" s="1"/>
  <c r="G3" i="5"/>
  <c r="G3" i="8" s="1"/>
  <c r="G41" i="5"/>
  <c r="F4" i="8" s="1"/>
  <c r="G4" i="8" s="1"/>
  <c r="E10" i="2"/>
  <c r="F10" i="2" s="1"/>
  <c r="C6" i="8"/>
  <c r="C5" i="8"/>
  <c r="C4" i="8"/>
  <c r="C3" i="8"/>
  <c r="F9" i="2" l="1"/>
  <c r="F4" i="2"/>
  <c r="F5" i="2"/>
  <c r="F6" i="2"/>
  <c r="F8" i="2"/>
  <c r="F7" i="2"/>
  <c r="F7" i="8" l="1"/>
  <c r="G7" i="8"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41B0F7D-C12D-431E-9434-168A9A406255}" keepAlive="1" name="Consulta - Madurez" description="Conexión a la consulta 'Madurez' en el libro." type="5" refreshedVersion="0" background="1">
    <dbPr connection="Provider=Microsoft.Mashup.OleDb.1;Data Source=$Workbook$;Location=Madurez;Extended Properties=&quot;&quot;" command="SELECT * FROM [Madurez]"/>
  </connection>
</connections>
</file>

<file path=xl/sharedStrings.xml><?xml version="1.0" encoding="utf-8"?>
<sst xmlns="http://schemas.openxmlformats.org/spreadsheetml/2006/main" count="531" uniqueCount="376">
  <si>
    <t>Gap Análisis contra la norma ISO 27002:2022</t>
  </si>
  <si>
    <t>Pasos para diligenciar el GAP Analisis</t>
  </si>
  <si>
    <t>Seleccione la hoja "GapAnalisis"</t>
  </si>
  <si>
    <t>Para cada fila o control de la norma, lea las preguntas de la celda D. Preguntas como criterio de calificacion</t>
  </si>
  <si>
    <t>Explique su respuesta en la columna E. Mas informacion dada por el entrevistado</t>
  </si>
  <si>
    <t>En la columna F elija el valor que califica la madurez de su control  actualmente</t>
  </si>
  <si>
    <t>Recorra todas las filas o controles para repetir los pasos anteriores</t>
  </si>
  <si>
    <t>Automaticamente se calcula el grafico de tipo Araña en la hoja 2, y el numero de controles calificados en la hoja 3 de madurez</t>
  </si>
  <si>
    <t>Presente GapAnalisis a la junta directiva</t>
  </si>
  <si>
    <t xml:space="preserve"> </t>
  </si>
  <si>
    <t>(1) Controles ISO 27002:2022</t>
  </si>
  <si>
    <t xml:space="preserve">     Numeral</t>
  </si>
  <si>
    <t>(3) Preguntas como criterio de calificacion</t>
  </si>
  <si>
    <t>(4) Mas informacion dada por el entrevistado</t>
  </si>
  <si>
    <t>(5) Modelo de Madurez CMM</t>
  </si>
  <si>
    <t>(6) Calificacion         Madurez (%)</t>
  </si>
  <si>
    <t>(7) Recomendaciones del auditor para el plan de tratamiento</t>
  </si>
  <si>
    <t>Organizacionales</t>
  </si>
  <si>
    <t>A.5</t>
  </si>
  <si>
    <t>Políticas para la seguridad de la información</t>
  </si>
  <si>
    <t>A.5.1</t>
  </si>
  <si>
    <t>1) Se empiezan a definir las políticas de seguridad y privacidad de la información , están en 20.
2) Se revisan y se aprueban las políticas de seguridad y privacidad de la información, están en 40.
3) Se divulgan las políticas de seguridad y privacidad de la información,  están en 60.
4) Se mide el cumplimiento de las politicas, esta en el 80.
5) Se hace seguimiento y gestion de politicas en las novedades o incidentes. 100</t>
  </si>
  <si>
    <t>SE EMITIO CIRCULAR REGLAMENTARIA CON LAS POLITICAS DE SEGURIDAD DE LA INFORMACION CON FECHA 01/04/2023 Y SE DIVULGO A TODO EL PERSONAL DE LA ORGANIZACIÓN.</t>
  </si>
  <si>
    <t>Limitado</t>
  </si>
  <si>
    <t>Roles y responsabilidades en la seguridad de la información</t>
  </si>
  <si>
    <t>A.5.2</t>
  </si>
  <si>
    <t xml:space="preserve">1. Se encuentran definido  los roles  responsabilidades  para gestionar la seguridad de la información  20
2. Se revisan  y aprueban los roles y responsabilidades para gestionar  la seguridad de la información 40 
3. Se divulgan los roles y responsbilidades para gestionar la seguridad de la información 60
4. Se realizada evaluación desempeño  de las personas  asignadas  en la gestión de la seguridad de la información 80  
5. Se hace seguimiento y se gestionan las actualizaciones  en lo pertinente   a los roles y resonsabilidades para  la seguridad de la información 100 </t>
  </si>
  <si>
    <t xml:space="preserve">SE ENCUENTRA DEFINIDO LA GESTION DE SEGURIDAD DE LA INFORMACION A CARGO DEL COORDINADOR TIC </t>
  </si>
  <si>
    <t>Inicial</t>
  </si>
  <si>
    <t>Segregación de tareas</t>
  </si>
  <si>
    <t>A.5.3</t>
  </si>
  <si>
    <t xml:space="preserve">1. Se encuentran documentados  los procedimientos  para gestionar la seguridad de la información  20
2. Se revisan  y aprueban los procedimientos para gestionar  la seguridad de la información 40 
3. Se divulgan los procedimientos para gestionar la seguridad de la información 60
4. Se  mide el cumplimiento de los procedimientos  definidos  en la gestión de la seguridad de la información 80  
5. Se hace seguimiento y se gestionan las actualizaciones  en lo pertinente  a los procedimientos para  la seguridad de la información 100 </t>
  </si>
  <si>
    <t>SE ENCUENTRA EN TRAMITE LA CREACION DE PROCESOS Y PROCEDIMIENTOS</t>
  </si>
  <si>
    <t>Responsabilidades de gestión</t>
  </si>
  <si>
    <t>A.5.4</t>
  </si>
  <si>
    <t xml:space="preserve">1. Se encuentran en definición  las responsabilidades  para gestionar la seguridad de la información  20
2. Se revisan  y aprueban las resposnabilidades para gestionar  la seguridad de la información 40 
3. Se divulgan las responsabilidades para gestionar la seguridad de la información 60
4. Se  mide el cumplimiento de las  responsabilidades asignadas  en la gestión de la seguridad de la información 80  
5. Se realiza seguimiento y se actualizan las responsabilidades  en lo pertinente  a la gestión  de  la seguridad de la información 100 </t>
  </si>
  <si>
    <t>NO SE ENCUENTRA DOCUMENTADO</t>
  </si>
  <si>
    <t>Inexistente</t>
  </si>
  <si>
    <t>Contacto con las autoridades</t>
  </si>
  <si>
    <t>A.5.5</t>
  </si>
  <si>
    <t xml:space="preserve">1. Se encuentran documentado el proceso  para actuar  el contacto con las autoridades para  los asuntos  de seguridad de la información  20
2. Se revisan  y aprueban el proceso  para gestionar el contacto  con las autoridades  para los asuntos  la seguridad de la información 40 
3. Se divulgan el proceso para gestionar el contacto con las autoridades  para los asuntos la seguridad de la información 60
4. Se  mide el cumplimiento de los protocolos del proceso del contacto con  las autoridades  para los asuntos  de la seguridad de la información 80  
5. Se realiza registro de los protocolos  del proceso del contacto co las autoricades  para los asuntos  seguridad de la información 100 </t>
  </si>
  <si>
    <t>NO SE TIENE DOCUMENTADO PERO SE MANEJA UN PROTOCOLO DIRECTAMENTE CON LA SUBGERENCIA ADMINISTRATIVA</t>
  </si>
  <si>
    <t>Contacto con grupos de interés especial</t>
  </si>
  <si>
    <t>A.5.6</t>
  </si>
  <si>
    <t xml:space="preserve">1. Se encuentran documentado el proceso  para el realacionamiento con grupos de interés  especial para  los asuntos  de seguridad de la información  20
2. Se revisan  y aprueban el proceso  para gestionar el relacionamiento con grupos de interés  especial  para los asuntos  la seguridad de la información 40 
3. Se divulgan el proceso para gestionar el contacto el relacionamiento con grupos de interés especial  para los asuntos la seguridad de la información 60
4. Se  mide el cumplimiento de los protocolos del proceso del contacto con los grupos de interés especial  para losos asuntos  de la seguridad de la información 80  
5. Se realiza registro de los protocolos  del proceso del contacto con grupos de interés especial para los asuntos  seguridad de la información 100 </t>
  </si>
  <si>
    <t>NO ESTA DOCUMENTADO</t>
  </si>
  <si>
    <t>Inteligencia de amenazas</t>
  </si>
  <si>
    <t>A.5.7</t>
  </si>
  <si>
    <t xml:space="preserve">1. Se encuentran documentado el proceso  de inteligencia de amenazas  en el marco de un programa de ciberseguridad  20
2. Se revisan  y aprueban el proceso  de inteligencia de amenazas en el marco de un programa de ciberseguridad 40 
3. Se comunica el proceso para gestionar la inteligencia de amenazas   en el marco  de un programa de ciberseuridad 60
4. Se  cuentan con estadisticas e indicadores  sobre la inteligencia de amenanzas  en el marco de un  programa de ciberseguridad 80  
5. Se realiza evaluación sobre la  la evolución   del proceso de inteligencia de amenazas  en el marco de un programa  ciberseguridad 100 </t>
  </si>
  <si>
    <t>NO SE ENCUENTRA DOCUMENTADO, PERO CON EL PROVEEDOR DE SEGURIDAD PERIMETRAL SE MANEJA UN PROCEDIMIENTO DE ANALISIS Y MITIGACION DE AMENAZAS MEDIANTE INFORMES DEL FIREWALL</t>
  </si>
  <si>
    <t>Seguridad de la información en la gestión de proyectos</t>
  </si>
  <si>
    <t>A.5.8</t>
  </si>
  <si>
    <t>1) Se ha evaluado el riesgos de seguridad de la información para el proyecto 20                                                                                       2)  Como se ha definido el alcance de la gestión de seguridad de la información dentro del proyecto  40                                                                        3) Cómo se definirá la protección de los datos confidenciales y sensibles durante todo el ciclo de vida del proyecto 60                                                4)Se han definido roles y responsabilidades claras para la seguridad de la información dentro del equipo del proyecto 80                   5) Se llevaran auditorías periódicas durante la gestión de proyectos 100</t>
  </si>
  <si>
    <t xml:space="preserve">NO SE TIENE ESTA INFORMACION </t>
  </si>
  <si>
    <t>Inventario de activos de información y otros asociados a la misma</t>
  </si>
  <si>
    <t>A.5.9</t>
  </si>
  <si>
    <t>1) Hay Políticas claras que permitan el adecuado control de los inventarios de activos de información 20                                                     2) Se encuentra debidamente actualizado el inventario y este es revisado de manera periódica 40                                                            3) Se tiene una clasificación adecuada de los activos de información 60                                                                                                               4) Se tiene control referente a los niveles de acceso para los diferentes activos 80                                                                                          5) Se ha capacitado al personal de manera adecuada de acuerdo a su grado de responsabilidad 100</t>
  </si>
  <si>
    <t>SE CUENTA CON UN INVENTARIO DE ACTIVOS, PERO NO ESTA A CARGO DE LA COORDINACION TIC, NO SE TIENEN POLITICAS ESTABLECIDAS</t>
  </si>
  <si>
    <t>Uso aceptable de activos de información y otros asociados a la misma</t>
  </si>
  <si>
    <t>A.5.10</t>
  </si>
  <si>
    <t>1) Se tienen políticas  que hagan referencia al uso adecuado a los activos de información incluyendo activos físicos como equipos de computo, móviles entre otros. 20                                                                                                                                                                          2) Hay monitoreo adecuado a los activos de información para evitar fugas de información. 40                                                                    3) Hay restricciones a páginas web donde se evite situaciones de seguridad y productividad laboral 60                                                     4) Se tienen restricciones en el uso de dispostivos personales para evitar situaciones que afecten información confidencial 80           5) Se tienen medidas de seguridad como sistemas de prevencion de intrusiones, firewall. 100</t>
  </si>
  <si>
    <t>SE TIENEN POLITICAS MEDIANTE CIRCULAR REGLAMENTARIA, SE HACE MONITORIO A USO DE ACTIVOS, SE TIENE CONTROL DE NAVEGACION WEB, SE TIENE BLOQUEO DE DISPOSITIVOS DE ALMACENAMIENTO EXTERNO USB MEDIANTE POLITICAS DE FIREWALL Y ANTIVIRUS</t>
  </si>
  <si>
    <t>Optimizado</t>
  </si>
  <si>
    <t>Devolución de activos</t>
  </si>
  <si>
    <t>A.5.11</t>
  </si>
  <si>
    <t>1) Se tiene proceso que haga referencia a la devolución de activos cuando estos no se requieran más. 20                                                 2) Hay registros de control de devolución de activos donde esten identificados los responsables y observaciones correspondientes 40                                                                                                                                                                                                     3) Se tiene definida una revisión de seguridad posterior a la devolución para evitar riesgos 60                                                                    4) Se cuenta con una política de devolución a terceros o proveedores que han tenido acceso a la información 80                                  5)Se realizan auditorías para la evaluación del proceso de devolución de activos 100</t>
  </si>
  <si>
    <t>SE TIENE EL PROCESO PERO NO ESTA DOCUMENTADO.</t>
  </si>
  <si>
    <t>Definido</t>
  </si>
  <si>
    <t>Clasificación de la información</t>
  </si>
  <si>
    <t>A.5.12</t>
  </si>
  <si>
    <t xml:space="preserve">1) Se tiene política de la clasificación de la información de acuerdo a su nivel de criticidad y confidencialidad 20                                    2) Hay responsables encargados en la clasificación de la información para garantizar su cumplimiento 40                                                  3) Se tienen guías de capacitación a los empleados  en donde tengan conocimiento adecuado en la identificación de la información 60                                                                                                                                                                                                               4) Se tiene monitoreo constante para asegurar que la información clasificada se maneja de manera adecuada 80                                 5) Realizan auditorías donde se evalue la política de  clasificación de la información y sus datos sensibles 100 </t>
  </si>
  <si>
    <t>NO SE CUENTA CON LA POLITICA</t>
  </si>
  <si>
    <t>Etiquetado de la información</t>
  </si>
  <si>
    <t>A.5.13</t>
  </si>
  <si>
    <t>1) Se cuenta con una política de etiquetado de la información de acuerdo a su nivel de criticidad y confidencialidad 20                          2) Se tiene controles de acceso en la clasificación del etiquetado para que el personal tenga su información de acuerdo a lo que le corresponde  40                                                                                                                                                                                                       3) Existe proceso periódico en la etiquetación y actualización de la información 60                                                                                          4) Se cuenta con un monitoreo adecuado en la clasificación del etiquetado que este se esté aplicando adecuadamente 80                    5) Se realizan auditorías periódicas que haga referencia al etiquetado de datos y su protección 100</t>
  </si>
  <si>
    <t>Intercambio de la información</t>
  </si>
  <si>
    <t>A.5.14</t>
  </si>
  <si>
    <t>1) Si se tienen definidas las políticas y procedimientos para el intercambio seguro de la información. 20
2) Si se realizan revisiones periódicas de los procedimientos de intercambio de información para garantizar su efectividad. 40
3) Si se divulgan los procedimientos de intercambio de información a las partes relevantes involucradas. 60
4) Si se mide y evalúa el cumplimiento de los procedimientos de intercambio de información. 80
5) Si se realiza un seguimiento y gestión efectiva de los incidentes o problemas relacionados con el intercambio de información. 100</t>
  </si>
  <si>
    <t>Control de Acceso</t>
  </si>
  <si>
    <t>A.5.15</t>
  </si>
  <si>
    <t>1) Si se tienen definidos los controles de acceso para garantizar la protección de la información. 20
2) Si se revisan y actualizan regularmente los controles de acceso para responder a los cambios en los requisitos y riesgos. 40
3) Si se comunica y capacita a los usuarios sobre los controles de acceso y su importancia. 60
4) Si se lleva a cabo un monitoreo y evaluación continua de los controles de acceso para asegurar su efectividad. 80
5) Si se tiene un proceso para responder y gestionar incidentes o vulnerabilidades relacionadas con el control de acceso. 100</t>
  </si>
  <si>
    <t xml:space="preserve">NO SE CUENTA CON POLITICA NI CONTROLES, SE TIENE REQUERIMIENTO DE USUARIO Y CONTRASEÑA PARA LOS DIFERENTES ACCESOS A LOS APLICATIVOS Y COMPUTADORES CON PERIODICIDAD AUTOMATICA DE CAMBIO DE CONTRASEÑA, FALTA ROBUSTECER LA POLITICA DE CONTRASEÑA. </t>
  </si>
  <si>
    <t>Gestión de la identidad</t>
  </si>
  <si>
    <t>A.5.16</t>
  </si>
  <si>
    <t>1) Si se tienen definidos los procesos para gestionar la identidad de los usuarios y su acceso a la información. 20
2) Si se realizan verificaciones periódicas de las identidades de los usuarios para garantizar su legitimidad. 40
3) Si se proporcionan mecanismos de autenticación sólidos para verificar la identidad de los usuarios. 60
4) Si se implementan controles para asegurar que las identidades de los usuarios se ajusten a los roles y responsabilidades asignadas. 80
5) Si se cuenta con un proceso de revisión y gestión de identidades para abordar cambios en el personal o en los roles. 100</t>
  </si>
  <si>
    <t>NO SE TIENE LOS PROCESOS Y PROCEDIMIENTOS</t>
  </si>
  <si>
    <t>Información de autenticación</t>
  </si>
  <si>
    <t>A.5.17</t>
  </si>
  <si>
    <t>1) Si se tienen definidos los requisitos para la autenticación de usuarios y sistemas. 20
2) Si se revisan y actualizan periódicamente los requisitos de autenticación para garantizar su eficacia. 40
3) Si se comunican los requisitos de autenticación a los usuarios y responsables de sistemas. 60
4) Si se realizan evaluaciones periódicas de la efectividad de los mecanismos de autenticación implementados. 80
5) Si se tiene un proceso para gestionar incidentes de autenticación o intentos de acceso no autorizados. 100</t>
  </si>
  <si>
    <t>NO SE CUENTA CON REQUISITOS ESTABLECIDOS PARA LOS DIFERENTES ACCESOS.</t>
  </si>
  <si>
    <t>Derechos de acceso</t>
  </si>
  <si>
    <t>A.5.18</t>
  </si>
  <si>
    <t>1) Si se tienen definidos los derechos de acceso a la información basados en los roles y responsabilidades. 20
2) Si se revisan y actualizan periódicamente los derechos de acceso para garantizar su pertinencia. 40
3) Si se comunica a los usuarios sus derechos de acceso y se les brinda capacitación sobre su uso adecuado. 60
4) Si se monitorean y auditan los derechos de acceso para asegurar su correcta aplicación. 80
5) Si se tiene un proceso para gestionar las solicitudes de cambio o revocación de derechos de acceso. 100</t>
  </si>
  <si>
    <t>NO SE TIENEN DEFINIDO LOS DERECHOS DE ACCESOS</t>
  </si>
  <si>
    <t>Seguridad de la información en la relación con proveedores</t>
  </si>
  <si>
    <t>A.5.19</t>
  </si>
  <si>
    <t>1) Si se tienen definidos los criterios para seleccionar proveedores confiables en términos de seguridad de la información. 20
2) Si se realiza una evaluación de riesgos de seguridad de la información en las relaciones con los proveedores. 40
3) Si se establecen acuerdos contractuales que contemplan medidas de seguridad de la información. 60
4) Si se monitorea y verifica el cumplimiento de los proveedores con los requisitos de seguridad establecidos. 80
5) Si se tiene un proceso para responder a incidentes de seguridad relacionados con proveedores externos. 100</t>
  </si>
  <si>
    <t>SE TIENE UN PROTOCOLO NO DOCUMENTADO DE SELECCIÓN DE PROVEEDORES, CON ALGUNOS SE MANEJA ACUERDO DE CONFIDENCIALIDAD DE LA INFORMACION.</t>
  </si>
  <si>
    <t>Requisitos de seguridad de la información en contratos con terceros</t>
  </si>
  <si>
    <t>A.5.20</t>
  </si>
  <si>
    <t>1) Si se identifican y definen los requisitos de seguridad de la información en los contratos con terceros. 20
2) Si se verifica y asegura que los contratos contemplan cláusulas de seguridad adecuadas. 40
3) Si se proporciona orientación y capacitación a las partes involucradas en los contratos sobre los requisitos de seguridad. 60
4) Si se monitorean y revisan periódicamente los contratos para asegurar el cumplimiento de los requisitos de seguridad. 80
5) Si se tiene un proceso para gestionar los cambios en los contratos y abordar problemas de seguridad relacionados. 100</t>
  </si>
  <si>
    <t>NO SE TIENE DEFINIDO ESTE PROCESO</t>
  </si>
  <si>
    <t>Gestión de la seguridad de la información en la cadena de suministro de las TIC</t>
  </si>
  <si>
    <t>A.5.21</t>
  </si>
  <si>
    <t>1. No se cuenta con politicas de Seguridad de la Información relacionadas con la cadena de suministro de las TIC.
2. Se tiene establecida y documentada  una política de Seguridad de la Información relacionadas con la cadena de suministro de las TIC
3. Se hace monitoreo periodico del cumpliimiento de la política de Seguridad de la Información relacionadas con la cadena de suministro de las TIC
4. Se valida que el monitoreo sea permanente para el cumpliimiento de la política de Seguridad de la Información relacionadas con la cadena de suministro de las TIC
5. Se da retroalimentación con base en los resultados del monitoreo del cumpliimiento de la política de Seguridad de la Información relacionadas con la cadena de suministro de las TIC</t>
  </si>
  <si>
    <t>Gestión del cambio, revisión y monitoreo de los servicios del proveedor o suministrador</t>
  </si>
  <si>
    <t>A.5.22</t>
  </si>
  <si>
    <t>1.No se cuenta con política documentada que porteja la información que se entrega a  los proveedores donde se incluyen los aspectos de Seguridad de la Información?
2. Se tiene establecida y documentada  una política de Seguridad de la Información relacionadas con la gestión del cambio y el manejo de proveedores.
3. Se cuenta con contrato debidamente formalizado con los proveedores donde se incluyen los aspectos de Seguridad de la Información?
4.Se hace seguimiento permanente a los proveedores respecto de los requsitos definidos en el contrato y en el ANS establecido para  los aspectos de Seguridad de la Información?
5. Se da retroalimentación al proveedor en reuniones periodicas donde se evalua el comportamiento del cumplimiento del contrato  y principalmente de  los aspectos de Seguridad de la Información?</t>
  </si>
  <si>
    <t>Seguridad de la información para el uso de servicios en la nube (cloud)</t>
  </si>
  <si>
    <t>A.5.23</t>
  </si>
  <si>
    <t>1. No se cuenta con política de seguridad para el control de medios de almacenamiento y servicios en la Nube.
2. Se cuenta con política de seguridad para el control de medios de almacenamiento y servicios en la Nube debidamente documentada y aprobada
3. Se tienen cláusulas definidas e implementadas en los contratos de los proveedores de servicios de procesamiento en la nube que garanticen el cumpliento de la política de seguridad para el control de medios de almacenamiento y servicios en la Nube.
4. Se generan indicadores y metricas para los servicios en la nube con el objetivo de verificar su cumplimiento de la política de seguridad para el control de medios de almacenamiento y servicios en la Nube
5. Se hacen reuniones de seguimiento con los proveedores para revisar lso resultados de los indicadores y metricas establecidas que permitan la mejora del proceso en los meses siguientes a la medición.</t>
  </si>
  <si>
    <t xml:space="preserve">NO SE TIENE LA POLITICA </t>
  </si>
  <si>
    <t>Planeamiento y preparación de la gestión de incidentes de seguridad de la información</t>
  </si>
  <si>
    <t>A.5.24</t>
  </si>
  <si>
    <t>1. No se cuenta con un documento base sobre el  Plan de capacidad y respuesta a incidentes, en cuanto a fallo de aplicaciones
2. Se tiene documentado el plan de capacidad y respuesta a incidentes de Seguridad de la Información 
3. Se tiene aprobado y divulgado el el plan de capacidad y respuesra a incidentes de Seguridad de la Información 
4. Se hace seguimiento a los resultados mensualmente que se obtienen de la implementación del plan de capacidad y respuesta a incidentes de Seguridad de la Información 
5. Se presentan los resultados a la alta genrencia con el objetivo de tenerlos informados y que participen de las decisiones de mejora del plan de cpaciidad y respuesta de incidentes.</t>
  </si>
  <si>
    <t>SE TIENE EN PROYECCION EL PLAN DE CONTINUIDAD DEL NEGOCIO</t>
  </si>
  <si>
    <t>Evaluación y decisión en los eventos de seguridad de la información</t>
  </si>
  <si>
    <t>A.5.25</t>
  </si>
  <si>
    <t>1. No se cuenta con el procedimiento debidamente documentado de evaluación y decisión en los eventos de seguridad de la información
2.  Se cuenta con el procedimiento documentado de evaluación y decisión en los eventos de seguridad de la información
3.  Se cuenta con el procedimiento debidamente aprobado y divulgado de evaluación y decisión en los eventos de seguridad de la información
4. Se cuenta con indicadores y metricas relacionadas con el procedimiento de evaluación y decisión en los eventos de seguridad de la información
5. Se hace monitoreo periodico y se analiza para buscar mejoras y optimizaciones del proceso de evaluación y decisión en los eventos de seguridad de la información</t>
  </si>
  <si>
    <t>Respuesta a los incidentes de seguridad de la información</t>
  </si>
  <si>
    <t>A.5.26</t>
  </si>
  <si>
    <t>1. No se cuenta con el procedimiento debidamente documentado de la respuesta a los incidentes de seguridad de la información.
2.  Se cuenta con el procedimiento documentado de la respuesta a los incidentes de seguridad de la información.
3.  Se cuenta con el procedimiento debidamente aprobado y divulgado de la respuesta a los incidentes de seguridad de la información.
4. Se cuenta con indicadores y metricas relacionadas con el procedimiento de respuesta a los incidentes de seguridad de la información.
5. Se hace monitoreo periodico y se analiza para buscar mejoras y optimizaciones del proceso de respuesta a los incidentes de seguridad de la información.</t>
  </si>
  <si>
    <t>Aprendizaje sobre los incidentes de seguridad de la información</t>
  </si>
  <si>
    <t>A.5.27</t>
  </si>
  <si>
    <t>1) Si se lleva a cabo el aprendizaje y análisis de los incidentes de seguridad de la información. 20
2) Si se realizan revisiones periódicas de los incidentes para extraer lecciones y mejorar la seguridad. 40
3) Si se comparten las lecciones aprendidas y se toman acciones correctivas para evitar recurrencias. 60
4) Si existe una cultura de aprendizaje y mejora continua en relación con la seguridad de la información. 80
5) Si se utiliza el aprendizaje de los incidentes para fortalecer las capacidades de respuesta. 100</t>
  </si>
  <si>
    <t>Recolección de evidencia</t>
  </si>
  <si>
    <t>A.5.28</t>
  </si>
  <si>
    <t>1) Si se tiene un procedimiento establecido para la recolección y preservación adecuada de la evidencia. 20
2) Si los equipos de respuesta a incidentes están capacitados para manejar y recolectar la evidencia de manera forense. 40
3) Si se sigue un proceso para asegurar la cadena de custodia de la evidencia recolectada. 60
4) Si se cuenta con herramientas y tecnologías adecuadas para la recolección y análisis forense de evidencia. 80
5) Si se tiene un sistema de gestión para almacenar y administrar la evidencia de manera segura. 100</t>
  </si>
  <si>
    <t>Seguridad de la información durante interrupciones</t>
  </si>
  <si>
    <t>A.5.29</t>
  </si>
  <si>
    <t>1) Si se han identificado y evaluado los riesgos de seguridad de la información asociados con interrupciones o crisis. 20
2) Si se tienen planes y procedimientos para mantener la seguridad de la información durante situaciones de interrupción.40
3) Si se realizan simulacros o pruebas regulares para verificar la eficacia de los planes de seguridad durante interrupciones. 60
4) Si se cuenta con un equipo de respuesta a incidentes de seguridad dedicado para gestionar situaciones de crisis. 80
5) Si se tienen acuerdos de coordinación con otras entidades para garantizar la seguridad de la información durante interrupciones a gran escala. 100</t>
  </si>
  <si>
    <t>Preparación de las TIC para la continuidad de negocio</t>
  </si>
  <si>
    <t>A.5.30</t>
  </si>
  <si>
    <t>1) Si se tienen identificados y priorizados los sistemas y servicios TIC críticos para la continuidad del negocio. 20
2) Si existen planes de contingencia y procedimientos de recuperación ante desastres para los sistemas y servicios TIC críticos. 40
3) Si se realizan pruebas periódicas de los planes de contingencia para garantizar su eficacia y actualización. 60
4) Si los planes de contingencia están alineados con los objetivos y requisitos de continuidad de negocio de la organización. 80
5) Si se cuenta con recursos suficientes para implementar y mantener los planes de contingencia de manera efectiva. 100</t>
  </si>
  <si>
    <t>Requisitos legales, estatutarios, regulatorios y contractuales</t>
  </si>
  <si>
    <t>A.5.31</t>
  </si>
  <si>
    <t>1) Si se tiene un registro actualizado de los requisitos legales, estatutarios, regulatorios y contractuales aplicables a la seguridad de la información. 20
2) Si existe un proceso para evaluar regularmente el cumplimiento de estos requisitos y para actualizar las políticas y controles de seguridad según sea necesario. 40
3) Si la organización cuenta con un programa de concientización y capacitación sobre los requisitos legales y regulatorios relevantes. 60
4) Si se asignan responsabilidades claras para garantizar el cumplimiento de los requisitos legales y regulatorios en materia de seguridad de la información. 80
5) Si se cuenta con un mecanismo para monitorear cambios en los requisitos legales y actualizar las políticas y controles en consecuencia. 100</t>
  </si>
  <si>
    <t>Derechos de propiedad intelectual</t>
  </si>
  <si>
    <t>A.5.32</t>
  </si>
  <si>
    <t>1) Si se identifican y clasifican adecuadamente los activos de información que contienen propiedad intelectual o información confidencial. 20
2) Si la organización tiene medidas de seguridad establecidas para proteger la propiedad intelectual, como acceso restringido, cifrado u otros controles. 40
3) Si se realiza una revisión periódica de los permisos y accesos a la información confidencial para garantizar que solo las personas autorizadas tengan acceso. 60
4) Si existe un proceso para la gestión y protección de la propiedad intelectual en colaboración con los departamentos relevantes. 80
5) Si se proporciona capacitación y concientización a los empleados sobre la importancia de proteger los derechos de propiedad intelectual y la información confidencial. 100</t>
  </si>
  <si>
    <t>Protección de registros</t>
  </si>
  <si>
    <t>A.5.33</t>
  </si>
  <si>
    <t>1) Si existe una política que contemple lo siguiente: clasificación, categorización, períodos de retención y medios de almacenamiento permitidos, están en 20.
2) Si se almacenan las firmas digitales de forma segura, están en 40.
3) Si se contempla la posibilidad de destrucción, falsificación y acceso no autorizado, están en 60.
4) Si se verifica periódicamente la integridad de los registros, esta en el 80.
5) Si se utilizan medios de almacenamiento de larga duración para el almacenamiento a largo plazo, están en 100.</t>
  </si>
  <si>
    <t>Privacidad y protección de la PII (Información Identificable Personal)</t>
  </si>
  <si>
    <t>A.5.34</t>
  </si>
  <si>
    <t>1) Si existe un responsable de privacidad en la organización, están en 20.
2) Si existe un mecanismo para instruir al personal en el manejo de información de carácter personal, están en 40.
3) Si la información de carácter personal que es recopilada, procesada y almacenada por la organización por el responsable, están en 60.
4) Si existen controles de acceso a información de carácter personal, esta en el 80.
5) Si existe nivel de acceso y roles (de personal) a la información de carácter personal, están en 100.</t>
  </si>
  <si>
    <t>Revisión independiente de la seguridad de la información</t>
  </si>
  <si>
    <t>A.5.35</t>
  </si>
  <si>
    <t>1) Si existe priorización en la implementación de controles alineadas con los riesgos a activos de información, están en 20.
2) Si los objetivos y el alcance de auditoria estan autorizados por la gerencia, están en 40.
3) Si los requisitos de auditoría de sistemas son cuidadosamente planificados, autorizados, implementados y controlados para minimizar los riesgos, están en 60.
4) Si existe adecuado control a el acceso de las herramientas / software de auditoría del sistema de información, esta en el 80.
5) Si se se documentan los hallazgos de auditoría y las actuaciones para solventarlos, están en 100.</t>
  </si>
  <si>
    <t>Cumplimiento con las políticas, reglas y normas de la seguridad de la información</t>
  </si>
  <si>
    <t>A.5.36</t>
  </si>
  <si>
    <t>1) Si se hace una verificación periódica , están en 20.
2) Si de la verificacion periodica se realizan planes de mejora, están en 40.
3) Si existe un plan de auditorias periodicas,  están en 60.
4) Si se mide el cumplimiento de las las políticas, reglas y normas de la seguridad de la información en KPI, esta en el 80.
5) Si se hace seguimiento y gestion a las novedades o incidentes. 100</t>
  </si>
  <si>
    <t>Procedimientos operacionales documentados</t>
  </si>
  <si>
    <t>A.5.37</t>
  </si>
  <si>
    <t>1) Si se cuenta con procedimientos verbales sobre el uso y tratamiento de la información, están en 40.
2) Si se cuenta con procedimientos operacionales documentados, sobre el uso y tratamiento de la información, están en 100.</t>
  </si>
  <si>
    <t>SE MANEJAN UNOS PROTOCOLOS, PERO NO ES PROCEDIMIENTO Y NO ESTA DOCUMENTADO.</t>
  </si>
  <si>
    <t>Personas</t>
  </si>
  <si>
    <t>A.6</t>
  </si>
  <si>
    <t>Revisión de antecedentes</t>
  </si>
  <si>
    <t>A.6.1</t>
  </si>
  <si>
    <t>1) Si existe un proceso de evaluación previa al empleo toma en cuenta las leyes y regulaciones relevantes de privacidad y empleo, están en 20.
2) Si se realiza un  contacto de referencias y una verificación de antecedentes, según corresponda durante el proceso de selección, están en 40.
3) Si existen procesos de selección mejorados para los trabajadores en roles críticos, están en 60.
4) Si existen controles o estudios de seguridad previos a la contratación del personal, esta en el 80.
5) Si existe un proceso documentado, consistente y repetible, que sea propiedad y mantenido por RRHH, están en 100.</t>
  </si>
  <si>
    <t>LA DIRECCION DE TALENTO HUMANO EN LOS PROCESOS DE SELECCIÓN REALIZA TODAS LAS VERIFICACIONES DE REFERENCIAS, EXPERIENCIAS Y ANTECEDENTES COMO TAMBIEN EVALUCION PSICOLOGICA, EXAMENES MEDICOS Y PRUEBA DE POLIGRAFO.</t>
  </si>
  <si>
    <t>Gestionado</t>
  </si>
  <si>
    <t>Términos y condiciones de empleo</t>
  </si>
  <si>
    <t>A.6.2</t>
  </si>
  <si>
    <t>1) Si existe una estructura del personal, están en 20.
2) Si están claramente definidos los términos y condiciones de empleo, están en 40.
3) Si se hace distinción entre profesionales de la seguridad, los administradores de redes / sistemas de TI, los gerentes, los auditores y los trabajadores en general, están en 60.
4) Si se identifican responsabilidades específicas relacionadas con el riesgo y la seguridad de la información de acuerdo con la naturaleza de los roles, esta en el 80.
5) Si se mantienen registros para probar que los trabajadores entendieron, reconocieron y aceptaron sus obligaciones de seguridad de la información, están en 100.</t>
  </si>
  <si>
    <t xml:space="preserve">        </t>
  </si>
  <si>
    <t>A.6.3</t>
  </si>
  <si>
    <t>¿Reciben los empleados de la organización una adecuada concientización y entrenamiento referente a la seguridad de la información, esquematizado a través de un programa de generación de cultura que contemple con diferentes audiencias, canales, mensajes, entre otros?
¿Incluye en el entrenamiento y concientización, conceptos como políticas, procedimientos y el uso adecuados de los recursos d ela organización, antes de tener acceso a los servicios?</t>
  </si>
  <si>
    <t>ESTAS ACTIVIDADES ACTUALMENTE NO SE REALIZAN</t>
  </si>
  <si>
    <t>Proceso disciplinario</t>
  </si>
  <si>
    <t>A.6.4</t>
  </si>
  <si>
    <t>¿Existe un proceso disciplinario formalmente definido para los empleados que hayan cometido alguna violación a la política de de seguridad de la información?
¿Estos procesos diciplinarios incluyen proveedores y externos?</t>
  </si>
  <si>
    <t>Responsabilidades luego de la finalización o cambio de empleo</t>
  </si>
  <si>
    <t>A.6.5</t>
  </si>
  <si>
    <t>¿Exite un proceso definido para la terminación del contrato o cambio de un empleado, así como los requerimientos de seguridad de la información?
¿Existe un procedimiento para el retorno de todos los activos de la irganización para cuando los empleados, contratistas y terceros terminan su vinculación con la organización?
¿Son removidos los privilegios de acceso a la información y a los servicios de procesamiento de información?
¿Se le informa a los empleados o contratistas las responsabilidades y los deberes de seguridad de la información que permanecen validos después de la terminación del contrato o cambio de cargo?
¿Estas políticas incluyen a los altos ejecutivos de la organización?</t>
  </si>
  <si>
    <t>Acuerdos de confidencialidad o no revelación</t>
  </si>
  <si>
    <t>A.6.6</t>
  </si>
  <si>
    <t>¿Todo empleado, contratista y usuarios firman los terminos y condiciones que contienen responsabilidases referentes a seguridad de la información una vez finalizada la relación existente?</t>
  </si>
  <si>
    <t>Trabajo remoto</t>
  </si>
  <si>
    <t>A.6.7</t>
  </si>
  <si>
    <t>¿Existen controles para conexiones seguras, desde el lugar de trabajo hasta la red de la organización?
¿Se cifran los datos de los dispositivos usados para teletrabajo?
¿Existen directrices para el manejo seguro de computadores potátiles en todas sus formas, teléfonos móviles?
Si se permite trabajo en casa, se efectúan evaluaciones de riesgo y se implementan controles entre ellos omunicaciones seguras con la oficina?</t>
  </si>
  <si>
    <t xml:space="preserve"> SE CUENTA ACTUALMENTE CON CONEXIONES VPN PARA SUCURSALES REMOTAS, NO SE TIENE AUTORIZADO TELETRABAJO Y EL MANEJO DE EQUIPOS DE COMPUTO DE ESTABLECIO EN LA CIRCULAR REGLAMENTARIO. </t>
  </si>
  <si>
    <t>Reportes de eventos de seguridad de la información</t>
  </si>
  <si>
    <t>A.6.8</t>
  </si>
  <si>
    <t xml:space="preserve">¿Existe una política definida para la gestión de manejo de incidentes?
¿Los eventos o fallas significativas en los sistemas, son reportadas al comité de seguridad, riesgos o a la junta?
¿Existe un documento de políticas y procedimientos para reportar los eventos de seguridad y la escalabilidad de los mismos?
¿Existe un punto de contacto conocido para toda la organización para el reporte de incidentes de seguridad?
</t>
  </si>
  <si>
    <t>NO SE TIENE POLITICA ESTABLECIDA NI DOCUMENTADA, SOLO SE MANEJA PROTOCOLOS VERBALES, ES DECIR CUALQUIER INCIDENCIA EL USUARIO DE INFORMAR A LA COORDINACION TIC.</t>
  </si>
  <si>
    <t>Fisicos</t>
  </si>
  <si>
    <t>A.7</t>
  </si>
  <si>
    <t>Perímetros de seguridad física</t>
  </si>
  <si>
    <t>A.7.1</t>
  </si>
  <si>
    <t>¿Se evita el trabajo no supervisado en áreas seguras (datacenter, cuarto de cableado, cuarto eléctrico, etc) para evitar actividades maliciosas?
¿Permiten el uso de equipos fotográficos, de video, de audio ni otro equipo de grabación como cámaras en dispositivos móviles, amenos que esté autirizado?
¿Se restringe el acceso a áreas seguras en horario no laboral?</t>
  </si>
  <si>
    <t>Entrada física</t>
  </si>
  <si>
    <t>A.7.2</t>
  </si>
  <si>
    <t>¿Se registra fecha y hora de entrada y salida de visitantes y estan supervisados si se requiere?
¿Se utilizan controles de autenticación como las tarjetas de autorización de acceso más una clave para autorizar y validar el acceso?
Se autoriza y monitorea el acceso de terceros a las áreas seguras?</t>
  </si>
  <si>
    <t>NO SE TIENE ESE PROCESO</t>
  </si>
  <si>
    <t>Seguridad de oficinas, despachos e instalaciones</t>
  </si>
  <si>
    <t>A.7.3</t>
  </si>
  <si>
    <t>¿Lás áreas se ubican de modo que eviten el acceso al público?
¿las áreas seguras son discretas, no utilizan señales obvias dentro o fuera de ellas que identifiquen la presencia de actividades de procesamiento de información?
¿el público no tiene acceso a directorios telefónicos internos que indiquen la ubicación de los servicios de procesamiento de información sensible?</t>
  </si>
  <si>
    <t>Supervisión de la seguridad física</t>
  </si>
  <si>
    <t>A.7.4</t>
  </si>
  <si>
    <t>¿Las instalaciones físicas deben ser monitoreadas por sistemas de vigilancia, que pueden incluir guardias, alarma contra intrusos, sistemas de monotoreo de video como un circuito cerrado de televición y software de gestión de información de seguridad física, ya sea administrando internamente o por un proveedor de servicio de monitoreo?</t>
  </si>
  <si>
    <t>SE CUENTA CON CAMARAS DE SEGURIDAD EN TODAS LAS INSTALACIONES DE LA ORGANIZACIÓN AL IGUAL QUE LAS SEDES REMOTAS</t>
  </si>
  <si>
    <t>Protección contra amenazas físicas y ambientales</t>
  </si>
  <si>
    <t>A.7.5</t>
  </si>
  <si>
    <t>¿S aplican protecciones físicas en áreas seguras contra daños por incendio, inundación, terremoto, explisión, manifestaciones sociales y otras formas de desastre natural y artificial?
¿se almacenan en áreas seguras, materiales combustibles o suministros de oficina?</t>
  </si>
  <si>
    <t xml:space="preserve">               </t>
  </si>
  <si>
    <t>A.7.6</t>
  </si>
  <si>
    <t>¿Dispone de una poliítica de seguridad física y del entorno?
¿Se tienen identificadas las áreas seguras?
¿ Se Asegurar que las labores de mantenimiento de redes eléctricas, y de datos, dentro del centro de cómputo, sean realizadas acorde con el procedimiento de Gestión de Cambios y por personal idóneo y apropiadamente, autorizado previamente por el comité de cambios; así mismo, se debe llevar control de la programación de los mantenimientos preventivos.?</t>
  </si>
  <si>
    <t>Escritorio y pantalla limpios</t>
  </si>
  <si>
    <t>A.7.7</t>
  </si>
  <si>
    <t>¿La entidad cuenta con una politica de escritorio y pantalla limpios?
¿Como se comunico a los funcionarios de la entidad (internos y externo) la creación de la política?
¿Se realizan sensibilizaciones a los empleados sobre mantener los escritorios y pantalla limpias?
¿Se hacen visitas frecuentes y aleatorias a los empleados para verificar que se cumpla la política?
¿Que acciones se toman en caso de identificar funcionarios que no cumplan con la política?</t>
  </si>
  <si>
    <t>Emplazamiento y protección de equipos</t>
  </si>
  <si>
    <t>A.7.8</t>
  </si>
  <si>
    <t>¿Qué hace la entidad para proteger los equipos en caso de requerir moverlos?
¿Los equipos se encuentras cifrados en caso de robo o perdida?
¿La entidad tiene una política en caso de robo o perdida de los equipos y asegurar que la información no se pueda recuperar?
¿Que pasos debe hacer el funcionario para reporta un equipo?</t>
  </si>
  <si>
    <t>Seguridad de activos fuera de las instalaciones</t>
  </si>
  <si>
    <t>A.7.9</t>
  </si>
  <si>
    <t>¿La entidad cuenta con una politica para los equipos fuera de la entidad?
¿La entidad cuenta con cifrado en los equipos?
¿La entidad tiene un inventario de los equipos que se encuentran fuera de la entidad?
¿Qué pasos realizar la entidad ante el robo o perdida de un equipo?</t>
  </si>
  <si>
    <t>Medios de almacenamiento</t>
  </si>
  <si>
    <t>A.7.10</t>
  </si>
  <si>
    <t>¿Qué medios de almacenamiento tiene definido la entidad?
¿En que política de la entidad se define los medios de almacenamiento?
¿Se realiza copias de seguridad de estos medios?
¿Cada cuanto se realiza un borrado a la información que se encuentra en estos medios (si aplica)?</t>
  </si>
  <si>
    <t>Servicios de suministro</t>
  </si>
  <si>
    <t>A.7.11</t>
  </si>
  <si>
    <t>¿En caso de falla electrica, la entidad como garantiza el funcionamiento de los equipos?
¿En el datacenter, que actividades se realizan en caso de fallas en el suministro de energia?</t>
  </si>
  <si>
    <t>EN CASO DE FALLO DE ENERGIA, SE CUENTA CON UPS Y PLANTA ELECTRICA</t>
  </si>
  <si>
    <t>Seguridad del cableado</t>
  </si>
  <si>
    <t>A.7.12</t>
  </si>
  <si>
    <t>¿Cada cuanto que le entidad verifica el cableado de los equipos en el datacenter?
¿Quién realiza la actividad del cableado en el datacenter?
¿Dentro de las instalaciones de la entidad quien realiza el ajuste de los cables?
¿Cómo se realiza la distribución de los cables en lso diferentes piso de las instalaciones?</t>
  </si>
  <si>
    <t>NO SE TIENE PROCESO DOCUMENTADO PERO SE REALIZA LA VERIFICACION CONCURRENTEMENTE, LA DISTRIBUCION DEL CABLEADO LA REALIZA UN TERCERO Y EN EL DATACENTER ESTA A CARGO DEL COORDINADOR TIC</t>
  </si>
  <si>
    <t>Mantenimiento de equipos</t>
  </si>
  <si>
    <t>A.7.13</t>
  </si>
  <si>
    <t>¿La entidad tiene definido una politica de mantenimiento a los equipos?
¿Se tiene un cronograma de mantenimiento preventivo a los equipos de la entidad incluyendo los del datacenter?
¿Qué proveedores realizan esta labor y deben estar acompañado de algun funcionario de la entidad?
¿Que soportes dejan los proveedores después de realizar su trabajo?</t>
  </si>
  <si>
    <t>LA POLITICA DE MANTENIMIENTO LA TIENE EL AREA DE SUMINISTROS, SE MANEJA CRONOGRAMA, LA ACTIVIDAD LA REALIZA UN TERCERO QUIEN DEJA INFORME DE CADA MTTO REALIZADO.</t>
  </si>
  <si>
    <t>Eliminación o re utilización segura de equipos</t>
  </si>
  <si>
    <t>A.7.14</t>
  </si>
  <si>
    <t>¿Qué metodos son los utilizados por la entidad para realizar la eliminación o re utilización de los equipos?
¿En caso de ser eliminados los equipos como se asegurar el borrado de la información y que esta no se pueda recuperar?
¿En caso de re utilización que factores se tienen en cuenta?
¿En caso de que el equipo sea de un tercero, que pasos debe hacer la entidad para revisar el equipo?</t>
  </si>
  <si>
    <t xml:space="preserve">LA REUTILIZACION O REASIGNACION DE EQUIPOS ESTA AUTORIZADO Y COORDINADO POR LA SUBGCIA ADTIVA COMO TAMBIEN LA BAJA DE EQUIPOS DE COMPUTO.  </t>
  </si>
  <si>
    <t>Tecnologicos</t>
  </si>
  <si>
    <t>A.8</t>
  </si>
  <si>
    <t>Dispositivos terminales de usuario</t>
  </si>
  <si>
    <t>A.8.1</t>
  </si>
  <si>
    <t>¿La entidad cuenta con un inventario de los dispositivos que tiene la compañía?
¿La entidad cuenta con una hoja de vida de los dispositivos que tienen asignados cada uno de los funcionarios?
¿Quién debe solicitar los dispositivos en la entidad para un funcionario nuevo?</t>
  </si>
  <si>
    <t>SE TIENE EL INVENTARIO POR PARTE DEL AREA CONTABLE, LAS HOJAS DE VIDA ESTAN ADMNISTRADAS POR LA COORDINACION TIC, LA SUBGCIA ADTIVA SOLICITA LOS EQUIPOS PARA NUEVOS FUNCIONARIOS</t>
  </si>
  <si>
    <t>Derechos de acceso privilegiado</t>
  </si>
  <si>
    <t>A.8.2</t>
  </si>
  <si>
    <t>¿La entidad tiene una política definida sobre los usuarios con privilegios?
¿La entidad tiene como identificar los usuarios privilegiados en caso de que sean genericos?
¿La entidad realiza monitoreo sobre estos usuarios?
¿Estos usuarios son actividados unicamente para algun proceso en especial o siempre mantienen activos?
¿En caso de identificar actividades realizadas por estos usuarios se valida que estas actividades fueron autorizadas por el jefe inmeadiato?</t>
  </si>
  <si>
    <t>NO SE TIENE POLITICA ESTABLECIDA NI DOCUMENTADA, SE REALIZA DE ACUERDO A LAS FUNCIONES O ACTIVIDADES DEL FUNCIONARIO ASI MISMO SE LE HABILITAN PRIVILEGIOS O PERMISOS</t>
  </si>
  <si>
    <t>Restricción de acceso a la información</t>
  </si>
  <si>
    <t>A.8.3</t>
  </si>
  <si>
    <t>¿La entidad cuenta con política de acceso a las aplicaciones, bases de datos y servidores?
¿La entidad cuenta con matrices de roles y perfiles para las diferentes aplicaciones que tienen?
¿Cómo asegura la entidad la debida segregación de funciones?
¿En caso de no poder teneer un segregación de funciones como se asegura la entidad de que no se ingrese información no autorizada?
¿Se realiza revisión de los usuarios en las aplicaciones para validar que esten ingresando solo los debiadamente autorizados?</t>
  </si>
  <si>
    <t>NO SE TIENE LA POLITICA ESTABLECIDA NI DOCUMENTADA, LOS ACCESOS Y PERMISOS A RECURSOS SE ASIGNAN CON BASE A FUNCIONES Y SON SOLICITADOS POR EL JEFE DE AREA O DEPTO VERBAL O POR EMAIL AL COORDINADOR TIC</t>
  </si>
  <si>
    <t>Acceso al código fuente</t>
  </si>
  <si>
    <t>A.8.4</t>
  </si>
  <si>
    <t>¿La entidad cuenta con una política de segregación de ambientes?
¿La entidad valida que los usuarios de producción no puedan tener acceso a desarrollo y viceversa?
¿Quién dentro de la entidad custodia los codigo fuente de las aplicaciones in house?
¿En caso de que la aplicación sea de un tercero, la entidad tiene a alguien que conozca el codigo fuente?
¿Que procedimiento realiza la entidad en caso de identificar novedades en la operación de la apliación?</t>
  </si>
  <si>
    <t>Autenticación segura</t>
  </si>
  <si>
    <t>A.8.5</t>
  </si>
  <si>
    <t>1.¿Qué métodos de autenticación utiliza la organización para asegurar el acceso a sus sistemas y datos sensibles?                                2.¿Cuáles son las políticas de contraseñas implementadas en la organización para garantizar una autenticación segura?                    3.¿Existe la implementación de autenticación de múltiples factores (MFA) en la organización? Si es así, ¿cómo se gestiona y promueve su uso?                                                                                                                                                                                                       4.¿Cómo se realiza el monitoreo de las actividades de inicio de sesión para detectar intentos de acceso no autorizados?                     5.¿Cuál es el procedimiento para revocar el acceso de usuarios que ya no necesitan autenticarse en los sistemas de la organización?</t>
  </si>
  <si>
    <t>NO SE TIENE POLITICA</t>
  </si>
  <si>
    <t>Gestión de la capacidad</t>
  </si>
  <si>
    <t>A.8.6</t>
  </si>
  <si>
    <t>1.¿Cómo la organización monitorea y planifica la capacidad de sus sistemas y recursos para asegurar un rendimiento óptimo?
2.¿Qué indicadores clave de rendimiento (KPI) se utilizan para evaluar y medir la capacidad de los sistemas y recursos?
3.¿Cómo se asegura la organización de que los recursos son escalables y pueden adaptarse a los cambios en la demanda?
4.¿Cuál es el proceso para identificar y abordar los cuellos de botella o puntos de congestión en la infraestructura de TI?
5.¿Se han realizado pruebas de carga y rendimiento para determinar la capacidad máxima y las limitaciones de los sistemas críticos?</t>
  </si>
  <si>
    <t>Protección contra código malicioso (malware)</t>
  </si>
  <si>
    <t>A.8.7</t>
  </si>
  <si>
    <t>1.¿Qué medidas de seguridad se han implementado para proteger a la organización contra el malware y otras amenazas cibernéticas?
2.¿Cómo se actualizan y mantienen las soluciones de seguridad, como antivirus y firewalls, para enfrentar las últimas amenazas de malware?
3.¿Cuál es el procedimiento para detectar y responder a posibles infecciones de malware en la red o en los sistemas de la organización?
4.¿La organización realiza capacitaciones y ejercicios de concienciación sobre seguridad para ayudar a los empleados a reconocer y evitar el malware?
5.¿Existen políticas claras sobre el uso de dispositivos externos (como USB) para minimizar el riesgo de introducir malware en la red?</t>
  </si>
  <si>
    <t xml:space="preserve">BASICAMENTE LAS MEDIDAS HACIA LOS USUARIOS SE HA REALIZADO MEDIANTE CIRCULAR REGLAMENTARIA, SE HIZO UNA CHARLA DE SENSIBILIZACION Y SE HACEN A NIVEL DE FIREWALL Y ANTIVIRUS LAS PROTECCIONES A TRAVES DE POLITICAS. </t>
  </si>
  <si>
    <t>Gestión de vulnerabilidades técnicas</t>
  </si>
  <si>
    <t>A.8.8</t>
  </si>
  <si>
    <t>1.¿Cómo identifica la organización las vulnerabilidades técnicas en sus sistemas y aplicaciones?
2.¿Qué procesos se siguen para priorizar y abordar las vulnerabilidades identificadas?
3.¿Cómo se asegura la organización de que las actualizaciones y parches de seguridad se implementen de manera oportuna y efectiva?
4.¿Se realiza una evaluación regular de las configuraciones de seguridad de los sistemas y aplicaciones para detectar posibles vulnerabilidades?
5.¿Cuál es el proceso para gestionar y mitigar las vulnerabilidades encontradas en proveedores y socios de la organización?</t>
  </si>
  <si>
    <t>NO SE TIENE POLITICA ESTABLECIDA</t>
  </si>
  <si>
    <t>Gestión de la configuración</t>
  </si>
  <si>
    <t>A.8.9</t>
  </si>
  <si>
    <t>1.¿Qué controles y políticas se implementan para asegurar una configuración segura en los sistemas y aplicaciones?
2.¿Cómo se asegura la organización de que solo se instalen y ejecuten software y aplicaciones autorizadas?
3.¿Qué procesos se siguen para revisar y actualizar la configuración de los sistemas para garantizar su seguridad?
4.¿Existe un sistema de control de cambios que permita rastrear y auditar las modificaciones realizadas en la configuración de los sistemas?
5.¿Cómo se protegen y gestionan los archivos de configuración sensibles para evitar accesos no autorizados?</t>
  </si>
  <si>
    <t>Borrado de información</t>
  </si>
  <si>
    <t>A.8.10</t>
  </si>
  <si>
    <t>1.¿Cómo se asegura la organización de que la información se borra de manera segura cuando ya no es necesaria?
2.¿Cuál es el procedimiento para identificar los datos que deben ser borrados y cuáles deben ser retenidos según la política de retención de datos?
3.¿Qué métodos de borrado seguro se utilizan para eliminar la información de manera irreversible?
4.¿Se realizan auditorías o verificaciones para asegurar que el borrado seguro se lleva a cabo de manera adecuada?
5.¿Existen políticas claras sobre el manejo y el borrado de información en dispositivos móviles y equipos de usuario final?</t>
  </si>
  <si>
    <t>Enmascarado de datos</t>
  </si>
  <si>
    <t>A.8.11</t>
  </si>
  <si>
    <t>Si se ha implementado una política que establece la necesidad y el alcance del enmascaramiento de datos, el control estará en 20.
Si se han identificado y clasificado correctamente los datos sensibles que deben ser enmascarados, el control estará en 40.
Si se utiliza un proceso formal para llevar a cabo el enmascaramiento de datos, con aprobación y revisión por parte de las partes interesadas, estará en 60.
Si se realiza un monitoreo periódico para verificar la efectividad de las medidas de enmascaramiento de datos, el control estará en 80.
Si se lleva a cabo una revisión y mejora continua del proceso de enmascaramiento de datos en función de los cambios en los sistemas y datos, el control estará en 100.</t>
  </si>
  <si>
    <t>A NIVEL DE ENMASCARDO SOLAMENTE SE TIENEN EL ENMASCARADO DE PUERTOS A NIVEL DE FIREWALL PARA EL ACCESO PUBLICO A UNAS CAMARAS INSTALADAS EN SALAS DE VELACION.</t>
  </si>
  <si>
    <t>Prevención de filtración de datos</t>
  </si>
  <si>
    <t>A.8.12</t>
  </si>
  <si>
    <t>Si se ha implementado una política que establece los requisitos para prevenir la filtración de datos, el control estará en 20.
Si se han identificado y clasificado adecuadamente los datos sensibles que deben ser protegidos contra la filtración, el control estará en 40.
Si se utilizan medidas técnicas, como firewalls y sistemas de prevención de pérdida de datos (DLP), para evitar la filtración no autorizada, el control estará en 60.
Si se lleva a cabo una revisión y análisis periódico de los registros de eventos para detectar patrones de filtración de datos, el control estará en 80.
Si se ha establecido un plan de respuesta ante incidentes que incluya acciones específicas para abordar la filtración de datos, el control estará en 100.</t>
  </si>
  <si>
    <t>Respaldo de información</t>
  </si>
  <si>
    <t>A.8.13</t>
  </si>
  <si>
    <t>Si se ha establecido una política que defina los requisitos y procedimientos para realizar copias de respaldo, el control estará en 20.
Si se han identificado y clasificado adecuadamente los activos de información que requieren respaldos regulares, el control estará en 40.
Si se realiza una evaluación periódica de riesgos para determinar la frecuencia y el tipo de respaldo necesario, el control estará en 60.
Si se realizan pruebas periódicas de restauración de datos para verificar la integridad y disponibilidad de la información recuperada, el control estará en 80.
Si se dispone de un plan de contingencia que incluye la recuperación de datos desde respaldos en caso de pérdida de información, el control estará en 100.</t>
  </si>
  <si>
    <t>NO SE TIENE POLITICA ESTABLECIDA, SE ESTA GENERANDO BACKUP AUTOMATICA DEL APLICATIVO PRINCIPAL, SE TIENE PROYECTO DE IMPLEMENTACION DE SOFTWARE.</t>
  </si>
  <si>
    <t>Redundancia de las instalaciones de procesamiento de información</t>
  </si>
  <si>
    <t>A.8.14</t>
  </si>
  <si>
    <t>Si se ha realizado una evaluación de riesgos para determinar los niveles de redundancia necesarios, el control estará en 20.
Si se han implementado sistemas de alimentación ininterrumpida (UPS) y sistemas de enfriamiento redundantes, el control estará en 40.
Si se dispone de sistemas de conectividad de red redundantes para asegurar la continuidad de la operación, el control estará en 60.
Si se realizan pruebas periódicas de los sistemas redundantes para verificar su funcionamiento, el control estará en 80.
Si existe un plan de contingencia que incluya la activación y coordinación de las instalaciones redundantes en caso de interrupción, el control estará en 100.</t>
  </si>
  <si>
    <t>SE HA IMPLEMENTADO UPS</t>
  </si>
  <si>
    <t>Registración</t>
  </si>
  <si>
    <t>A.8.15</t>
  </si>
  <si>
    <t>Si se ha establecido una política o procedimiento que establezca los requisitos y finalidad de la registración de eventos de seguridad de la información, el control estará en 20.
Si se han identificado y clasificado adecuadamente los eventos y actividades críticas que deben ser registrados, el control estará en 40.
Si se registra adecuadamente la información relevante relacionada con los eventos de seguridad, como fecha, hora, origen y naturaleza del evento, el control estará en 60.
Si se realiza un análisis periódico de los registros de eventos de seguridad para detectar patrones o incidentes de seguridad, el control estará en 80.
Si se lleva a cabo un seguimiento y gestión de políticas en relación con las novedades o incidentes registrados, el control estará en 100.</t>
  </si>
  <si>
    <t>Actividades de supervisión</t>
  </si>
  <si>
    <t>A.8.16</t>
  </si>
  <si>
    <t>Si se ha establecido una política o procedimiento que defina el alcance y los objetivos de las actividades de supervisión, el control estará en 20.
Si se han identificado y clasificado adecuadamente las áreas críticas que requieren supervisión, el control estará en 40.
Si se llevan a cabo actividades de supervisión de forma periódica y planificada, el control estará en 60.
Si se documentan los hallazgos y resultados de las actividades de supervisión realizadas, el control estará en 80.
Si se toman acciones correctivas en base a los resultados de las actividades de supervisión, el control estará en 100.</t>
  </si>
  <si>
    <t>Sincronización de reloj (clock)</t>
  </si>
  <si>
    <t>A.8.17</t>
  </si>
  <si>
    <t xml:space="preserve">¿Existen politicas, arquitecturas,procedimientos, procesos claramente definidos para la sincronización y presición  del reloj del sistema? -20
Las configuraciones y procedimientos de sincronización y presición de reloj de sistema, se aplica en  la infraestructura critica de TI-40
Las configuraciones y procedimientos de sincronización y presición de reloj de sistema, se aplica en todo el entorno productivo , desarrollo, laboratorio incluyendo las herramientas de seguridad y monitoreo-60
¿Se verifica frecuentemente la implementación de procesos de tal forma que se garantice en el tiempo la sincronización de reloj en el entorno de TI?-80
Se cuenta con herramientas de automatización, que generen la sincronización automática, que generen alertas automáticas de tal forma que el proceso sea optimizado?-100
</t>
  </si>
  <si>
    <t>Uso de programas utilitarios privilegiados</t>
  </si>
  <si>
    <t>A.8.18</t>
  </si>
  <si>
    <t>¿Existen politicas, arquitecturas,procedimientos, procesos claramente definidos para el manejo de utilitarios?-20
¿Los procedimientos incluyen almacenamiento de registros en un formato seguro o mecanismo de control no-editable?-40
Se aplican las configuraciones y controles de manejo de utilitarios en la realidad operativa.-60
¿El acceso a los registros es adecuadamente controlado, autorizado y monitoreado?-80
Se monitorea de foma periódica la configuración y los accesos a los utilitarios.-100</t>
  </si>
  <si>
    <t>Instalación de software en sistemas operacionales</t>
  </si>
  <si>
    <t>A.8.19</t>
  </si>
  <si>
    <t>¿Existe una política acerca de la instalación de software?-20
¿Dentro de las politicas y procedimientos, se incluye pruebas, aprobaciones y el manejo de instalaión para ambientes productivos?-40
¿Se asegura que todo software instalado es probado, aprobado, permitido y mantenido para su uso en producción?-60
¿Existen controles para evitar instalaciones de software, excepto por administradores capacitados y autorizados?-80
¿Se monitorea la frecuentemente la instalación de software no permitido y se corrigen los hallazgos detectados?-100</t>
  </si>
  <si>
    <t>Seguridad en redes</t>
  </si>
  <si>
    <t>A.8.20</t>
  </si>
  <si>
    <t>¿Existen políticas de redes físicas e inalámbricas?-20
¿Existen procesos y procedimientos para la configuración y segregación de redes?-40
¿Existe una separación de la administración de las operaciones de sistemas y la de infraestructuras de red?-60
¿Existe una segmentación de red adecuada usando cortafuegos, VLAN, VPN, etc.?-80
¿Existen mecanismos de monitoreo de redes que permitan detectar trafico malicioso?-100</t>
  </si>
  <si>
    <t>EXISTE SEGMENTACION DE RED USANDO CORTAFUEGOS VLAN , VPN</t>
  </si>
  <si>
    <t>Seguridad de servicios de red</t>
  </si>
  <si>
    <t>A.8.21</t>
  </si>
  <si>
    <t>¿Existen politicas procesos y procedimientos de seguridad en los servicios de red?-20
¿Se gestionan, clasifican y protegen los servicios de red de forma adecuada?-40
¿Existe un monitoreo de servicios de red?-60
¿Se emplean mecanismos de autenticación en la red, cifrado de tráfico de red?-80
¿Se hace una revisión periódica de las configuraciones de cortafuegos, IDS / IPS, WAF, DAM?-100</t>
  </si>
  <si>
    <t>Segregación de redes</t>
  </si>
  <si>
    <t>A.8.22</t>
  </si>
  <si>
    <t xml:space="preserve">¿Existe una política de segmentación de red?-20
¿Se segmenta la red inalámbrica de la red física? ¿Y la red de invitados?-40
¿Se controla la segmentación con proveedores y clientes?-60
¿Se segmentan los ambientes productivos de desarrollo y de laboratorio?-80
¿Se monitorea frecuentemente la segmentación de ñas re4des apara garantizar su segregación durante el tiempo?-100
</t>
  </si>
  <si>
    <t>Filtrado web</t>
  </si>
  <si>
    <t>A.8.23</t>
  </si>
  <si>
    <t>¿La entidad cuenta con una política de navegación segura? - 20
¿La entidad tiene documentada la aplicación de la política de navegación segura en un procedimiento? - 40
¿La entidad despliega la política de navegación hacia los diferentes grupos de usuarios según su rol y actividad? - 60
¿La entidad cuenta con un dispositivo de seguridad como control tecnológico? - 80
¿La entidad revisa y aplica los bloqueos correspondientes a sitios web externos en sus listas negras por categoria? -100</t>
  </si>
  <si>
    <t>LA ENTIDAD CUENTA CON FIREWALL COMO CONTROL TECNOLOGICO Y EN LA CUAL SE REVISA LOS BLOQUEOS APLICADOS A SITIOS WEB</t>
  </si>
  <si>
    <t>Uso de criptografía</t>
  </si>
  <si>
    <t>A.8.24</t>
  </si>
  <si>
    <t>¿La entidad cuenta con una política de uso de controles criptograficos? - 20
¿La entidad tiene documentada la aplicación de la política de uso de controles criptograficos un procedimiento? - 40
¿La entidad despliega la política de uso de controles criptograficos hacia los diferentes grupos de interés? - 60
¿La entidad cuenta con mecanismos de protocolo seguro en las comunicaciones ? - 80
¿La entidad revisa y actualiza los mecanismos de protocolo seguro en las comunicaciones ? -100</t>
  </si>
  <si>
    <t>NO</t>
  </si>
  <si>
    <t>Desarrollo seguro del ciclo de vida</t>
  </si>
  <si>
    <t>A.8.25</t>
  </si>
  <si>
    <t>¿La entidad cuenta con una política de ciclo de vida de desarrollo seguro? - 20
¿La entidad tiene documentada la aplicación de la política de ciclo de vida de desarrollo seguro un lineamiento? - 40
¿La entidad despliega la política de ciclo de vida de desarrollo seguro hacia los diferentes grupos de interés? - 60
¿La entidad cuenta con la aplicación de lineamientos de ciclo de vida de desarrollo seguro en sus diferentes fases? - 80
¿La entidad revisa y actualiza las fases del ciclo de vida de desarrollo seguro usando normatividad vigente? -100</t>
  </si>
  <si>
    <t>Requerimientos de seguridad en aplicaciones</t>
  </si>
  <si>
    <t>A.8.26</t>
  </si>
  <si>
    <t>¿La entidad cuenta con una política y lineamientos de seguridad en aplicaciones? - 20
¿La entidad tiene documentados los procedimientos asociados a la implementación y mantenimiento de aplicaciones? - 40
¿La entidad controla y monitorea el uso de contraseñas, y registro de privilegios de acceso en las aplicaciones? - 60
¿La entidad cuenta con controles de protección en ambientes on premise y cloud de la aplicación? - 80
¿La entidad revisa y actualiza los procedimientos de acuerdo a los informes de incidencias de seguridad y mantenimiento? -100</t>
  </si>
  <si>
    <t>Principios de arquitectura de sistemas e ingeniería seguras</t>
  </si>
  <si>
    <t>A.8.27</t>
  </si>
  <si>
    <t>¿La entidad cuenta lineamientos para la arquitectura de sistemas e ingeniería segura? - 20
¿La entidad tiene documentados los procedimientos asociados a los principios de arquitectura e ingeniería segura? - 40
¿La entidad mantiene y aplica actividades asociadas a los principios de arquitectura e ingeniería segura? - 60
¿La entidad cuenta con un departamento o area de arquitectura TI capaz de integrar diseño y seguridad en la construcción de sistemas de información  ? - 80
¿La entidad revisa y actualiza los procedimientos de acuerdo a la reunión de partes interesadas, revisión, aprobación de cambios y mejora continua? -100</t>
  </si>
  <si>
    <t>Generación de código seguro</t>
  </si>
  <si>
    <t>A.8.28</t>
  </si>
  <si>
    <t>¿La entidad cuenta con una política de codificación segura? - 20
¿La entidad tiene documentada la política de codificación segura? - 40
¿La entidad despliega la política de política de codificación segura hacia los diferentes grupos que operan el desarrollo seguro de software? - 60
¿La entidad cuenta con la integración de prácticas de codificación segura hacia el desarrollo de software? - 80
¿La entidad revisa y actualiza los procedimientos de codificación segura integrando estandares de alta calidad? -100"</t>
  </si>
  <si>
    <t>Prueba segura en el desarrollo y aceptación</t>
  </si>
  <si>
    <t>A.8.29</t>
  </si>
  <si>
    <t xml:space="preserve">¿Cómo se asegura de que se realicen pruebas seguras durante el desarrollo de sistemas y aplicaciones?
¿Cuál es el proceso que sigue para verificar la seguridad en la fase de aceptación de los sistemas o aplicaciones antes de su implementación?
¿Cuáles son los criterios específicos que se utilizan para determinar si una prueba es segura y cumple con los estándares establecidos en la ISO 27002?
¿Existe una política formal o procedimientos documentados que rigen la realización de pruebas seguras durante el desarrollo y aceptación? Si es así, ¿dónde se encuentran y cómo se asegura de que el personal los conozca y cumpla con ellos?
¿Cómo se asegura de que los equipos de desarrollo y aceptación estén adecuadamente capacitados en prácticas de prueba segura y cuestiones de seguridad de la información?
</t>
  </si>
  <si>
    <t>Desarrollo tercerizado</t>
  </si>
  <si>
    <t>A.8.30</t>
  </si>
  <si>
    <t>Cuál es el proceso que se sigue para seleccionar y evaluar a los proveedores externos que participan en el desarrollo tercerizado?
¿Cómo se garantiza que los contratistas externos comprendan y apliquen adecuadamente las políticas y medidas de seguridad de la información establecidas por nuestra organización?
¿Existen acuerdos contractuales formales que estipulen las responsabilidades y obligaciones específicas en términos de seguridad de la información para los proveedores externos? En caso afirmativo, ¿cómo se monitorea y asegura el cumplimiento de estos acuerdos?
¿Cuáles son los mecanismos de comunicación y coordinación establecidos con los proveedores externos durante el desarrollo tercerizado para abordar problemas de seguridad o incidentes relacionados con la información?
¿Se realizan auditorías o evaluaciones periódicas de los proveedores externos para verificar el estado de la seguridad de la información en sus operaciones y asegurarse de que sigan cumpliendo con nuestros estándares de seguridad?</t>
  </si>
  <si>
    <t>Separación de entornos de desarrollo, prueba y producción</t>
  </si>
  <si>
    <t>A.8.31</t>
  </si>
  <si>
    <t>¿Cuál es la política de separación de entornos de desarrollo, prueba y producción en su organización?
¿Cómo aseguran que se mantengan entornos completamente separados y aislados entre sí?
¿Qué medidas de seguridad se aplican para prevenir la contaminación de datos y configuraciones entre los diferentes entornos?
¿Qué procedimientos tienen establecidos para gestionar el acceso y los permisos de los usuarios a cada uno de los entornos?
¿Cómo se realizan las pruebas y validaciones antes de implementar cambios en producción para asegurar que no haya impactos negativos?</t>
  </si>
  <si>
    <t>Gestión de cambios</t>
  </si>
  <si>
    <t>A.8.32</t>
  </si>
  <si>
    <t>¿Cuál es el proceso establecido para gestionar los cambios dentro de la organización?
¿Cómo se asegura de que se sigan los procedimientos adecuados para solicitar, evaluar y autorizar cambios en el entorno de TI?
¿Qué medidas de seguridad se aplican para garantizar que los cambios implementados no introduzcan vulnerabilidades o riesgos de seguridad?
¿Cómo se documentan y comunican los cambios a las partes interesadas relevantes?
¿Qué medidas se toman para realizar una revisión posterior a la implementación y evaluar el impacto de los cambios realizados?</t>
  </si>
  <si>
    <t>Información de prueba</t>
  </si>
  <si>
    <t>A.8.33</t>
  </si>
  <si>
    <t>¿Qué tipos de información de prueba se utilizan en el entorno de la organización?
¿Cuál es el proceso para obtener y utilizar la información de prueba en los sistemas y aplicaciones?
¿Cómo se asegura de que la información de prueba se maneje de manera segura y no comprometa datos sensibles?
¿Existe una política o procedimiento específico para el uso y protección de la información de prueba?
¿Se realiza alguna revisión periódica para asegurarse de que los datos de prueba estén actualizados y que no se estén utilizando de manera inapropiada?</t>
  </si>
  <si>
    <t>Protección de sistemas de información durante pruebas de auditoría</t>
  </si>
  <si>
    <t>A.8.34</t>
  </si>
  <si>
    <t>¿Cuál es el alcance y objetivo de las pruebas de auditoría en relación con la protección de sistemas de información?
¿Qué políticas y procedimientos se han implementado específicamente para garantizar la seguridad de los sistemas de información durante las pruebas de auditoría?
¿Qué medidas de seguridad técnicas se han implementado para proteger los sistemas durante las pruebas de auditoría?
¿Cómo se controla y limita el acceso a los sistemas y datos sensibles durante el proceso de auditoría?
¿Cuál es el proceso para identificar, reportar y gestionar cualquier incidente de seguridad que pueda surgir durante las pruebas de auditoría?</t>
  </si>
  <si>
    <t>infraestructura y Automatizacion inteligente</t>
  </si>
  <si>
    <t>A.9</t>
  </si>
  <si>
    <t>Optimizacion de ancho de banda y canales entre sucursales</t>
  </si>
  <si>
    <t>A.9.1</t>
  </si>
  <si>
    <t>¿La entidad cuenta con canales de poco ancho de banda?
¿La entidad cuenta con una hoja de vida de los dispositivos que tienen asignados cada uno de los funcionarios?
¿Quién debe solicitar los dispositivos en la entidad para un funcionario nuevo?</t>
  </si>
  <si>
    <t>LA ENTIDAD CUENTA CON CANALES DEDICADOS EN FIBRA OPTICA, EN CUANTO A HOJAS DE VIDA LA COORDINACION TIC LLEVA LAS DE LOS EQUIPOS DE COMPUTO.</t>
  </si>
  <si>
    <t>Codigo Norma</t>
  </si>
  <si>
    <t>Estado Deseado (%)</t>
  </si>
  <si>
    <t>Estado Actual      (%)</t>
  </si>
  <si>
    <t>Calificacion Madurez</t>
  </si>
  <si>
    <t>Calificacion general de la madurez en seguridad de la información</t>
  </si>
  <si>
    <t>CMM Modelo de madurez para la capacidad</t>
  </si>
  <si>
    <t>Madurez</t>
  </si>
  <si>
    <t>Indica % Madurez</t>
  </si>
  <si>
    <t>Descripcion escala Madurez</t>
  </si>
  <si>
    <t>Numero de Controles</t>
  </si>
  <si>
    <t>% Controles</t>
  </si>
  <si>
    <t>Ausencia completa de una política, procedimiento, control, etc legibles</t>
  </si>
  <si>
    <t>El desarrollo apenas ha comenzado y requerirá un trabajo significativo para satisfacer los requisitos</t>
  </si>
  <si>
    <t>Progresando bien pero no completado aún</t>
  </si>
  <si>
    <t>El desarrollo está más o menos completo aunque con ausencia de detalles y/o no está aún implementado, en cumplimiento vigente ni activamente avalado por la alta dirección.</t>
  </si>
  <si>
    <t>El desarrollo está completo, el proceso / control ha sido implementado y recientemente comenzó a operar</t>
  </si>
  <si>
    <t>El requisito está plenamente conforme, está plenamente operativo como se espera, está siendo activamente supervisado y mejorado, y hay evidencia sustancial para demostrar todo lo antedicho a los auditores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</si>
</sst>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sz val="11"/>
      <color theme="1"/>
      <name val="Calibri"/>
      <family val="2"/>
      <scheme val="minor"/>
    </font>
    <font>
      <b/>
      <sz val="9"/>
      <color theme="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name val="Arial"/>
      <family val="2"/>
    </font>
    <font>
      <sz val="9"/>
      <name val="Calibri"/>
      <family val="2"/>
      <scheme val="minor"/>
    </font>
    <font>
      <sz val="9"/>
      <color rgb="FF444444"/>
      <name val="Calibri"/>
      <family val="2"/>
      <charset val="1"/>
    </font>
    <font>
      <sz val="9"/>
      <color rgb="FF000000"/>
      <name val="Calibri"/>
      <family val="2"/>
    </font>
    <font>
      <u/>
      <sz val="11"/>
      <color theme="10"/>
      <name val="Calibri"/>
      <family val="2"/>
      <scheme val="minor"/>
    </font>
    <font>
      <b/>
      <sz val="20"/>
      <color theme="1"/>
      <name val="Calibri"/>
      <family val="2"/>
      <scheme val="minor"/>
    </font>
    <font>
      <b/>
      <sz val="11"/>
      <color theme="0"/>
      <name val="Calibri"/>
      <family val="2"/>
      <scheme val="minor"/>
    </font>
    <font>
      <b/>
      <sz val="10"/>
      <color theme="0"/>
      <name val="Calibri"/>
      <family val="2"/>
      <scheme val="minor"/>
    </font>
  </fonts>
  <fills count="18">
    <fill>
      <patternFill patternType="none"/>
    </fill>
    <fill>
      <patternFill patternType="gray125"/>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FFFF0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9" tint="0.79998168889431442"/>
        <bgColor theme="9" tint="0.79998168889431442"/>
      </patternFill>
    </fill>
    <fill>
      <patternFill patternType="solid">
        <fgColor rgb="FFFF0000"/>
        <bgColor theme="4" tint="0.79998168889431442"/>
      </patternFill>
    </fill>
    <fill>
      <patternFill patternType="solid">
        <fgColor rgb="FF92D050"/>
        <bgColor theme="4" tint="0.79998168889431442"/>
      </patternFill>
    </fill>
    <fill>
      <patternFill patternType="solid">
        <fgColor rgb="FF00B050"/>
        <bgColor theme="4" tint="0.79998168889431442"/>
      </patternFill>
    </fill>
    <fill>
      <patternFill patternType="solid">
        <fgColor rgb="FF00B0F0"/>
        <bgColor theme="4" tint="0.79998168889431442"/>
      </patternFill>
    </fill>
    <fill>
      <patternFill patternType="solid">
        <fgColor theme="5"/>
        <bgColor theme="4" tint="0.79998168889431442"/>
      </patternFill>
    </fill>
    <fill>
      <patternFill patternType="solid">
        <fgColor theme="5" tint="-0.249977111117893"/>
        <bgColor theme="4" tint="0.79998168889431442"/>
      </patternFill>
    </fill>
    <fill>
      <patternFill patternType="solid">
        <fgColor rgb="FFFFC000"/>
        <bgColor indexed="64"/>
      </patternFill>
    </fill>
    <fill>
      <patternFill patternType="solid">
        <fgColor theme="9" tint="0.59999389629810485"/>
        <bgColor indexed="64"/>
      </patternFill>
    </fill>
    <fill>
      <patternFill patternType="solid">
        <fgColor rgb="FF0070C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bottom/>
      <diagonal/>
    </border>
    <border>
      <left/>
      <right style="thin">
        <color indexed="64"/>
      </right>
      <top/>
      <bottom/>
      <diagonal/>
    </border>
    <border>
      <left/>
      <right/>
      <top style="thin">
        <color indexed="64"/>
      </top>
      <bottom style="thin">
        <color indexed="64"/>
      </bottom>
      <diagonal/>
    </border>
    <border>
      <left style="thin">
        <color theme="9"/>
      </left>
      <right style="thin">
        <color theme="9"/>
      </right>
      <top style="thin">
        <color theme="9"/>
      </top>
      <bottom style="thin">
        <color theme="9"/>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4">
    <xf numFmtId="0" fontId="0" fillId="0" borderId="0"/>
    <xf numFmtId="9" fontId="4" fillId="0" borderId="0" applyFont="0" applyFill="0" applyBorder="0" applyAlignment="0" applyProtection="0"/>
    <xf numFmtId="0" fontId="9" fillId="0" borderId="0"/>
    <xf numFmtId="0" fontId="13" fillId="0" borderId="0" applyNumberFormat="0" applyFill="0" applyBorder="0" applyAlignment="0" applyProtection="0"/>
  </cellStyleXfs>
  <cellXfs count="79">
    <xf numFmtId="0" fontId="0" fillId="0" borderId="0" xfId="0"/>
    <xf numFmtId="0" fontId="2" fillId="0" borderId="0" xfId="0" applyFont="1"/>
    <xf numFmtId="0" fontId="6" fillId="5"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3" fillId="0" borderId="3" xfId="0" applyFont="1" applyBorder="1" applyAlignment="1">
      <alignment horizontal="right" vertical="center" wrapText="1"/>
    </xf>
    <xf numFmtId="0" fontId="1" fillId="0" borderId="0" xfId="0" applyFont="1" applyAlignment="1">
      <alignment horizontal="right"/>
    </xf>
    <xf numFmtId="0" fontId="1" fillId="0" borderId="0" xfId="0" applyFont="1" applyAlignment="1">
      <alignment horizontal="left"/>
    </xf>
    <xf numFmtId="0" fontId="2" fillId="0" borderId="8" xfId="0" applyFont="1" applyBorder="1" applyAlignment="1">
      <alignment horizontal="right" vertical="center" wrapText="1"/>
    </xf>
    <xf numFmtId="0" fontId="2" fillId="8" borderId="8" xfId="0" applyFont="1" applyFill="1" applyBorder="1" applyAlignment="1">
      <alignment horizontal="right" vertical="center" wrapText="1"/>
    </xf>
    <xf numFmtId="0" fontId="2" fillId="7" borderId="0" xfId="1" applyNumberFormat="1" applyFont="1" applyFill="1" applyBorder="1" applyAlignment="1">
      <alignment horizontal="center" vertical="center"/>
    </xf>
    <xf numFmtId="0" fontId="10" fillId="0" borderId="0" xfId="2" applyFont="1" applyAlignment="1">
      <alignment horizontal="left" vertical="center" wrapText="1"/>
    </xf>
    <xf numFmtId="0" fontId="2" fillId="7" borderId="0" xfId="1" applyNumberFormat="1" applyFont="1" applyFill="1" applyBorder="1" applyAlignment="1">
      <alignment horizontal="center" vertical="center" wrapText="1"/>
    </xf>
    <xf numFmtId="0" fontId="5" fillId="6" borderId="1" xfId="0" applyFont="1" applyFill="1" applyBorder="1" applyAlignment="1">
      <alignment horizontal="center" vertical="center" wrapText="1"/>
    </xf>
    <xf numFmtId="0" fontId="2" fillId="0" borderId="0" xfId="0" applyFont="1" applyAlignment="1">
      <alignment vertical="center"/>
    </xf>
    <xf numFmtId="0" fontId="2" fillId="0" borderId="0" xfId="0" applyFont="1" applyAlignment="1">
      <alignment horizontal="center" vertical="center"/>
    </xf>
    <xf numFmtId="9" fontId="2" fillId="0" borderId="0" xfId="1" applyFont="1" applyFill="1" applyBorder="1" applyAlignment="1">
      <alignment horizontal="center" vertical="center"/>
    </xf>
    <xf numFmtId="0" fontId="2" fillId="0" borderId="0" xfId="0" applyFont="1" applyAlignment="1">
      <alignment vertical="center" wrapText="1"/>
    </xf>
    <xf numFmtId="0" fontId="2" fillId="0" borderId="0" xfId="0" applyFont="1" applyAlignment="1">
      <alignment horizontal="left" vertical="center" wrapText="1"/>
    </xf>
    <xf numFmtId="0" fontId="2" fillId="9" borderId="9" xfId="0" applyFont="1" applyFill="1" applyBorder="1" applyAlignment="1">
      <alignment horizontal="center" vertical="center"/>
    </xf>
    <xf numFmtId="0" fontId="2" fillId="7" borderId="10" xfId="1" applyNumberFormat="1" applyFont="1" applyFill="1" applyBorder="1" applyAlignment="1">
      <alignment horizontal="center" vertical="center"/>
    </xf>
    <xf numFmtId="0" fontId="10" fillId="0" borderId="10" xfId="2" applyFont="1" applyBorder="1" applyAlignment="1">
      <alignment horizontal="left" vertical="center" wrapText="1"/>
    </xf>
    <xf numFmtId="9" fontId="2" fillId="7" borderId="11" xfId="1" applyFont="1" applyFill="1" applyBorder="1" applyAlignment="1">
      <alignment horizontal="center" vertical="center"/>
    </xf>
    <xf numFmtId="0" fontId="2" fillId="13" borderId="12" xfId="0" applyFont="1" applyFill="1" applyBorder="1" applyAlignment="1">
      <alignment horizontal="center" vertical="center" wrapText="1"/>
    </xf>
    <xf numFmtId="9" fontId="2" fillId="7" borderId="6" xfId="1" applyFont="1" applyFill="1" applyBorder="1" applyAlignment="1">
      <alignment horizontal="center" vertical="center"/>
    </xf>
    <xf numFmtId="0" fontId="2" fillId="14" borderId="12" xfId="0" applyFont="1" applyFill="1" applyBorder="1" applyAlignment="1">
      <alignment horizontal="center" vertical="center" wrapText="1"/>
    </xf>
    <xf numFmtId="0" fontId="2" fillId="12" borderId="12" xfId="0" applyFont="1" applyFill="1" applyBorder="1" applyAlignment="1">
      <alignment horizontal="center" vertical="center" wrapText="1"/>
    </xf>
    <xf numFmtId="0" fontId="2" fillId="11" borderId="12" xfId="0" applyFont="1" applyFill="1" applyBorder="1" applyAlignment="1">
      <alignment horizontal="center" vertical="center" wrapText="1"/>
    </xf>
    <xf numFmtId="0" fontId="2" fillId="10" borderId="13" xfId="0" applyFont="1" applyFill="1" applyBorder="1" applyAlignment="1">
      <alignment horizontal="center" vertical="center"/>
    </xf>
    <xf numFmtId="0" fontId="2" fillId="7" borderId="14" xfId="1" applyNumberFormat="1" applyFont="1" applyFill="1" applyBorder="1" applyAlignment="1">
      <alignment horizontal="center" vertical="center"/>
    </xf>
    <xf numFmtId="0" fontId="10" fillId="0" borderId="14" xfId="2" applyFont="1" applyBorder="1" applyAlignment="1">
      <alignment horizontal="left" vertical="center" wrapText="1"/>
    </xf>
    <xf numFmtId="9" fontId="2" fillId="7" borderId="15" xfId="1" applyFont="1" applyFill="1" applyBorder="1" applyAlignment="1">
      <alignment horizontal="center" vertical="center"/>
    </xf>
    <xf numFmtId="0" fontId="2" fillId="8" borderId="8" xfId="0" applyFont="1" applyFill="1" applyBorder="1" applyAlignment="1">
      <alignment horizontal="center" vertical="center"/>
    </xf>
    <xf numFmtId="0" fontId="2" fillId="0" borderId="8" xfId="0" applyFont="1" applyBorder="1" applyAlignment="1">
      <alignment horizontal="center" vertical="center"/>
    </xf>
    <xf numFmtId="0" fontId="3" fillId="3" borderId="4" xfId="0" applyFont="1" applyFill="1" applyBorder="1" applyAlignment="1">
      <alignment horizontal="center" vertical="center" wrapText="1"/>
    </xf>
    <xf numFmtId="9" fontId="8" fillId="0" borderId="1" xfId="0" applyNumberFormat="1" applyFont="1" applyBorder="1" applyAlignment="1">
      <alignment horizontal="center" vertical="center"/>
    </xf>
    <xf numFmtId="0" fontId="2" fillId="5" borderId="1" xfId="0" applyFont="1" applyFill="1" applyBorder="1" applyAlignment="1">
      <alignment horizontal="center" vertical="center"/>
    </xf>
    <xf numFmtId="9" fontId="2" fillId="5" borderId="1" xfId="1" applyFont="1" applyFill="1" applyBorder="1" applyAlignment="1">
      <alignment horizontal="center" vertical="center"/>
    </xf>
    <xf numFmtId="0" fontId="0" fillId="0" borderId="1" xfId="0" applyBorder="1" applyAlignment="1">
      <alignment horizontal="center" vertical="center"/>
    </xf>
    <xf numFmtId="0" fontId="7" fillId="0" borderId="1" xfId="0" applyFont="1" applyBorder="1" applyAlignment="1">
      <alignment horizontal="right"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2" fillId="3" borderId="0" xfId="0" applyFont="1" applyFill="1" applyAlignment="1">
      <alignment horizontal="center" vertical="center"/>
    </xf>
    <xf numFmtId="0" fontId="11" fillId="0" borderId="0" xfId="0" applyFont="1" applyAlignment="1">
      <alignment vertical="center" wrapText="1"/>
    </xf>
    <xf numFmtId="0" fontId="12" fillId="0" borderId="0" xfId="0" applyFont="1" applyAlignment="1">
      <alignment vertical="center" wrapText="1"/>
    </xf>
    <xf numFmtId="0" fontId="12"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left"/>
    </xf>
    <xf numFmtId="0" fontId="0" fillId="0" borderId="0" xfId="0" applyAlignment="1">
      <alignment horizontal="left"/>
    </xf>
    <xf numFmtId="0" fontId="12" fillId="0" borderId="0" xfId="0" applyFont="1" applyAlignment="1">
      <alignment horizontal="left" vertical="center" wrapText="1"/>
    </xf>
    <xf numFmtId="0" fontId="2" fillId="0" borderId="0" xfId="0" applyFont="1" applyAlignment="1">
      <alignment horizontal="left" vertical="center"/>
    </xf>
    <xf numFmtId="0" fontId="3" fillId="3" borderId="0" xfId="0" applyFont="1" applyFill="1" applyAlignment="1">
      <alignment horizontal="center" wrapText="1"/>
    </xf>
    <xf numFmtId="0" fontId="3" fillId="7" borderId="5"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13" fillId="0" borderId="0" xfId="3"/>
    <xf numFmtId="0" fontId="6" fillId="16" borderId="17" xfId="0" applyFont="1" applyFill="1" applyBorder="1" applyAlignment="1">
      <alignment horizontal="center" vertical="center" wrapText="1"/>
    </xf>
    <xf numFmtId="0" fontId="3" fillId="16" borderId="18" xfId="0" applyFont="1" applyFill="1" applyBorder="1" applyAlignment="1">
      <alignment horizontal="center" textRotation="90" wrapText="1"/>
    </xf>
    <xf numFmtId="0" fontId="6" fillId="4" borderId="19" xfId="0" applyFont="1" applyFill="1" applyBorder="1" applyAlignment="1">
      <alignment horizontal="center" vertical="center" wrapText="1"/>
    </xf>
    <xf numFmtId="0" fontId="6" fillId="5" borderId="19" xfId="0" applyFont="1" applyFill="1" applyBorder="1" applyAlignment="1">
      <alignment horizontal="center" vertical="center" wrapText="1"/>
    </xf>
    <xf numFmtId="0" fontId="6" fillId="15" borderId="19" xfId="0" applyFont="1" applyFill="1" applyBorder="1" applyAlignment="1">
      <alignment horizontal="center" vertical="center" wrapText="1"/>
    </xf>
    <xf numFmtId="0" fontId="6" fillId="15" borderId="20" xfId="0" applyFont="1" applyFill="1" applyBorder="1" applyAlignment="1">
      <alignment horizontal="center" vertical="center" wrapText="1"/>
    </xf>
    <xf numFmtId="0" fontId="0" fillId="5" borderId="0" xfId="0" applyFill="1"/>
    <xf numFmtId="0" fontId="0" fillId="0" borderId="0" xfId="0" applyAlignment="1">
      <alignment horizontal="center" vertical="center" wrapText="1"/>
    </xf>
    <xf numFmtId="0" fontId="0" fillId="0" borderId="0" xfId="0" applyAlignment="1">
      <alignment wrapText="1"/>
    </xf>
    <xf numFmtId="0" fontId="15" fillId="17" borderId="1" xfId="0" applyFont="1" applyFill="1" applyBorder="1" applyAlignment="1">
      <alignment horizontal="center" vertical="center"/>
    </xf>
    <xf numFmtId="9" fontId="16" fillId="17" borderId="1" xfId="0" applyNumberFormat="1" applyFont="1" applyFill="1" applyBorder="1" applyAlignment="1">
      <alignment horizontal="center" vertical="center"/>
    </xf>
    <xf numFmtId="0" fontId="0" fillId="5" borderId="0" xfId="0" applyFill="1" applyAlignment="1">
      <alignment horizontal="left"/>
    </xf>
    <xf numFmtId="0" fontId="0" fillId="2" borderId="0" xfId="0" applyFill="1" applyAlignment="1">
      <alignment horizontal="center"/>
    </xf>
    <xf numFmtId="0" fontId="14" fillId="0" borderId="0" xfId="0" applyFont="1" applyAlignment="1">
      <alignment horizontal="center" vertical="center"/>
    </xf>
    <xf numFmtId="0" fontId="0" fillId="0" borderId="0" xfId="0" applyAlignment="1">
      <alignment horizontal="left"/>
    </xf>
    <xf numFmtId="0" fontId="8" fillId="2" borderId="1" xfId="0" applyFont="1" applyFill="1" applyBorder="1" applyAlignment="1">
      <alignment horizontal="center" vertical="center" wrapText="1"/>
    </xf>
    <xf numFmtId="0" fontId="0" fillId="0" borderId="0" xfId="0" applyAlignment="1">
      <alignment horizontal="left" vertical="center"/>
    </xf>
    <xf numFmtId="15" fontId="0" fillId="0" borderId="0" xfId="0" applyNumberFormat="1" applyAlignment="1">
      <alignment horizontal="left" vertical="center"/>
    </xf>
    <xf numFmtId="0" fontId="16" fillId="17" borderId="2" xfId="0" applyFont="1" applyFill="1" applyBorder="1" applyAlignment="1">
      <alignment horizontal="center" vertical="center" wrapText="1"/>
    </xf>
    <xf numFmtId="0" fontId="16" fillId="17" borderId="7" xfId="0" applyFont="1" applyFill="1" applyBorder="1" applyAlignment="1">
      <alignment horizontal="center" vertical="center" wrapText="1"/>
    </xf>
    <xf numFmtId="0" fontId="16" fillId="17" borderId="16" xfId="0" applyFont="1" applyFill="1" applyBorder="1" applyAlignment="1">
      <alignment horizontal="center" vertical="center" wrapText="1"/>
    </xf>
    <xf numFmtId="0" fontId="2" fillId="0" borderId="1" xfId="0" applyFont="1" applyBorder="1" applyAlignment="1">
      <alignment horizontal="center" vertical="center"/>
    </xf>
  </cellXfs>
  <cellStyles count="4">
    <cellStyle name="Excel Built-in Normal" xfId="2" xr:uid="{6D57C818-C9F8-4005-9767-378A08BC0C71}"/>
    <cellStyle name="Hipervínculo" xfId="3" builtinId="8"/>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s-US"/>
              <a:t>Calificacion Actual</a:t>
            </a:r>
          </a:p>
          <a:p>
            <a:pPr>
              <a:defRPr/>
            </a:pPr>
            <a:r>
              <a:rPr lang="es-US"/>
              <a:t>Madurez Controles</a:t>
            </a:r>
          </a:p>
        </c:rich>
      </c:tx>
      <c:layout>
        <c:manualLayout>
          <c:xMode val="edge"/>
          <c:yMode val="edge"/>
          <c:x val="9.6221400355258626E-4"/>
          <c:y val="1.915729570500935E-3"/>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CO"/>
        </a:p>
      </c:txPr>
    </c:title>
    <c:autoTitleDeleted val="0"/>
    <c:plotArea>
      <c:layout/>
      <c:radarChart>
        <c:radarStyle val="marker"/>
        <c:varyColors val="0"/>
        <c:ser>
          <c:idx val="0"/>
          <c:order val="0"/>
          <c:tx>
            <c:v>Estado actual</c:v>
          </c:tx>
          <c:spPr>
            <a:ln w="34925" cap="rnd">
              <a:solidFill>
                <a:schemeClr val="accent1"/>
              </a:solidFill>
              <a:round/>
            </a:ln>
            <a:effectLst>
              <a:outerShdw blurRad="57150" dist="19050" dir="5400000" algn="ctr" rotWithShape="0">
                <a:srgbClr val="000000">
                  <a:alpha val="63000"/>
                </a:srgbClr>
              </a:outerShdw>
            </a:effectLst>
          </c:spPr>
          <c:marker>
            <c:symbol val="none"/>
          </c:marker>
          <c:dLbls>
            <c:delete val="1"/>
          </c:dLbls>
          <c:cat>
            <c:strRef>
              <c:f>'2. GraficoAraña'!$C$3:$C$6</c:f>
              <c:strCache>
                <c:ptCount val="4"/>
                <c:pt idx="0">
                  <c:v>Organizacionales</c:v>
                </c:pt>
                <c:pt idx="1">
                  <c:v>Personas</c:v>
                </c:pt>
                <c:pt idx="2">
                  <c:v>Fisicos</c:v>
                </c:pt>
                <c:pt idx="3">
                  <c:v>Tecnologicos</c:v>
                </c:pt>
              </c:strCache>
            </c:strRef>
          </c:cat>
          <c:val>
            <c:numRef>
              <c:f>'2. GraficoAraña'!$F$3:$F$6</c:f>
              <c:numCache>
                <c:formatCode>General</c:formatCode>
                <c:ptCount val="4"/>
                <c:pt idx="0">
                  <c:v>20</c:v>
                </c:pt>
                <c:pt idx="1">
                  <c:v>52</c:v>
                </c:pt>
                <c:pt idx="2">
                  <c:v>50</c:v>
                </c:pt>
                <c:pt idx="3">
                  <c:v>15</c:v>
                </c:pt>
              </c:numCache>
            </c:numRef>
          </c:val>
          <c:extLst>
            <c:ext xmlns:c16="http://schemas.microsoft.com/office/drawing/2014/chart" uri="{C3380CC4-5D6E-409C-BE32-E72D297353CC}">
              <c16:uniqueId val="{00000000-717F-4FF5-A480-203A4DC43BFB}"/>
            </c:ext>
          </c:extLst>
        </c:ser>
        <c:ser>
          <c:idx val="1"/>
          <c:order val="1"/>
          <c:tx>
            <c:v>Estado Deseado</c:v>
          </c:tx>
          <c:spPr>
            <a:ln w="34925" cap="rnd">
              <a:solidFill>
                <a:schemeClr val="accent2"/>
              </a:solidFill>
              <a:round/>
            </a:ln>
            <a:effectLst>
              <a:outerShdw blurRad="57150" dist="19050" dir="5400000" algn="ctr" rotWithShape="0">
                <a:srgbClr val="000000">
                  <a:alpha val="63000"/>
                </a:srgbClr>
              </a:outerShdw>
            </a:effectLst>
          </c:spPr>
          <c:marker>
            <c:symbol val="none"/>
          </c:marker>
          <c:dLbls>
            <c:delete val="1"/>
          </c:dLbls>
          <c:val>
            <c:numRef>
              <c:f>'2. GraficoAraña'!$E$3:$E$6</c:f>
              <c:numCache>
                <c:formatCode>General</c:formatCode>
                <c:ptCount val="4"/>
                <c:pt idx="0">
                  <c:v>100</c:v>
                </c:pt>
                <c:pt idx="1">
                  <c:v>100</c:v>
                </c:pt>
                <c:pt idx="2">
                  <c:v>100</c:v>
                </c:pt>
                <c:pt idx="3">
                  <c:v>100</c:v>
                </c:pt>
              </c:numCache>
            </c:numRef>
          </c:val>
          <c:extLst>
            <c:ext xmlns:c16="http://schemas.microsoft.com/office/drawing/2014/chart" uri="{C3380CC4-5D6E-409C-BE32-E72D297353CC}">
              <c16:uniqueId val="{00000000-61A5-4FC2-9592-451F0592E3ED}"/>
            </c:ext>
          </c:extLst>
        </c:ser>
        <c:dLbls>
          <c:showLegendKey val="0"/>
          <c:showVal val="1"/>
          <c:showCatName val="0"/>
          <c:showSerName val="0"/>
          <c:showPercent val="0"/>
          <c:showBubbleSize val="0"/>
        </c:dLbls>
        <c:axId val="1029318608"/>
        <c:axId val="1029319024"/>
      </c:radarChart>
      <c:catAx>
        <c:axId val="10293186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1029319024"/>
        <c:crosses val="autoZero"/>
        <c:auto val="1"/>
        <c:lblAlgn val="ctr"/>
        <c:lblOffset val="100"/>
        <c:noMultiLvlLbl val="0"/>
      </c:catAx>
      <c:valAx>
        <c:axId val="10293190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crossAx val="10293186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19051</xdr:colOff>
      <xdr:row>1</xdr:row>
      <xdr:rowOff>104775</xdr:rowOff>
    </xdr:from>
    <xdr:to>
      <xdr:col>1</xdr:col>
      <xdr:colOff>926018</xdr:colOff>
      <xdr:row>1</xdr:row>
      <xdr:rowOff>591150</xdr:rowOff>
    </xdr:to>
    <xdr:pic>
      <xdr:nvPicPr>
        <xdr:cNvPr id="2" name="Imagen 1">
          <a:extLst>
            <a:ext uri="{FF2B5EF4-FFF2-40B4-BE49-F238E27FC236}">
              <a16:creationId xmlns:a16="http://schemas.microsoft.com/office/drawing/2014/main" id="{A330B7E3-7617-0170-3ADB-ECE66D7E4E61}"/>
            </a:ext>
          </a:extLst>
        </xdr:cNvPr>
        <xdr:cNvPicPr>
          <a:picLocks noChangeAspect="1"/>
        </xdr:cNvPicPr>
      </xdr:nvPicPr>
      <xdr:blipFill>
        <a:blip xmlns:r="http://schemas.openxmlformats.org/officeDocument/2006/relationships" r:embed="rId1"/>
        <a:stretch>
          <a:fillRect/>
        </a:stretch>
      </xdr:blipFill>
      <xdr:spPr>
        <a:xfrm>
          <a:off x="266701" y="295275"/>
          <a:ext cx="906967" cy="486375"/>
        </a:xfrm>
        <a:prstGeom prst="rect">
          <a:avLst/>
        </a:prstGeom>
      </xdr:spPr>
    </xdr:pic>
    <xdr:clientData/>
  </xdr:twoCellAnchor>
  <xdr:twoCellAnchor editAs="oneCell">
    <xdr:from>
      <xdr:col>11</xdr:col>
      <xdr:colOff>685800</xdr:colOff>
      <xdr:row>0</xdr:row>
      <xdr:rowOff>47625</xdr:rowOff>
    </xdr:from>
    <xdr:to>
      <xdr:col>13</xdr:col>
      <xdr:colOff>30467</xdr:colOff>
      <xdr:row>1</xdr:row>
      <xdr:rowOff>680508</xdr:rowOff>
    </xdr:to>
    <xdr:pic>
      <xdr:nvPicPr>
        <xdr:cNvPr id="3" name="Imagen 2">
          <a:extLst>
            <a:ext uri="{FF2B5EF4-FFF2-40B4-BE49-F238E27FC236}">
              <a16:creationId xmlns:a16="http://schemas.microsoft.com/office/drawing/2014/main" id="{B30F9B38-E440-4BC5-9259-AE23D5127E3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743950" y="47625"/>
          <a:ext cx="868667" cy="8233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312420</xdr:colOff>
      <xdr:row>1</xdr:row>
      <xdr:rowOff>0</xdr:rowOff>
    </xdr:from>
    <xdr:to>
      <xdr:col>15</xdr:col>
      <xdr:colOff>7620</xdr:colOff>
      <xdr:row>13</xdr:row>
      <xdr:rowOff>30480</xdr:rowOff>
    </xdr:to>
    <xdr:graphicFrame macro="">
      <xdr:nvGraphicFramePr>
        <xdr:cNvPr id="2" name="Gráfico 1">
          <a:extLst>
            <a:ext uri="{FF2B5EF4-FFF2-40B4-BE49-F238E27FC236}">
              <a16:creationId xmlns:a16="http://schemas.microsoft.com/office/drawing/2014/main" id="{46E85676-3DB4-BF2D-7492-D4A27702F9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F8C89-0EDB-4240-8002-A892A9752BCA}">
  <dimension ref="B2:M17"/>
  <sheetViews>
    <sheetView topLeftCell="B2" workbookViewId="0">
      <selection activeCell="C6" sqref="C6:M6"/>
    </sheetView>
  </sheetViews>
  <sheetFormatPr defaultColWidth="11.42578125" defaultRowHeight="14.65"/>
  <cols>
    <col min="1" max="1" width="3.7109375" customWidth="1"/>
    <col min="2" max="2" width="14.28515625" customWidth="1"/>
  </cols>
  <sheetData>
    <row r="2" spans="2:13" ht="58.5" customHeight="1">
      <c r="C2" s="70" t="s">
        <v>0</v>
      </c>
      <c r="D2" s="70"/>
      <c r="E2" s="70"/>
      <c r="F2" s="70"/>
      <c r="G2" s="70"/>
      <c r="H2" s="70"/>
      <c r="I2" s="70"/>
      <c r="J2" s="70"/>
      <c r="K2" s="70"/>
      <c r="L2" s="70"/>
      <c r="M2" s="64"/>
    </row>
    <row r="4" spans="2:13">
      <c r="B4" s="69" t="s">
        <v>1</v>
      </c>
      <c r="C4" s="69"/>
      <c r="D4" s="69"/>
      <c r="E4" s="69"/>
      <c r="F4" s="69"/>
      <c r="G4" s="69"/>
      <c r="H4" s="69"/>
      <c r="I4" s="69"/>
      <c r="J4" s="69"/>
      <c r="K4" s="69"/>
      <c r="L4" s="69"/>
      <c r="M4" s="69"/>
    </row>
    <row r="5" spans="2:13">
      <c r="B5">
        <v>1</v>
      </c>
      <c r="C5" s="71" t="s">
        <v>2</v>
      </c>
      <c r="D5" s="71"/>
      <c r="E5" s="71"/>
      <c r="F5" s="71"/>
      <c r="G5" s="71"/>
      <c r="H5" s="71"/>
      <c r="I5" s="71"/>
      <c r="J5" s="71"/>
      <c r="K5" s="71"/>
      <c r="L5" s="71"/>
      <c r="M5" s="71"/>
    </row>
    <row r="6" spans="2:13">
      <c r="B6">
        <v>2</v>
      </c>
      <c r="C6" s="71" t="s">
        <v>3</v>
      </c>
      <c r="D6" s="71"/>
      <c r="E6" s="71"/>
      <c r="F6" s="71"/>
      <c r="G6" s="71"/>
      <c r="H6" s="71"/>
      <c r="I6" s="71"/>
      <c r="J6" s="71"/>
      <c r="K6" s="71"/>
      <c r="L6" s="71"/>
      <c r="M6" s="71"/>
    </row>
    <row r="7" spans="2:13">
      <c r="B7">
        <v>3</v>
      </c>
      <c r="C7" s="68" t="s">
        <v>4</v>
      </c>
      <c r="D7" s="68"/>
      <c r="E7" s="68"/>
      <c r="F7" s="68"/>
      <c r="G7" s="68"/>
      <c r="H7" s="68"/>
      <c r="I7" s="68"/>
      <c r="J7" s="68"/>
      <c r="K7" s="68"/>
      <c r="L7" s="68"/>
      <c r="M7" s="68"/>
    </row>
    <row r="8" spans="2:13">
      <c r="B8">
        <v>4</v>
      </c>
      <c r="C8" s="68" t="s">
        <v>5</v>
      </c>
      <c r="D8" s="68"/>
      <c r="E8" s="68"/>
      <c r="F8" s="68"/>
      <c r="G8" s="68"/>
      <c r="H8" s="68"/>
      <c r="I8" s="68"/>
      <c r="J8" s="68"/>
      <c r="K8" s="68"/>
      <c r="L8" s="68"/>
      <c r="M8" s="68"/>
    </row>
    <row r="9" spans="2:13">
      <c r="B9">
        <v>5</v>
      </c>
      <c r="C9" s="68" t="s">
        <v>6</v>
      </c>
      <c r="D9" s="68"/>
      <c r="E9" s="68"/>
      <c r="F9" s="68"/>
      <c r="G9" s="68"/>
      <c r="H9" s="68"/>
      <c r="I9" s="68"/>
      <c r="J9" s="68"/>
      <c r="K9" s="68"/>
      <c r="L9" s="68"/>
      <c r="M9" s="68"/>
    </row>
    <row r="10" spans="2:13">
      <c r="B10">
        <v>6</v>
      </c>
      <c r="C10" s="63" t="s">
        <v>7</v>
      </c>
      <c r="D10" s="63"/>
      <c r="E10" s="63"/>
      <c r="F10" s="63"/>
      <c r="G10" s="63"/>
      <c r="H10" s="63"/>
      <c r="I10" s="63"/>
      <c r="J10" s="63"/>
      <c r="K10" s="63"/>
      <c r="L10" s="63"/>
      <c r="M10" s="63"/>
    </row>
    <row r="11" spans="2:13">
      <c r="B11">
        <v>7</v>
      </c>
      <c r="C11" t="s">
        <v>8</v>
      </c>
    </row>
    <row r="14" spans="2:13">
      <c r="K14" s="65"/>
    </row>
    <row r="15" spans="2:13">
      <c r="L15" s="50"/>
    </row>
    <row r="17" ht="29.25" customHeight="1"/>
  </sheetData>
  <mergeCells count="7">
    <mergeCell ref="C9:M9"/>
    <mergeCell ref="B4:M4"/>
    <mergeCell ref="C2:L2"/>
    <mergeCell ref="C5:M5"/>
    <mergeCell ref="C6:M6"/>
    <mergeCell ref="C7:M7"/>
    <mergeCell ref="C8:M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2CE72-BC6A-47D0-BEED-FB342C5F3119}">
  <dimension ref="B1:H101"/>
  <sheetViews>
    <sheetView tabSelected="1" zoomScaleNormal="100" workbookViewId="0">
      <pane xSplit="3" ySplit="2" topLeftCell="E3" activePane="bottomRight" state="frozen"/>
      <selection pane="bottomRight" activeCell="F4" sqref="F4"/>
      <selection pane="bottomLeft" activeCell="A3" sqref="A3"/>
      <selection pane="topRight" activeCell="D1" sqref="D1"/>
    </sheetView>
  </sheetViews>
  <sheetFormatPr defaultColWidth="11.42578125" defaultRowHeight="14.65"/>
  <cols>
    <col min="1" max="1" width="2.5703125" customWidth="1"/>
    <col min="2" max="2" width="55.7109375" customWidth="1"/>
    <col min="3" max="3" width="5.42578125" customWidth="1"/>
    <col min="4" max="4" width="90.140625" customWidth="1"/>
    <col min="5" max="5" width="55.42578125" style="50" customWidth="1"/>
    <col min="6" max="6" width="14.7109375" style="48" customWidth="1"/>
    <col min="7" max="7" width="17.140625" customWidth="1"/>
    <col min="8" max="8" width="65.42578125" style="47" customWidth="1"/>
  </cols>
  <sheetData>
    <row r="1" spans="2:8" ht="11.25" customHeight="1" thickBot="1">
      <c r="E1" s="50" t="s">
        <v>9</v>
      </c>
    </row>
    <row r="2" spans="2:8" ht="52.5" customHeight="1" thickBot="1">
      <c r="B2" s="57" t="s">
        <v>10</v>
      </c>
      <c r="C2" s="58" t="s">
        <v>11</v>
      </c>
      <c r="D2" s="59" t="s">
        <v>12</v>
      </c>
      <c r="E2" s="60" t="s">
        <v>13</v>
      </c>
      <c r="F2" s="60" t="s">
        <v>14</v>
      </c>
      <c r="G2" s="61" t="s">
        <v>15</v>
      </c>
      <c r="H2" s="62" t="s">
        <v>16</v>
      </c>
    </row>
    <row r="3" spans="2:8">
      <c r="B3" s="54" t="s">
        <v>17</v>
      </c>
      <c r="C3" s="53" t="s">
        <v>18</v>
      </c>
      <c r="D3" s="52"/>
      <c r="E3" s="49"/>
      <c r="F3" s="16"/>
      <c r="G3" s="42">
        <f>INT(AVERAGE($G$4:$G$40))</f>
        <v>11</v>
      </c>
      <c r="H3" s="14"/>
    </row>
    <row r="4" spans="2:8" ht="60">
      <c r="B4" s="9" t="s">
        <v>19</v>
      </c>
      <c r="C4" s="32" t="s">
        <v>20</v>
      </c>
      <c r="D4" s="18" t="s">
        <v>21</v>
      </c>
      <c r="E4" s="17" t="s">
        <v>22</v>
      </c>
      <c r="F4" s="16" t="s">
        <v>23</v>
      </c>
      <c r="G4" s="15">
        <f>IFERROR(VLOOKUP(F4,'3. TablaMadurez'!$B$4:$C$9,2,0),"--")</f>
        <v>40</v>
      </c>
      <c r="H4" s="17"/>
    </row>
    <row r="5" spans="2:8" ht="145.5" customHeight="1">
      <c r="B5" s="8" t="s">
        <v>24</v>
      </c>
      <c r="C5" s="33" t="s">
        <v>25</v>
      </c>
      <c r="D5" s="18" t="s">
        <v>26</v>
      </c>
      <c r="E5" s="17" t="s">
        <v>27</v>
      </c>
      <c r="F5" s="16" t="s">
        <v>28</v>
      </c>
      <c r="G5" s="15">
        <f>IFERROR(VLOOKUP(F5,'3. TablaMadurez'!$B$4:$C$9,2,0),"--")</f>
        <v>20</v>
      </c>
      <c r="H5" s="17"/>
    </row>
    <row r="6" spans="2:8" ht="72">
      <c r="B6" s="9" t="s">
        <v>29</v>
      </c>
      <c r="C6" s="32" t="s">
        <v>30</v>
      </c>
      <c r="D6" s="18" t="s">
        <v>31</v>
      </c>
      <c r="E6" s="17" t="s">
        <v>32</v>
      </c>
      <c r="F6" s="16" t="s">
        <v>28</v>
      </c>
      <c r="G6" s="15">
        <f>IFERROR(VLOOKUP(F6,'3. TablaMadurez'!$B$4:$C$9,2,0),"--")</f>
        <v>20</v>
      </c>
      <c r="H6" s="17"/>
    </row>
    <row r="7" spans="2:8" ht="60">
      <c r="B7" s="8" t="s">
        <v>33</v>
      </c>
      <c r="C7" s="33" t="s">
        <v>34</v>
      </c>
      <c r="D7" s="18" t="s">
        <v>35</v>
      </c>
      <c r="E7" s="17" t="s">
        <v>36</v>
      </c>
      <c r="F7" s="16" t="s">
        <v>37</v>
      </c>
      <c r="G7" s="15">
        <f>IFERROR(VLOOKUP(F7,'3. TablaMadurez'!$B$4:$C$9,2,0),"--")</f>
        <v>0</v>
      </c>
      <c r="H7" s="17"/>
    </row>
    <row r="8" spans="2:8" ht="96">
      <c r="B8" s="9" t="s">
        <v>38</v>
      </c>
      <c r="C8" s="32" t="s">
        <v>39</v>
      </c>
      <c r="D8" s="18" t="s">
        <v>40</v>
      </c>
      <c r="E8" s="17" t="s">
        <v>41</v>
      </c>
      <c r="F8" s="16" t="s">
        <v>28</v>
      </c>
      <c r="G8" s="15">
        <f>IFERROR(VLOOKUP(F8,'3. TablaMadurez'!$B$4:$C$9,2,0),"--")</f>
        <v>20</v>
      </c>
      <c r="H8" s="17"/>
    </row>
    <row r="9" spans="2:8" ht="120">
      <c r="B9" s="8" t="s">
        <v>42</v>
      </c>
      <c r="C9" s="33" t="s">
        <v>43</v>
      </c>
      <c r="D9" s="18" t="s">
        <v>44</v>
      </c>
      <c r="E9" s="17" t="s">
        <v>45</v>
      </c>
      <c r="F9" s="16" t="s">
        <v>37</v>
      </c>
      <c r="G9" s="15">
        <f>IFERROR(VLOOKUP(F9,'3. TablaMadurez'!$B$4:$C$9,2,0),"--")</f>
        <v>0</v>
      </c>
      <c r="H9" s="17"/>
    </row>
    <row r="10" spans="2:8" ht="72">
      <c r="B10" s="9" t="s">
        <v>46</v>
      </c>
      <c r="C10" s="32" t="s">
        <v>47</v>
      </c>
      <c r="D10" s="18" t="s">
        <v>48</v>
      </c>
      <c r="E10" s="17" t="s">
        <v>49</v>
      </c>
      <c r="F10" s="16" t="s">
        <v>28</v>
      </c>
      <c r="G10" s="15">
        <f>IFERROR(VLOOKUP(F10,'3. TablaMadurez'!$B$4:$C$9,2,0),"--")</f>
        <v>20</v>
      </c>
      <c r="H10" s="17"/>
    </row>
    <row r="11" spans="2:8" ht="60">
      <c r="B11" s="8" t="s">
        <v>50</v>
      </c>
      <c r="C11" s="33" t="s">
        <v>51</v>
      </c>
      <c r="D11" s="18" t="s">
        <v>52</v>
      </c>
      <c r="E11" s="17" t="s">
        <v>53</v>
      </c>
      <c r="F11" s="16" t="s">
        <v>37</v>
      </c>
      <c r="G11" s="15">
        <f>IFERROR(VLOOKUP(F11,'3. TablaMadurez'!$B$4:$C$9,2,0),"--")</f>
        <v>0</v>
      </c>
      <c r="H11" s="17"/>
    </row>
    <row r="12" spans="2:8" ht="60">
      <c r="B12" s="9" t="s">
        <v>54</v>
      </c>
      <c r="C12" s="32" t="s">
        <v>55</v>
      </c>
      <c r="D12" s="18" t="s">
        <v>56</v>
      </c>
      <c r="E12" s="17" t="s">
        <v>57</v>
      </c>
      <c r="F12" s="16" t="s">
        <v>37</v>
      </c>
      <c r="G12" s="15">
        <f>IFERROR(VLOOKUP(F12,'3. TablaMadurez'!$B$4:$C$9,2,0),"--")</f>
        <v>0</v>
      </c>
      <c r="H12" s="17"/>
    </row>
    <row r="13" spans="2:8" ht="72">
      <c r="B13" s="8" t="s">
        <v>58</v>
      </c>
      <c r="C13" s="33" t="s">
        <v>59</v>
      </c>
      <c r="D13" s="18" t="s">
        <v>60</v>
      </c>
      <c r="E13" s="17" t="s">
        <v>61</v>
      </c>
      <c r="F13" s="16" t="s">
        <v>62</v>
      </c>
      <c r="G13" s="15">
        <f>IFERROR(VLOOKUP(F13,'3. TablaMadurez'!$B$4:$C$9,2,0),"--")</f>
        <v>100</v>
      </c>
      <c r="H13" s="17"/>
    </row>
    <row r="14" spans="2:8" ht="60">
      <c r="B14" s="9" t="s">
        <v>63</v>
      </c>
      <c r="C14" s="32" t="s">
        <v>64</v>
      </c>
      <c r="D14" s="18" t="s">
        <v>65</v>
      </c>
      <c r="E14" s="17" t="s">
        <v>66</v>
      </c>
      <c r="F14" s="16" t="s">
        <v>67</v>
      </c>
      <c r="G14" s="15">
        <f>IFERROR(VLOOKUP(F14,'3. TablaMadurez'!$B$4:$C$9,2,0),"--")</f>
        <v>60</v>
      </c>
      <c r="H14" s="17"/>
    </row>
    <row r="15" spans="2:8" ht="60">
      <c r="B15" s="8" t="s">
        <v>68</v>
      </c>
      <c r="C15" s="33" t="s">
        <v>69</v>
      </c>
      <c r="D15" s="18" t="s">
        <v>70</v>
      </c>
      <c r="E15" s="17" t="s">
        <v>71</v>
      </c>
      <c r="F15" s="16" t="s">
        <v>37</v>
      </c>
      <c r="G15" s="15">
        <f>IFERROR(VLOOKUP(F15,'3. TablaMadurez'!$B$4:$C$9,2,0),"--")</f>
        <v>0</v>
      </c>
      <c r="H15" s="17"/>
    </row>
    <row r="16" spans="2:8" ht="72">
      <c r="B16" s="9" t="s">
        <v>72</v>
      </c>
      <c r="C16" s="32" t="s">
        <v>73</v>
      </c>
      <c r="D16" s="18" t="s">
        <v>74</v>
      </c>
      <c r="E16" s="17" t="s">
        <v>71</v>
      </c>
      <c r="F16" s="16" t="s">
        <v>37</v>
      </c>
      <c r="G16" s="15">
        <f>IFERROR(VLOOKUP(F16,'3. TablaMadurez'!$B$4:$C$9,2,0),"--")</f>
        <v>0</v>
      </c>
      <c r="H16" s="17"/>
    </row>
    <row r="17" spans="2:8" ht="60">
      <c r="B17" s="8" t="s">
        <v>75</v>
      </c>
      <c r="C17" s="33" t="s">
        <v>76</v>
      </c>
      <c r="D17" s="51" t="s">
        <v>77</v>
      </c>
      <c r="E17" s="17" t="s">
        <v>71</v>
      </c>
      <c r="F17" s="16" t="s">
        <v>37</v>
      </c>
      <c r="G17" s="15">
        <f>IFERROR(VLOOKUP(F17,'3. TablaMadurez'!$B$4:$C$9,2,0),"--")</f>
        <v>0</v>
      </c>
      <c r="H17" s="44"/>
    </row>
    <row r="18" spans="2:8" ht="60">
      <c r="B18" s="9" t="s">
        <v>78</v>
      </c>
      <c r="C18" s="32" t="s">
        <v>79</v>
      </c>
      <c r="D18" s="51" t="s">
        <v>80</v>
      </c>
      <c r="E18" s="44" t="s">
        <v>81</v>
      </c>
      <c r="F18" s="16" t="s">
        <v>23</v>
      </c>
      <c r="G18" s="15">
        <f>IFERROR(VLOOKUP(F18,'3. TablaMadurez'!$B$4:$C$9,2,0),"--")</f>
        <v>40</v>
      </c>
      <c r="H18" s="44"/>
    </row>
    <row r="19" spans="2:8" ht="72">
      <c r="B19" s="8" t="s">
        <v>82</v>
      </c>
      <c r="C19" s="33" t="s">
        <v>83</v>
      </c>
      <c r="D19" s="51" t="s">
        <v>84</v>
      </c>
      <c r="E19" s="44" t="s">
        <v>85</v>
      </c>
      <c r="F19" s="16" t="s">
        <v>37</v>
      </c>
      <c r="G19" s="15">
        <f>IFERROR(VLOOKUP(F19,'3. TablaMadurez'!$B$4:$C$9,2,0),"--")</f>
        <v>0</v>
      </c>
      <c r="H19" s="44"/>
    </row>
    <row r="20" spans="2:8" ht="60">
      <c r="B20" s="9" t="s">
        <v>86</v>
      </c>
      <c r="C20" s="32" t="s">
        <v>87</v>
      </c>
      <c r="D20" s="51" t="s">
        <v>88</v>
      </c>
      <c r="E20" s="44" t="s">
        <v>89</v>
      </c>
      <c r="F20" s="16" t="s">
        <v>28</v>
      </c>
      <c r="G20" s="15">
        <f>IFERROR(VLOOKUP(F20,'3. TablaMadurez'!$B$4:$C$9,2,0),"--")</f>
        <v>20</v>
      </c>
      <c r="H20" s="44"/>
    </row>
    <row r="21" spans="2:8" ht="60">
      <c r="B21" s="8" t="s">
        <v>90</v>
      </c>
      <c r="C21" s="33" t="s">
        <v>91</v>
      </c>
      <c r="D21" s="51" t="s">
        <v>92</v>
      </c>
      <c r="E21" s="44" t="s">
        <v>93</v>
      </c>
      <c r="F21" s="16" t="s">
        <v>37</v>
      </c>
      <c r="G21" s="15">
        <f>IFERROR(VLOOKUP(F21,'3. TablaMadurez'!$B$4:$C$9,2,0),"--")</f>
        <v>0</v>
      </c>
      <c r="H21" s="44"/>
    </row>
    <row r="22" spans="2:8" ht="60">
      <c r="B22" s="9" t="s">
        <v>94</v>
      </c>
      <c r="C22" s="32" t="s">
        <v>95</v>
      </c>
      <c r="D22" s="51" t="s">
        <v>96</v>
      </c>
      <c r="E22" s="44" t="s">
        <v>97</v>
      </c>
      <c r="F22" s="16" t="s">
        <v>28</v>
      </c>
      <c r="G22" s="15">
        <f>IFERROR(VLOOKUP(F22,'3. TablaMadurez'!$B$4:$C$9,2,0),"--")</f>
        <v>20</v>
      </c>
      <c r="H22" s="44"/>
    </row>
    <row r="23" spans="2:8" ht="60">
      <c r="B23" s="8" t="s">
        <v>98</v>
      </c>
      <c r="C23" s="33" t="s">
        <v>99</v>
      </c>
      <c r="D23" s="51" t="s">
        <v>100</v>
      </c>
      <c r="E23" s="44" t="s">
        <v>101</v>
      </c>
      <c r="F23" s="16" t="s">
        <v>37</v>
      </c>
      <c r="G23" s="15">
        <f>IFERROR(VLOOKUP(F23,'3. TablaMadurez'!$B$4:$C$9,2,0),"--")</f>
        <v>0</v>
      </c>
      <c r="H23" s="44"/>
    </row>
    <row r="24" spans="2:8" ht="96">
      <c r="B24" s="9" t="s">
        <v>102</v>
      </c>
      <c r="C24" s="32" t="s">
        <v>103</v>
      </c>
      <c r="D24" s="18" t="s">
        <v>104</v>
      </c>
      <c r="E24" s="44" t="s">
        <v>101</v>
      </c>
      <c r="F24" s="16" t="s">
        <v>37</v>
      </c>
      <c r="G24" s="15">
        <f>IFERROR(VLOOKUP(F24,'3. TablaMadurez'!$B$4:$C$9,2,0),"--")</f>
        <v>0</v>
      </c>
      <c r="H24" s="17"/>
    </row>
    <row r="25" spans="2:8" ht="120">
      <c r="B25" s="8" t="s">
        <v>105</v>
      </c>
      <c r="C25" s="33" t="s">
        <v>106</v>
      </c>
      <c r="D25" s="18" t="s">
        <v>107</v>
      </c>
      <c r="E25" s="44" t="s">
        <v>101</v>
      </c>
      <c r="F25" s="16" t="s">
        <v>37</v>
      </c>
      <c r="G25" s="15">
        <f>IFERROR(VLOOKUP(F25,'3. TablaMadurez'!$B$4:$C$9,2,0),"--")</f>
        <v>0</v>
      </c>
      <c r="H25" s="17"/>
    </row>
    <row r="26" spans="2:8" ht="108">
      <c r="B26" s="9" t="s">
        <v>108</v>
      </c>
      <c r="C26" s="32" t="s">
        <v>109</v>
      </c>
      <c r="D26" s="18" t="s">
        <v>110</v>
      </c>
      <c r="E26" s="17" t="s">
        <v>111</v>
      </c>
      <c r="F26" s="16" t="s">
        <v>37</v>
      </c>
      <c r="G26" s="15">
        <f>IFERROR(VLOOKUP(F26,'3. TablaMadurez'!$B$4:$C$9,2,0),"--")</f>
        <v>0</v>
      </c>
      <c r="H26" s="17"/>
    </row>
    <row r="27" spans="2:8" ht="84">
      <c r="B27" s="8" t="s">
        <v>112</v>
      </c>
      <c r="C27" s="33" t="s">
        <v>113</v>
      </c>
      <c r="D27" s="18" t="s">
        <v>114</v>
      </c>
      <c r="E27" s="17" t="s">
        <v>115</v>
      </c>
      <c r="F27" s="16" t="s">
        <v>28</v>
      </c>
      <c r="G27" s="15">
        <f>IFERROR(VLOOKUP(F27,'3. TablaMadurez'!$B$4:$C$9,2,0),"--")</f>
        <v>20</v>
      </c>
      <c r="H27" s="17"/>
    </row>
    <row r="28" spans="2:8" ht="108">
      <c r="B28" s="9" t="s">
        <v>116</v>
      </c>
      <c r="C28" s="32" t="s">
        <v>117</v>
      </c>
      <c r="D28" s="18" t="s">
        <v>118</v>
      </c>
      <c r="E28" s="44" t="s">
        <v>101</v>
      </c>
      <c r="F28" s="16" t="s">
        <v>37</v>
      </c>
      <c r="G28" s="15">
        <f>IFERROR(VLOOKUP(F28,'3. TablaMadurez'!$B$4:$C$9,2,0),"--")</f>
        <v>0</v>
      </c>
      <c r="H28" s="17"/>
    </row>
    <row r="29" spans="2:8" ht="84">
      <c r="B29" s="8" t="s">
        <v>119</v>
      </c>
      <c r="C29" s="33" t="s">
        <v>120</v>
      </c>
      <c r="D29" s="18" t="s">
        <v>121</v>
      </c>
      <c r="E29" s="44" t="s">
        <v>101</v>
      </c>
      <c r="F29" s="16" t="s">
        <v>37</v>
      </c>
      <c r="G29" s="15">
        <f>IFERROR(VLOOKUP(F29,'3. TablaMadurez'!$B$4:$C$9,2,0),"--")</f>
        <v>0</v>
      </c>
      <c r="H29" s="17"/>
    </row>
    <row r="30" spans="2:8" ht="60">
      <c r="B30" s="9" t="s">
        <v>122</v>
      </c>
      <c r="C30" s="32" t="s">
        <v>123</v>
      </c>
      <c r="D30" s="51" t="s">
        <v>124</v>
      </c>
      <c r="E30" s="44" t="s">
        <v>101</v>
      </c>
      <c r="F30" s="16" t="s">
        <v>37</v>
      </c>
      <c r="G30" s="45">
        <f>IFERROR(VLOOKUP(F30,'3. TablaMadurez'!$B$4:$C$9,2,0),"--")</f>
        <v>0</v>
      </c>
      <c r="H30" s="44"/>
    </row>
    <row r="31" spans="2:8" ht="60">
      <c r="B31" s="8" t="s">
        <v>125</v>
      </c>
      <c r="C31" s="33" t="s">
        <v>126</v>
      </c>
      <c r="D31" s="51" t="s">
        <v>127</v>
      </c>
      <c r="E31" s="44" t="s">
        <v>101</v>
      </c>
      <c r="F31" s="16" t="s">
        <v>37</v>
      </c>
      <c r="G31" s="45">
        <f>IFERROR(VLOOKUP(F31,'3. TablaMadurez'!$B$4:$C$9,2,0),"--")</f>
        <v>0</v>
      </c>
      <c r="H31" s="44"/>
    </row>
    <row r="32" spans="2:8" ht="72">
      <c r="B32" s="9" t="s">
        <v>128</v>
      </c>
      <c r="C32" s="32" t="s">
        <v>129</v>
      </c>
      <c r="D32" s="51" t="s">
        <v>130</v>
      </c>
      <c r="E32" s="17" t="s">
        <v>115</v>
      </c>
      <c r="F32" s="16" t="s">
        <v>28</v>
      </c>
      <c r="G32" s="45">
        <f>IFERROR(VLOOKUP(F32,'3. TablaMadurez'!$B$4:$C$9,2,0),"--")</f>
        <v>20</v>
      </c>
      <c r="H32" s="44"/>
    </row>
    <row r="33" spans="2:8" ht="60">
      <c r="B33" s="8" t="s">
        <v>131</v>
      </c>
      <c r="C33" s="33" t="s">
        <v>132</v>
      </c>
      <c r="D33" s="51" t="s">
        <v>133</v>
      </c>
      <c r="E33" s="17" t="s">
        <v>115</v>
      </c>
      <c r="F33" s="16" t="s">
        <v>28</v>
      </c>
      <c r="G33" s="45">
        <f>IFERROR(VLOOKUP(F33,'3. TablaMadurez'!$B$4:$C$9,2,0),"--")</f>
        <v>20</v>
      </c>
      <c r="H33" s="44"/>
    </row>
    <row r="34" spans="2:8" ht="120">
      <c r="B34" s="9" t="s">
        <v>134</v>
      </c>
      <c r="C34" s="32" t="s">
        <v>135</v>
      </c>
      <c r="D34" s="51" t="s">
        <v>136</v>
      </c>
      <c r="E34" s="44" t="s">
        <v>101</v>
      </c>
      <c r="F34" s="16" t="s">
        <v>37</v>
      </c>
      <c r="G34" s="45">
        <f>IFERROR(VLOOKUP(F34,'3. TablaMadurez'!$B$4:$C$9,2,0),"--")</f>
        <v>0</v>
      </c>
      <c r="H34" s="44"/>
    </row>
    <row r="35" spans="2:8" ht="108">
      <c r="B35" s="8" t="s">
        <v>137</v>
      </c>
      <c r="C35" s="33" t="s">
        <v>138</v>
      </c>
      <c r="D35" s="51" t="s">
        <v>139</v>
      </c>
      <c r="E35" s="44" t="s">
        <v>101</v>
      </c>
      <c r="F35" s="16" t="s">
        <v>37</v>
      </c>
      <c r="G35" s="45">
        <f>IFERROR(VLOOKUP(F35,'3. TablaMadurez'!$B$4:$C$9,2,0),"--")</f>
        <v>0</v>
      </c>
      <c r="H35" s="44"/>
    </row>
    <row r="36" spans="2:8" ht="72">
      <c r="B36" s="9" t="s">
        <v>140</v>
      </c>
      <c r="C36" s="32" t="s">
        <v>141</v>
      </c>
      <c r="D36" s="18" t="s">
        <v>142</v>
      </c>
      <c r="E36" s="44" t="s">
        <v>101</v>
      </c>
      <c r="F36" s="16" t="s">
        <v>37</v>
      </c>
      <c r="G36" s="15">
        <f>IFERROR(VLOOKUP(F36,'3. TablaMadurez'!$B$4:$C$9,2,0),"--")</f>
        <v>0</v>
      </c>
      <c r="H36" s="17"/>
    </row>
    <row r="37" spans="2:8" ht="72">
      <c r="B37" s="8" t="s">
        <v>143</v>
      </c>
      <c r="C37" s="33" t="s">
        <v>144</v>
      </c>
      <c r="D37" s="18" t="s">
        <v>145</v>
      </c>
      <c r="E37" s="44" t="s">
        <v>101</v>
      </c>
      <c r="F37" s="16" t="s">
        <v>37</v>
      </c>
      <c r="G37" s="15">
        <f>IFERROR(VLOOKUP(F37,'3. TablaMadurez'!$B$4:$C$9,2,0),"--")</f>
        <v>0</v>
      </c>
      <c r="H37" s="17"/>
    </row>
    <row r="38" spans="2:8" ht="72">
      <c r="B38" s="9" t="s">
        <v>146</v>
      </c>
      <c r="C38" s="32" t="s">
        <v>147</v>
      </c>
      <c r="D38" s="18" t="s">
        <v>148</v>
      </c>
      <c r="E38" s="44" t="s">
        <v>101</v>
      </c>
      <c r="F38" s="16" t="s">
        <v>37</v>
      </c>
      <c r="G38" s="15">
        <f>IFERROR(VLOOKUP(F38,'3. TablaMadurez'!$B$4:$C$9,2,0),"--")</f>
        <v>0</v>
      </c>
      <c r="H38" s="17"/>
    </row>
    <row r="39" spans="2:8" ht="60">
      <c r="B39" s="8" t="s">
        <v>149</v>
      </c>
      <c r="C39" s="33" t="s">
        <v>150</v>
      </c>
      <c r="D39" s="18" t="s">
        <v>151</v>
      </c>
      <c r="E39" s="44" t="s">
        <v>101</v>
      </c>
      <c r="F39" s="16" t="s">
        <v>37</v>
      </c>
      <c r="G39" s="15">
        <f>IFERROR(VLOOKUP(F39,'3. TablaMadurez'!$B$4:$C$9,2,0),"--")</f>
        <v>0</v>
      </c>
      <c r="H39" s="17"/>
    </row>
    <row r="40" spans="2:8" ht="24">
      <c r="B40" s="9" t="s">
        <v>152</v>
      </c>
      <c r="C40" s="32" t="s">
        <v>153</v>
      </c>
      <c r="D40" s="18" t="s">
        <v>154</v>
      </c>
      <c r="E40" s="17" t="s">
        <v>155</v>
      </c>
      <c r="F40" s="16" t="s">
        <v>37</v>
      </c>
      <c r="G40" s="15">
        <f>IFERROR(VLOOKUP(F40,'3. TablaMadurez'!$B$4:$C$9,2,0),"--")</f>
        <v>0</v>
      </c>
      <c r="H40" s="17"/>
    </row>
    <row r="41" spans="2:8">
      <c r="B41" s="5" t="s">
        <v>156</v>
      </c>
      <c r="C41" s="34" t="s">
        <v>157</v>
      </c>
      <c r="D41" s="18"/>
      <c r="E41" s="17"/>
      <c r="F41" s="16" t="s">
        <v>37</v>
      </c>
      <c r="G41" s="42">
        <f>INT(AVERAGE($G$42:$G$49))</f>
        <v>52</v>
      </c>
      <c r="H41" s="14"/>
    </row>
    <row r="42" spans="2:8" ht="84">
      <c r="B42" s="8" t="s">
        <v>158</v>
      </c>
      <c r="C42" s="33" t="s">
        <v>159</v>
      </c>
      <c r="D42" s="18" t="s">
        <v>160</v>
      </c>
      <c r="E42" s="17" t="s">
        <v>161</v>
      </c>
      <c r="F42" s="16" t="s">
        <v>162</v>
      </c>
      <c r="G42" s="15">
        <f>IFERROR(VLOOKUP(F42,'3. TablaMadurez'!$B$4:$C$9,2,0),"--")</f>
        <v>80</v>
      </c>
      <c r="H42" s="17"/>
    </row>
    <row r="43" spans="2:8" ht="96">
      <c r="B43" s="9" t="s">
        <v>163</v>
      </c>
      <c r="C43" s="32" t="s">
        <v>164</v>
      </c>
      <c r="D43" s="18" t="s">
        <v>165</v>
      </c>
      <c r="E43" s="17"/>
      <c r="F43" s="16" t="s">
        <v>23</v>
      </c>
      <c r="G43" s="15">
        <f>IFERROR(VLOOKUP(F43,'3. TablaMadurez'!$B$4:$C$9,2,0),"--")</f>
        <v>40</v>
      </c>
      <c r="H43" s="17"/>
    </row>
    <row r="44" spans="2:8" ht="75.75">
      <c r="B44" s="8" t="s">
        <v>166</v>
      </c>
      <c r="C44" s="33" t="s">
        <v>167</v>
      </c>
      <c r="D44" s="18" t="s">
        <v>168</v>
      </c>
      <c r="E44" s="17" t="s">
        <v>169</v>
      </c>
      <c r="F44" s="16" t="s">
        <v>37</v>
      </c>
      <c r="G44" s="15">
        <f>IFERROR(VLOOKUP(F44,'3. TablaMadurez'!$B$4:$C$9,2,0),"--")</f>
        <v>0</v>
      </c>
      <c r="H44" s="17"/>
    </row>
    <row r="45" spans="2:8" ht="48">
      <c r="B45" s="9" t="s">
        <v>170</v>
      </c>
      <c r="C45" s="32" t="s">
        <v>171</v>
      </c>
      <c r="D45" s="18" t="s">
        <v>172</v>
      </c>
      <c r="E45" s="17"/>
      <c r="F45" s="16" t="s">
        <v>162</v>
      </c>
      <c r="G45" s="15">
        <f>IFERROR(VLOOKUP(F45,'3. TablaMadurez'!$B$4:$C$9,2,0),"--")</f>
        <v>80</v>
      </c>
      <c r="H45" s="17"/>
    </row>
    <row r="46" spans="2:8" ht="144">
      <c r="B46" s="8" t="s">
        <v>173</v>
      </c>
      <c r="C46" s="33" t="s">
        <v>174</v>
      </c>
      <c r="D46" s="18" t="s">
        <v>175</v>
      </c>
      <c r="E46" s="17"/>
      <c r="F46" s="16" t="s">
        <v>67</v>
      </c>
      <c r="G46" s="15">
        <f>IFERROR(VLOOKUP(F46,'3. TablaMadurez'!$B$4:$C$9,2,0),"--")</f>
        <v>60</v>
      </c>
      <c r="H46" s="17"/>
    </row>
    <row r="47" spans="2:8" ht="24">
      <c r="B47" s="9" t="s">
        <v>176</v>
      </c>
      <c r="C47" s="32" t="s">
        <v>177</v>
      </c>
      <c r="D47" s="18" t="s">
        <v>178</v>
      </c>
      <c r="E47" s="17"/>
      <c r="F47" s="16" t="s">
        <v>67</v>
      </c>
      <c r="G47" s="15">
        <f>IFERROR(VLOOKUP(F47,'3. TablaMadurez'!$B$4:$C$9,2,0),"--")</f>
        <v>60</v>
      </c>
      <c r="H47" s="17"/>
    </row>
    <row r="48" spans="2:8" ht="96">
      <c r="B48" s="8" t="s">
        <v>179</v>
      </c>
      <c r="C48" s="33" t="s">
        <v>180</v>
      </c>
      <c r="D48" s="18" t="s">
        <v>181</v>
      </c>
      <c r="E48" s="17" t="s">
        <v>182</v>
      </c>
      <c r="F48" s="16" t="s">
        <v>162</v>
      </c>
      <c r="G48" s="15">
        <f>IFERROR(VLOOKUP(F48,'3. TablaMadurez'!$B$4:$C$9,2,0),"--")</f>
        <v>80</v>
      </c>
      <c r="H48" s="17"/>
    </row>
    <row r="49" spans="2:8" ht="108">
      <c r="B49" s="9" t="s">
        <v>183</v>
      </c>
      <c r="C49" s="32" t="s">
        <v>184</v>
      </c>
      <c r="D49" s="18" t="s">
        <v>185</v>
      </c>
      <c r="E49" s="17" t="s">
        <v>186</v>
      </c>
      <c r="F49" s="16" t="s">
        <v>28</v>
      </c>
      <c r="G49" s="15">
        <f>IFERROR(VLOOKUP(F49,'3. TablaMadurez'!$B$4:$C$9,2,0),"--")</f>
        <v>20</v>
      </c>
      <c r="H49" s="17"/>
    </row>
    <row r="50" spans="2:8">
      <c r="B50" s="55" t="s">
        <v>187</v>
      </c>
      <c r="C50" s="34" t="s">
        <v>188</v>
      </c>
      <c r="D50" s="18"/>
      <c r="E50" s="17"/>
      <c r="F50" s="16" t="s">
        <v>37</v>
      </c>
      <c r="G50" s="42">
        <f>INT(AVERAGE($G$51:$G$64))</f>
        <v>50</v>
      </c>
      <c r="H50" s="14"/>
    </row>
    <row r="51" spans="2:8" ht="84">
      <c r="B51" s="8" t="s">
        <v>189</v>
      </c>
      <c r="C51" s="33" t="s">
        <v>190</v>
      </c>
      <c r="D51" s="18" t="s">
        <v>191</v>
      </c>
      <c r="E51" s="17"/>
      <c r="F51" s="16" t="s">
        <v>162</v>
      </c>
      <c r="G51" s="15">
        <f>IFERROR(VLOOKUP(F51,'3. TablaMadurez'!$B$4:$C$9,2,0),"--")</f>
        <v>80</v>
      </c>
      <c r="H51" s="17"/>
    </row>
    <row r="52" spans="2:8" ht="60">
      <c r="B52" s="9" t="s">
        <v>192</v>
      </c>
      <c r="C52" s="32" t="s">
        <v>193</v>
      </c>
      <c r="D52" s="18" t="s">
        <v>194</v>
      </c>
      <c r="E52" s="17" t="s">
        <v>195</v>
      </c>
      <c r="F52" s="16" t="s">
        <v>37</v>
      </c>
      <c r="G52" s="15">
        <f>IFERROR(VLOOKUP(F52,'3. TablaMadurez'!$B$4:$C$9,2,0),"--")</f>
        <v>0</v>
      </c>
      <c r="H52" s="17"/>
    </row>
    <row r="53" spans="2:8" ht="84">
      <c r="B53" s="8" t="s">
        <v>196</v>
      </c>
      <c r="C53" s="33" t="s">
        <v>197</v>
      </c>
      <c r="D53" s="18" t="s">
        <v>198</v>
      </c>
      <c r="E53" s="17"/>
      <c r="F53" s="16" t="s">
        <v>28</v>
      </c>
      <c r="G53" s="15">
        <f>IFERROR(VLOOKUP(F53,'3. TablaMadurez'!$B$4:$C$9,2,0),"--")</f>
        <v>20</v>
      </c>
      <c r="H53" s="17"/>
    </row>
    <row r="54" spans="2:8" ht="36">
      <c r="B54" s="9" t="s">
        <v>199</v>
      </c>
      <c r="C54" s="32" t="s">
        <v>200</v>
      </c>
      <c r="D54" s="18" t="s">
        <v>201</v>
      </c>
      <c r="E54" s="17" t="s">
        <v>202</v>
      </c>
      <c r="F54" s="16" t="s">
        <v>62</v>
      </c>
      <c r="G54" s="15">
        <f>IFERROR(VLOOKUP(F54,'3. TablaMadurez'!$B$4:$C$9,2,0),"--")</f>
        <v>100</v>
      </c>
      <c r="H54" s="17"/>
    </row>
    <row r="55" spans="2:8" ht="48">
      <c r="B55" s="8" t="s">
        <v>203</v>
      </c>
      <c r="C55" s="33" t="s">
        <v>204</v>
      </c>
      <c r="D55" s="18" t="s">
        <v>205</v>
      </c>
      <c r="E55" s="17"/>
      <c r="F55" s="16" t="s">
        <v>162</v>
      </c>
      <c r="G55" s="15">
        <f>IFERROR(VLOOKUP(F55,'3. TablaMadurez'!$B$4:$C$9,2,0),"--")</f>
        <v>80</v>
      </c>
      <c r="H55" s="17"/>
    </row>
    <row r="56" spans="2:8" ht="84">
      <c r="B56" s="9" t="s">
        <v>206</v>
      </c>
      <c r="C56" s="32" t="s">
        <v>207</v>
      </c>
      <c r="D56" s="18" t="s">
        <v>208</v>
      </c>
      <c r="E56" s="17"/>
      <c r="F56" s="16" t="s">
        <v>162</v>
      </c>
      <c r="G56" s="15">
        <f>IFERROR(VLOOKUP(F56,'3. TablaMadurez'!$B$4:$C$9,2,0),"--")</f>
        <v>80</v>
      </c>
      <c r="H56" s="17"/>
    </row>
    <row r="57" spans="2:8" ht="60">
      <c r="B57" s="8" t="s">
        <v>209</v>
      </c>
      <c r="C57" s="33" t="s">
        <v>210</v>
      </c>
      <c r="D57" s="51" t="s">
        <v>211</v>
      </c>
      <c r="E57" s="44" t="s">
        <v>71</v>
      </c>
      <c r="F57" s="16" t="s">
        <v>37</v>
      </c>
      <c r="G57" s="45">
        <f>IFERROR(VLOOKUP(F57,'3. TablaMadurez'!$B$4:$C$9,2,0),"--")</f>
        <v>0</v>
      </c>
      <c r="H57" s="44"/>
    </row>
    <row r="58" spans="2:8" ht="48">
      <c r="B58" s="9" t="s">
        <v>212</v>
      </c>
      <c r="C58" s="32" t="s">
        <v>213</v>
      </c>
      <c r="D58" s="51" t="s">
        <v>214</v>
      </c>
      <c r="E58" s="44" t="s">
        <v>71</v>
      </c>
      <c r="F58" s="16" t="s">
        <v>37</v>
      </c>
      <c r="G58" s="45">
        <f>IFERROR(VLOOKUP(F58,'3. TablaMadurez'!$B$4:$C$9,2,0),"--")</f>
        <v>0</v>
      </c>
      <c r="H58" s="44"/>
    </row>
    <row r="59" spans="2:8" ht="48">
      <c r="B59" s="8" t="s">
        <v>215</v>
      </c>
      <c r="C59" s="33" t="s">
        <v>216</v>
      </c>
      <c r="D59" s="51" t="s">
        <v>217</v>
      </c>
      <c r="E59" s="44" t="s">
        <v>71</v>
      </c>
      <c r="F59" s="16" t="s">
        <v>37</v>
      </c>
      <c r="G59" s="45">
        <f>IFERROR(VLOOKUP(F59,'3. TablaMadurez'!$B$4:$C$9,2,0),"--")</f>
        <v>0</v>
      </c>
      <c r="H59" s="44"/>
    </row>
    <row r="60" spans="2:8" ht="48">
      <c r="B60" s="9" t="s">
        <v>218</v>
      </c>
      <c r="C60" s="32" t="s">
        <v>219</v>
      </c>
      <c r="D60" s="51" t="s">
        <v>220</v>
      </c>
      <c r="E60" s="44" t="s">
        <v>71</v>
      </c>
      <c r="F60" s="16" t="s">
        <v>37</v>
      </c>
      <c r="G60" s="45">
        <f>IFERROR(VLOOKUP(F60,'3. TablaMadurez'!$B$4:$C$9,2,0),"--")</f>
        <v>0</v>
      </c>
      <c r="H60" s="44"/>
    </row>
    <row r="61" spans="2:8" ht="24">
      <c r="B61" s="8" t="s">
        <v>221</v>
      </c>
      <c r="C61" s="33" t="s">
        <v>222</v>
      </c>
      <c r="D61" s="51" t="s">
        <v>223</v>
      </c>
      <c r="E61" s="44" t="s">
        <v>224</v>
      </c>
      <c r="F61" s="16" t="s">
        <v>62</v>
      </c>
      <c r="G61" s="45">
        <f>IFERROR(VLOOKUP(F61,'3. TablaMadurez'!$B$4:$C$9,2,0),"--")</f>
        <v>100</v>
      </c>
      <c r="H61" s="44"/>
    </row>
    <row r="62" spans="2:8" ht="48">
      <c r="B62" s="9" t="s">
        <v>225</v>
      </c>
      <c r="C62" s="32" t="s">
        <v>226</v>
      </c>
      <c r="D62" s="51" t="s">
        <v>227</v>
      </c>
      <c r="E62" s="44" t="s">
        <v>228</v>
      </c>
      <c r="F62" s="16" t="s">
        <v>162</v>
      </c>
      <c r="G62" s="45">
        <f>IFERROR(VLOOKUP(F62,'3. TablaMadurez'!$B$4:$C$9,2,0),"--")</f>
        <v>80</v>
      </c>
      <c r="H62" s="44"/>
    </row>
    <row r="63" spans="2:8" ht="48">
      <c r="B63" s="8" t="s">
        <v>229</v>
      </c>
      <c r="C63" s="33" t="s">
        <v>230</v>
      </c>
      <c r="D63" s="51" t="s">
        <v>231</v>
      </c>
      <c r="E63" s="44" t="s">
        <v>232</v>
      </c>
      <c r="F63" s="16" t="s">
        <v>162</v>
      </c>
      <c r="G63" s="45">
        <f>IFERROR(VLOOKUP(F63,'3. TablaMadurez'!$B$4:$C$9,2,0),"--")</f>
        <v>80</v>
      </c>
      <c r="H63" s="44"/>
    </row>
    <row r="64" spans="2:8" ht="120.75" customHeight="1">
      <c r="B64" s="9" t="s">
        <v>233</v>
      </c>
      <c r="C64" s="32" t="s">
        <v>234</v>
      </c>
      <c r="D64" s="51" t="s">
        <v>235</v>
      </c>
      <c r="E64" s="44" t="s">
        <v>236</v>
      </c>
      <c r="F64" s="16" t="s">
        <v>162</v>
      </c>
      <c r="G64" s="45">
        <f>IFERROR(VLOOKUP(F64,'3. TablaMadurez'!$B$4:$C$9,2,0),"--")</f>
        <v>80</v>
      </c>
      <c r="H64" s="44"/>
    </row>
    <row r="65" spans="2:8">
      <c r="B65" s="55" t="s">
        <v>237</v>
      </c>
      <c r="C65" s="34" t="s">
        <v>238</v>
      </c>
      <c r="D65" s="18"/>
      <c r="E65" s="17"/>
      <c r="F65" s="16" t="s">
        <v>37</v>
      </c>
      <c r="G65" s="42">
        <f>INT(AVERAGE($G$66:$G$99))</f>
        <v>15</v>
      </c>
      <c r="H65" s="14"/>
    </row>
    <row r="66" spans="2:8" ht="36">
      <c r="B66" s="8" t="s">
        <v>239</v>
      </c>
      <c r="C66" s="33" t="s">
        <v>240</v>
      </c>
      <c r="D66" s="51" t="s">
        <v>241</v>
      </c>
      <c r="E66" s="44" t="s">
        <v>242</v>
      </c>
      <c r="F66" s="16" t="s">
        <v>62</v>
      </c>
      <c r="G66" s="45">
        <f>IFERROR(VLOOKUP(F66,'3. TablaMadurez'!$B$4:$C$9,2,0),"--")</f>
        <v>100</v>
      </c>
      <c r="H66" s="44"/>
    </row>
    <row r="67" spans="2:8" ht="72">
      <c r="B67" s="9" t="s">
        <v>243</v>
      </c>
      <c r="C67" s="32" t="s">
        <v>244</v>
      </c>
      <c r="D67" s="51" t="s">
        <v>245</v>
      </c>
      <c r="E67" s="44" t="s">
        <v>246</v>
      </c>
      <c r="F67" s="16" t="s">
        <v>162</v>
      </c>
      <c r="G67" s="45">
        <f>IFERROR(VLOOKUP(F67,'3. TablaMadurez'!$B$4:$C$9,2,0),"--")</f>
        <v>80</v>
      </c>
      <c r="H67" s="44"/>
    </row>
    <row r="68" spans="2:8" ht="60">
      <c r="B68" s="8" t="s">
        <v>247</v>
      </c>
      <c r="C68" s="33" t="s">
        <v>248</v>
      </c>
      <c r="D68" s="51" t="s">
        <v>249</v>
      </c>
      <c r="E68" s="44" t="s">
        <v>250</v>
      </c>
      <c r="F68" s="16" t="s">
        <v>23</v>
      </c>
      <c r="G68" s="45">
        <f>IFERROR(VLOOKUP(F68,'3. TablaMadurez'!$B$4:$C$9,2,0),"--")</f>
        <v>40</v>
      </c>
      <c r="H68" s="44"/>
    </row>
    <row r="69" spans="2:8" ht="60">
      <c r="B69" s="9" t="s">
        <v>251</v>
      </c>
      <c r="C69" s="32" t="s">
        <v>252</v>
      </c>
      <c r="D69" s="51" t="s">
        <v>253</v>
      </c>
      <c r="E69" s="44" t="s">
        <v>111</v>
      </c>
      <c r="F69" s="16" t="s">
        <v>37</v>
      </c>
      <c r="G69" s="45">
        <f>IFERROR(VLOOKUP(F69,'3. TablaMadurez'!$B$4:$C$9,2,0),"--")</f>
        <v>0</v>
      </c>
      <c r="H69" s="44"/>
    </row>
    <row r="70" spans="2:8" ht="72">
      <c r="B70" s="8" t="s">
        <v>254</v>
      </c>
      <c r="C70" s="33" t="s">
        <v>255</v>
      </c>
      <c r="D70" s="18" t="s">
        <v>256</v>
      </c>
      <c r="E70" s="17" t="s">
        <v>257</v>
      </c>
      <c r="F70" s="16" t="s">
        <v>37</v>
      </c>
      <c r="G70" s="15">
        <f>IFERROR(VLOOKUP(F70,'3. TablaMadurez'!$B$4:$C$9,2,0),"--")</f>
        <v>0</v>
      </c>
      <c r="H70" s="17"/>
    </row>
    <row r="71" spans="2:8" ht="60">
      <c r="B71" s="9" t="s">
        <v>258</v>
      </c>
      <c r="C71" s="32" t="s">
        <v>259</v>
      </c>
      <c r="D71" s="18" t="s">
        <v>260</v>
      </c>
      <c r="E71" s="17" t="s">
        <v>257</v>
      </c>
      <c r="F71" s="16" t="s">
        <v>37</v>
      </c>
      <c r="G71" s="15">
        <f>IFERROR(VLOOKUP(F71,'3. TablaMadurez'!$B$4:$C$9,2,0),"--")</f>
        <v>0</v>
      </c>
      <c r="H71" s="17"/>
    </row>
    <row r="72" spans="2:8" ht="96">
      <c r="B72" s="8" t="s">
        <v>261</v>
      </c>
      <c r="C72" s="33" t="s">
        <v>262</v>
      </c>
      <c r="D72" s="18" t="s">
        <v>263</v>
      </c>
      <c r="E72" s="17" t="s">
        <v>264</v>
      </c>
      <c r="F72" s="16" t="s">
        <v>67</v>
      </c>
      <c r="G72" s="15">
        <f>IFERROR(VLOOKUP(F72,'3. TablaMadurez'!$B$4:$C$9,2,0),"--")</f>
        <v>60</v>
      </c>
      <c r="H72" s="17"/>
    </row>
    <row r="73" spans="2:8" ht="72">
      <c r="B73" s="9" t="s">
        <v>265</v>
      </c>
      <c r="C73" s="32" t="s">
        <v>266</v>
      </c>
      <c r="D73" s="18" t="s">
        <v>267</v>
      </c>
      <c r="E73" s="17" t="s">
        <v>268</v>
      </c>
      <c r="F73" s="16" t="s">
        <v>37</v>
      </c>
      <c r="G73" s="15">
        <f>IFERROR(VLOOKUP(F73,'3. TablaMadurez'!$B$4:$C$9,2,0),"--")</f>
        <v>0</v>
      </c>
      <c r="H73" s="17"/>
    </row>
    <row r="74" spans="2:8" ht="72">
      <c r="B74" s="8" t="s">
        <v>269</v>
      </c>
      <c r="C74" s="33" t="s">
        <v>270</v>
      </c>
      <c r="D74" s="18" t="s">
        <v>271</v>
      </c>
      <c r="E74" s="17" t="s">
        <v>268</v>
      </c>
      <c r="F74" s="16" t="s">
        <v>37</v>
      </c>
      <c r="G74" s="15">
        <f>IFERROR(VLOOKUP(F74,'3. TablaMadurez'!$B$4:$C$9,2,0),"--")</f>
        <v>0</v>
      </c>
      <c r="H74" s="17"/>
    </row>
    <row r="75" spans="2:8" ht="72">
      <c r="B75" s="9" t="s">
        <v>272</v>
      </c>
      <c r="C75" s="32" t="s">
        <v>273</v>
      </c>
      <c r="D75" s="18" t="s">
        <v>274</v>
      </c>
      <c r="E75" s="17" t="s">
        <v>268</v>
      </c>
      <c r="F75" s="16" t="s">
        <v>37</v>
      </c>
      <c r="G75" s="15">
        <f>IFERROR(VLOOKUP(F75,'3. TablaMadurez'!$B$4:$C$9,2,0),"--")</f>
        <v>0</v>
      </c>
      <c r="H75" s="17"/>
    </row>
    <row r="76" spans="2:8" ht="84">
      <c r="B76" s="8" t="s">
        <v>275</v>
      </c>
      <c r="C76" s="33" t="s">
        <v>276</v>
      </c>
      <c r="D76" s="18" t="s">
        <v>277</v>
      </c>
      <c r="E76" s="17" t="s">
        <v>278</v>
      </c>
      <c r="F76" s="16" t="s">
        <v>23</v>
      </c>
      <c r="G76" s="15">
        <f>IFERROR(VLOOKUP(F76,'3. TablaMadurez'!$B$4:$C$9,2,0),"--")</f>
        <v>40</v>
      </c>
      <c r="H76" s="17"/>
    </row>
    <row r="77" spans="2:8" ht="108">
      <c r="B77" s="9" t="s">
        <v>279</v>
      </c>
      <c r="C77" s="32" t="s">
        <v>280</v>
      </c>
      <c r="D77" s="18" t="s">
        <v>281</v>
      </c>
      <c r="E77" s="17" t="s">
        <v>257</v>
      </c>
      <c r="F77" s="16" t="s">
        <v>37</v>
      </c>
      <c r="G77" s="15">
        <f>IFERROR(VLOOKUP(F77,'3. TablaMadurez'!$B$4:$C$9,2,0),"--")</f>
        <v>0</v>
      </c>
      <c r="H77" s="17"/>
    </row>
    <row r="78" spans="2:8" ht="96">
      <c r="B78" s="8" t="s">
        <v>282</v>
      </c>
      <c r="C78" s="33" t="s">
        <v>283</v>
      </c>
      <c r="D78" s="18" t="s">
        <v>284</v>
      </c>
      <c r="E78" s="17" t="s">
        <v>285</v>
      </c>
      <c r="F78" s="16" t="s">
        <v>28</v>
      </c>
      <c r="G78" s="15">
        <f>IFERROR(VLOOKUP(F78,'3. TablaMadurez'!$B$4:$C$9,2,0),"--")</f>
        <v>20</v>
      </c>
      <c r="H78" s="17"/>
    </row>
    <row r="79" spans="2:8" ht="84">
      <c r="B79" s="9" t="s">
        <v>286</v>
      </c>
      <c r="C79" s="32" t="s">
        <v>287</v>
      </c>
      <c r="D79" s="18" t="s">
        <v>288</v>
      </c>
      <c r="E79" s="14" t="s">
        <v>289</v>
      </c>
      <c r="F79" s="16" t="s">
        <v>23</v>
      </c>
      <c r="G79" s="15">
        <f>IFERROR(VLOOKUP(F79,'3. TablaMadurez'!$B$4:$C$9,2,0),"--")</f>
        <v>40</v>
      </c>
      <c r="H79" s="17"/>
    </row>
    <row r="80" spans="2:8" ht="96">
      <c r="B80" s="8" t="s">
        <v>290</v>
      </c>
      <c r="C80" s="33" t="s">
        <v>291</v>
      </c>
      <c r="D80" s="18" t="s">
        <v>292</v>
      </c>
      <c r="E80" s="14" t="s">
        <v>257</v>
      </c>
      <c r="F80" s="16" t="s">
        <v>37</v>
      </c>
      <c r="G80" s="15">
        <f>IFERROR(VLOOKUP(F80,'3. TablaMadurez'!$B$4:$C$9,2,0),"--")</f>
        <v>0</v>
      </c>
      <c r="H80" s="17"/>
    </row>
    <row r="81" spans="2:8" ht="72">
      <c r="B81" s="9" t="s">
        <v>293</v>
      </c>
      <c r="C81" s="32" t="s">
        <v>294</v>
      </c>
      <c r="D81" s="18" t="s">
        <v>295</v>
      </c>
      <c r="E81" s="14" t="s">
        <v>257</v>
      </c>
      <c r="F81" s="16" t="s">
        <v>37</v>
      </c>
      <c r="G81" s="15">
        <f>IFERROR(VLOOKUP(F81,'3. TablaMadurez'!$B$4:$C$9,2,0),"--")</f>
        <v>0</v>
      </c>
      <c r="H81" s="17"/>
    </row>
    <row r="82" spans="2:8" ht="120">
      <c r="B82" s="8" t="s">
        <v>296</v>
      </c>
      <c r="C82" s="33" t="s">
        <v>297</v>
      </c>
      <c r="D82" s="18" t="s">
        <v>298</v>
      </c>
      <c r="E82" s="17" t="s">
        <v>257</v>
      </c>
      <c r="F82" s="16" t="s">
        <v>37</v>
      </c>
      <c r="G82" s="15">
        <f>IFERROR(VLOOKUP(F82,'3. TablaMadurez'!$B$4:$C$9,2,0),"--")</f>
        <v>0</v>
      </c>
      <c r="H82" s="17"/>
    </row>
    <row r="83" spans="2:8" ht="60">
      <c r="B83" s="9" t="s">
        <v>299</v>
      </c>
      <c r="C83" s="32" t="s">
        <v>300</v>
      </c>
      <c r="D83" s="18" t="s">
        <v>301</v>
      </c>
      <c r="E83" s="17" t="s">
        <v>257</v>
      </c>
      <c r="F83" s="16" t="s">
        <v>37</v>
      </c>
      <c r="G83" s="15">
        <f>IFERROR(VLOOKUP(F83,'3. TablaMadurez'!$B$4:$C$9,2,0),"--")</f>
        <v>0</v>
      </c>
      <c r="H83" s="14"/>
    </row>
    <row r="84" spans="2:8" ht="60">
      <c r="B84" s="8" t="s">
        <v>302</v>
      </c>
      <c r="C84" s="33" t="s">
        <v>303</v>
      </c>
      <c r="D84" s="18" t="s">
        <v>304</v>
      </c>
      <c r="E84" s="17" t="s">
        <v>257</v>
      </c>
      <c r="F84" s="16" t="s">
        <v>37</v>
      </c>
      <c r="G84" s="15">
        <f>IFERROR(VLOOKUP(F84,'3. TablaMadurez'!$B$4:$C$9,2,0),"--")</f>
        <v>0</v>
      </c>
      <c r="H84" s="14"/>
    </row>
    <row r="85" spans="2:8" ht="60">
      <c r="B85" s="9" t="s">
        <v>305</v>
      </c>
      <c r="C85" s="32" t="s">
        <v>306</v>
      </c>
      <c r="D85" s="18" t="s">
        <v>307</v>
      </c>
      <c r="E85" s="17" t="s">
        <v>308</v>
      </c>
      <c r="F85" s="16" t="s">
        <v>162</v>
      </c>
      <c r="G85" s="15">
        <f>IFERROR(VLOOKUP(F85,'3. TablaMadurez'!$B$4:$C$9,2,0),"--")</f>
        <v>80</v>
      </c>
      <c r="H85" s="14"/>
    </row>
    <row r="86" spans="2:8" ht="60">
      <c r="B86" s="8" t="s">
        <v>309</v>
      </c>
      <c r="C86" s="33" t="s">
        <v>310</v>
      </c>
      <c r="D86" s="18" t="s">
        <v>311</v>
      </c>
      <c r="E86" s="17" t="s">
        <v>257</v>
      </c>
      <c r="F86" s="16" t="s">
        <v>37</v>
      </c>
      <c r="G86" s="15">
        <f>IFERROR(VLOOKUP(F86,'3. TablaMadurez'!$B$4:$C$9,2,0),"--")</f>
        <v>0</v>
      </c>
      <c r="H86" s="14"/>
    </row>
    <row r="87" spans="2:8" ht="72">
      <c r="B87" s="9" t="s">
        <v>312</v>
      </c>
      <c r="C87" s="32" t="s">
        <v>313</v>
      </c>
      <c r="D87" s="18" t="s">
        <v>314</v>
      </c>
      <c r="E87" s="17" t="s">
        <v>257</v>
      </c>
      <c r="F87" s="16" t="s">
        <v>37</v>
      </c>
      <c r="G87" s="15">
        <f>IFERROR(VLOOKUP(F87,'3. TablaMadurez'!$B$4:$C$9,2,0),"--")</f>
        <v>0</v>
      </c>
      <c r="H87" s="14"/>
    </row>
    <row r="88" spans="2:8" ht="60">
      <c r="B88" s="8" t="s">
        <v>315</v>
      </c>
      <c r="C88" s="33" t="s">
        <v>316</v>
      </c>
      <c r="D88" s="18" t="s">
        <v>317</v>
      </c>
      <c r="E88" s="17" t="s">
        <v>318</v>
      </c>
      <c r="F88" s="16" t="s">
        <v>162</v>
      </c>
      <c r="G88" s="15">
        <f>IFERROR(VLOOKUP(F88,'3. TablaMadurez'!$B$4:$C$9,2,0),"--")</f>
        <v>80</v>
      </c>
      <c r="H88" s="17"/>
    </row>
    <row r="89" spans="2:8" ht="60">
      <c r="B89" s="9" t="s">
        <v>319</v>
      </c>
      <c r="C89" s="32" t="s">
        <v>320</v>
      </c>
      <c r="D89" s="18" t="s">
        <v>321</v>
      </c>
      <c r="E89" s="17" t="s">
        <v>322</v>
      </c>
      <c r="F89" s="16" t="s">
        <v>37</v>
      </c>
      <c r="G89" s="15">
        <f>IFERROR(VLOOKUP(F89,'3. TablaMadurez'!$B$4:$C$9,2,0),"--")</f>
        <v>0</v>
      </c>
      <c r="H89" s="17"/>
    </row>
    <row r="90" spans="2:8" ht="60">
      <c r="B90" s="8" t="s">
        <v>323</v>
      </c>
      <c r="C90" s="33" t="s">
        <v>324</v>
      </c>
      <c r="D90" s="18" t="s">
        <v>325</v>
      </c>
      <c r="E90" s="17" t="s">
        <v>257</v>
      </c>
      <c r="F90" s="16" t="s">
        <v>37</v>
      </c>
      <c r="G90" s="15">
        <f>IFERROR(VLOOKUP(F90,'3. TablaMadurez'!$B$4:$C$9,2,0),"--")</f>
        <v>0</v>
      </c>
      <c r="H90" s="17"/>
    </row>
    <row r="91" spans="2:8" ht="60">
      <c r="B91" s="9" t="s">
        <v>326</v>
      </c>
      <c r="C91" s="32" t="s">
        <v>327</v>
      </c>
      <c r="D91" s="18" t="s">
        <v>328</v>
      </c>
      <c r="E91" s="17" t="s">
        <v>257</v>
      </c>
      <c r="F91" s="16" t="s">
        <v>37</v>
      </c>
      <c r="G91" s="15">
        <f>IFERROR(VLOOKUP(F91,'3. TablaMadurez'!$B$4:$C$9,2,0),"--")</f>
        <v>0</v>
      </c>
      <c r="H91" s="17"/>
    </row>
    <row r="92" spans="2:8" ht="84">
      <c r="B92" s="8" t="s">
        <v>329</v>
      </c>
      <c r="C92" s="33" t="s">
        <v>330</v>
      </c>
      <c r="D92" s="18" t="s">
        <v>331</v>
      </c>
      <c r="E92" s="17" t="s">
        <v>257</v>
      </c>
      <c r="F92" s="16" t="s">
        <v>37</v>
      </c>
      <c r="G92" s="15">
        <f>IFERROR(VLOOKUP(F92,'3. TablaMadurez'!$B$4:$C$9,2,0),"--")</f>
        <v>0</v>
      </c>
      <c r="H92" s="43"/>
    </row>
    <row r="93" spans="2:8" ht="72">
      <c r="B93" s="9" t="s">
        <v>332</v>
      </c>
      <c r="C93" s="32" t="s">
        <v>333</v>
      </c>
      <c r="D93" s="18" t="s">
        <v>334</v>
      </c>
      <c r="E93" s="17" t="s">
        <v>257</v>
      </c>
      <c r="F93" s="16" t="s">
        <v>37</v>
      </c>
      <c r="G93" s="15">
        <f>IFERROR(VLOOKUP(F93,'3. TablaMadurez'!$B$4:$C$9,2,0),"--")</f>
        <v>0</v>
      </c>
      <c r="H93" s="17"/>
    </row>
    <row r="94" spans="2:8" ht="120">
      <c r="B94" s="8" t="s">
        <v>335</v>
      </c>
      <c r="C94" s="33" t="s">
        <v>336</v>
      </c>
      <c r="D94" s="18" t="s">
        <v>337</v>
      </c>
      <c r="E94" s="17" t="s">
        <v>257</v>
      </c>
      <c r="F94" s="16" t="s">
        <v>37</v>
      </c>
      <c r="G94" s="15">
        <f>IFERROR(VLOOKUP(F94,'3. TablaMadurez'!$B$4:$C$9,2,0),"--")</f>
        <v>0</v>
      </c>
      <c r="H94" s="17"/>
    </row>
    <row r="95" spans="2:8" ht="108">
      <c r="B95" s="9" t="s">
        <v>338</v>
      </c>
      <c r="C95" s="32" t="s">
        <v>339</v>
      </c>
      <c r="D95" s="18" t="s">
        <v>340</v>
      </c>
      <c r="E95" s="17" t="s">
        <v>101</v>
      </c>
      <c r="F95" s="16" t="s">
        <v>37</v>
      </c>
      <c r="G95" s="15">
        <f>IFERROR(VLOOKUP(F95,'3. TablaMadurez'!$B$4:$C$9,2,0),"--")</f>
        <v>0</v>
      </c>
      <c r="H95" s="17"/>
    </row>
    <row r="96" spans="2:8" ht="72">
      <c r="B96" s="8" t="s">
        <v>341</v>
      </c>
      <c r="C96" s="33" t="s">
        <v>342</v>
      </c>
      <c r="D96" s="18" t="s">
        <v>343</v>
      </c>
      <c r="E96" s="17" t="s">
        <v>257</v>
      </c>
      <c r="F96" s="16" t="s">
        <v>37</v>
      </c>
      <c r="G96" s="15">
        <f>IFERROR(VLOOKUP(F96,'3. TablaMadurez'!$B$4:$C$9,2,0),"--")</f>
        <v>0</v>
      </c>
      <c r="H96" s="17"/>
    </row>
    <row r="97" spans="2:8" ht="72">
      <c r="B97" s="9" t="s">
        <v>344</v>
      </c>
      <c r="C97" s="32" t="s">
        <v>345</v>
      </c>
      <c r="D97" s="18" t="s">
        <v>346</v>
      </c>
      <c r="E97" s="17" t="s">
        <v>257</v>
      </c>
      <c r="F97" s="16" t="s">
        <v>37</v>
      </c>
      <c r="G97" s="46">
        <f>IFERROR(VLOOKUP(F97,'3. TablaMadurez'!$B$4:$C$9,2,0),"--")</f>
        <v>0</v>
      </c>
      <c r="H97" s="17"/>
    </row>
    <row r="98" spans="2:8" ht="72">
      <c r="B98" s="8" t="s">
        <v>347</v>
      </c>
      <c r="C98" s="33" t="s">
        <v>348</v>
      </c>
      <c r="D98" s="18" t="s">
        <v>349</v>
      </c>
      <c r="E98" s="17" t="s">
        <v>257</v>
      </c>
      <c r="F98" s="16" t="s">
        <v>37</v>
      </c>
      <c r="G98" s="46">
        <f>IFERROR(VLOOKUP(F98,'3. TablaMadurez'!$B$4:$C$9,2,0),"--")</f>
        <v>0</v>
      </c>
      <c r="H98" s="17"/>
    </row>
    <row r="99" spans="2:8" ht="84">
      <c r="B99" s="9" t="s">
        <v>350</v>
      </c>
      <c r="C99" s="32" t="s">
        <v>351</v>
      </c>
      <c r="D99" s="18" t="s">
        <v>352</v>
      </c>
      <c r="E99" s="17" t="s">
        <v>257</v>
      </c>
      <c r="F99" s="16" t="s">
        <v>37</v>
      </c>
      <c r="G99" s="46">
        <f>IFERROR(VLOOKUP(F99,'3. TablaMadurez'!$B$4:$C$9,2,0),"--")</f>
        <v>0</v>
      </c>
      <c r="H99" s="17"/>
    </row>
    <row r="100" spans="2:8">
      <c r="B100" s="55" t="s">
        <v>353</v>
      </c>
      <c r="C100" s="34" t="s">
        <v>354</v>
      </c>
      <c r="D100" s="18"/>
      <c r="E100" s="17"/>
      <c r="F100" s="16" t="s">
        <v>37</v>
      </c>
      <c r="G100" s="42">
        <f>INT(AVERAGE($G$66:$G$99))</f>
        <v>15</v>
      </c>
      <c r="H100" s="14"/>
    </row>
    <row r="101" spans="2:8" ht="36">
      <c r="B101" s="8" t="s">
        <v>355</v>
      </c>
      <c r="C101" s="33" t="s">
        <v>356</v>
      </c>
      <c r="D101" s="51" t="s">
        <v>357</v>
      </c>
      <c r="E101" s="44" t="s">
        <v>358</v>
      </c>
      <c r="F101" s="16" t="s">
        <v>67</v>
      </c>
      <c r="G101" s="45">
        <f>IFERROR(VLOOKUP(F101,'3. TablaMadurez'!$B$4:$C$9,2,0),"--")</f>
        <v>60</v>
      </c>
      <c r="H101" s="44"/>
    </row>
  </sheetData>
  <autoFilter ref="B2:H101" xr:uid="{E462CE72-BC6A-47D0-BEED-FB342C5F3119}"/>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3C713BC8-D4A3-429B-9AFD-748842B1C519}">
          <x14:formula1>
            <xm:f>'3. TablaMadurez'!$B$4:$B$9</xm:f>
          </x14:formula1>
          <xm:sqref>F7:F101 F4:F5</xm:sqref>
        </x14:dataValidation>
        <x14:dataValidation type="list" allowBlank="1" showInputMessage="1" showErrorMessage="1" xr:uid="{2533156B-DAEE-43FE-9FA7-2F9478CC8F87}">
          <x14:formula1>
            <xm:f>'3. TablaMadurez'!$B$4:B9</xm:f>
          </x14:formula1>
          <xm:sqref>F6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C5536-4986-4BC9-9C9F-98C748DF392E}">
  <dimension ref="B2:G13"/>
  <sheetViews>
    <sheetView topLeftCell="B1" zoomScale="115" zoomScaleNormal="115" workbookViewId="0">
      <selection activeCell="F4" sqref="F4"/>
    </sheetView>
  </sheetViews>
  <sheetFormatPr defaultColWidth="11.42578125" defaultRowHeight="14.65"/>
  <cols>
    <col min="1" max="1" width="2.28515625" customWidth="1"/>
    <col min="2" max="2" width="2.85546875" customWidth="1"/>
    <col min="3" max="3" width="14.85546875" bestFit="1" customWidth="1"/>
    <col min="4" max="4" width="7" customWidth="1"/>
    <col min="5" max="5" width="8.85546875" bestFit="1" customWidth="1"/>
    <col min="6" max="6" width="10.28515625" customWidth="1"/>
    <col min="7" max="7" width="10.5703125" customWidth="1"/>
  </cols>
  <sheetData>
    <row r="2" spans="2:7" ht="43.7">
      <c r="B2" s="72" t="str">
        <f>'1. GapAnalisis'!B2</f>
        <v>(1) Controles ISO 27002:2022</v>
      </c>
      <c r="C2" s="72"/>
      <c r="D2" s="4" t="s">
        <v>359</v>
      </c>
      <c r="E2" s="3" t="s">
        <v>360</v>
      </c>
      <c r="F2" s="2" t="s">
        <v>361</v>
      </c>
      <c r="G2" s="2" t="s">
        <v>362</v>
      </c>
    </row>
    <row r="3" spans="2:7" ht="18" customHeight="1">
      <c r="B3" s="38">
        <v>1</v>
      </c>
      <c r="C3" s="39" t="str">
        <f>'1. GapAnalisis'!B3</f>
        <v>Organizacionales</v>
      </c>
      <c r="D3" s="40" t="str">
        <f>'1. GapAnalisis'!C3</f>
        <v>A.5</v>
      </c>
      <c r="E3" s="38">
        <v>100</v>
      </c>
      <c r="F3" s="41">
        <v>20</v>
      </c>
      <c r="G3" s="35" t="str">
        <f>IFERROR(VLOOKUP(F3,'3. TablaMadurez'!$I$22:$J$27,2,1),"--")</f>
        <v>Inicial</v>
      </c>
    </row>
    <row r="4" spans="2:7" ht="16.899999999999999" customHeight="1">
      <c r="B4" s="38">
        <v>2</v>
      </c>
      <c r="C4" s="39" t="str">
        <f>'1. GapAnalisis'!B41</f>
        <v>Personas</v>
      </c>
      <c r="D4" s="40" t="str">
        <f>'1. GapAnalisis'!C41</f>
        <v>A.6</v>
      </c>
      <c r="E4" s="38">
        <v>100</v>
      </c>
      <c r="F4" s="41">
        <f>'1. GapAnalisis'!$G$41</f>
        <v>52</v>
      </c>
      <c r="G4" s="35" t="str">
        <f>IFERROR(VLOOKUP(F4,'3. TablaMadurez'!$I$22:$J$27,2,1),"--")</f>
        <v>Limitado</v>
      </c>
    </row>
    <row r="5" spans="2:7" ht="17.45" customHeight="1">
      <c r="B5" s="38">
        <v>3</v>
      </c>
      <c r="C5" s="39" t="str">
        <f>'1. GapAnalisis'!B50</f>
        <v>Fisicos</v>
      </c>
      <c r="D5" s="40" t="str">
        <f>'1. GapAnalisis'!C50</f>
        <v>A.7</v>
      </c>
      <c r="E5" s="38">
        <v>100</v>
      </c>
      <c r="F5" s="41">
        <f>'1. GapAnalisis'!$G$50</f>
        <v>50</v>
      </c>
      <c r="G5" s="35" t="str">
        <f>IFERROR(VLOOKUP(F5,'3. TablaMadurez'!$I$22:$J$27,2,1),"--")</f>
        <v>Limitado</v>
      </c>
    </row>
    <row r="6" spans="2:7" ht="18" customHeight="1">
      <c r="B6" s="38">
        <v>4</v>
      </c>
      <c r="C6" s="39" t="str">
        <f>'1. GapAnalisis'!B65</f>
        <v>Tecnologicos</v>
      </c>
      <c r="D6" s="40" t="str">
        <f>'1. GapAnalisis'!C65</f>
        <v>A.8</v>
      </c>
      <c r="E6" s="38">
        <v>100</v>
      </c>
      <c r="F6" s="41">
        <f>'1. GapAnalisis'!$G$65</f>
        <v>15</v>
      </c>
      <c r="G6" s="35" t="str">
        <f>IFERROR(VLOOKUP(F6,'3. TablaMadurez'!$I$22:$J$27,2,1),"--")</f>
        <v>Inexistente</v>
      </c>
    </row>
    <row r="7" spans="2:7" ht="30.75" customHeight="1">
      <c r="B7" s="75" t="s">
        <v>363</v>
      </c>
      <c r="C7" s="76"/>
      <c r="D7" s="77"/>
      <c r="E7" s="66">
        <f>INT(AVERAGE(E3:E6))</f>
        <v>100</v>
      </c>
      <c r="F7" s="66">
        <f>INT(AVERAGE(F3:F6))</f>
        <v>34</v>
      </c>
      <c r="G7" s="67" t="str">
        <f>IFERROR(VLOOKUP(F7,'3. TablaMadurez'!$I$22:$J$27,2,1),"--")</f>
        <v>Inicial</v>
      </c>
    </row>
    <row r="9" spans="2:7">
      <c r="C9" s="56"/>
    </row>
    <row r="10" spans="2:7">
      <c r="C10" s="7"/>
    </row>
    <row r="11" spans="2:7">
      <c r="C11" s="6"/>
      <c r="D11" s="73"/>
      <c r="E11" s="73"/>
      <c r="F11" s="73"/>
      <c r="G11" s="73"/>
    </row>
    <row r="12" spans="2:7">
      <c r="C12" s="6"/>
      <c r="D12" s="74"/>
      <c r="E12" s="73"/>
      <c r="F12" s="73"/>
      <c r="G12" s="73"/>
    </row>
    <row r="13" spans="2:7">
      <c r="C13" s="6"/>
      <c r="D13" s="73"/>
      <c r="E13" s="73"/>
      <c r="F13" s="73"/>
      <c r="G13" s="73"/>
    </row>
  </sheetData>
  <mergeCells count="5">
    <mergeCell ref="B2:C2"/>
    <mergeCell ref="D11:G11"/>
    <mergeCell ref="D12:G12"/>
    <mergeCell ref="D13:G13"/>
    <mergeCell ref="B7:D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B2:K27"/>
  <sheetViews>
    <sheetView zoomScale="115" zoomScaleNormal="115" workbookViewId="0">
      <selection activeCell="D15" sqref="D15"/>
    </sheetView>
  </sheetViews>
  <sheetFormatPr defaultColWidth="11.42578125" defaultRowHeight="14.65"/>
  <cols>
    <col min="1" max="1" width="3" customWidth="1"/>
    <col min="2" max="2" width="10" customWidth="1"/>
    <col min="3" max="3" width="8.85546875" bestFit="1" customWidth="1"/>
    <col min="4" max="4" width="56.28515625" customWidth="1"/>
    <col min="5" max="5" width="11.140625" customWidth="1"/>
    <col min="6" max="6" width="9.28515625" bestFit="1" customWidth="1"/>
    <col min="7" max="7" width="12.42578125" customWidth="1"/>
    <col min="8" max="8" width="16.28515625" customWidth="1"/>
    <col min="9" max="10" width="15" customWidth="1"/>
    <col min="11" max="11" width="48.5703125" customWidth="1"/>
    <col min="12" max="12" width="5.5703125" customWidth="1"/>
    <col min="13" max="15" width="7.42578125" customWidth="1"/>
    <col min="16" max="16" width="13" customWidth="1"/>
    <col min="18" max="18" width="36.85546875" customWidth="1"/>
  </cols>
  <sheetData>
    <row r="2" spans="2:11" ht="14.45" customHeight="1">
      <c r="B2" s="78" t="s">
        <v>364</v>
      </c>
      <c r="C2" s="78"/>
      <c r="D2" s="78"/>
      <c r="E2" s="78"/>
      <c r="F2" s="78"/>
      <c r="G2" s="1"/>
      <c r="H2" s="1"/>
      <c r="I2" s="1"/>
      <c r="J2" s="1"/>
      <c r="K2" s="1"/>
    </row>
    <row r="3" spans="2:11" ht="30" customHeight="1">
      <c r="B3" s="13" t="s">
        <v>365</v>
      </c>
      <c r="C3" s="13" t="s">
        <v>366</v>
      </c>
      <c r="D3" s="13" t="s">
        <v>367</v>
      </c>
      <c r="E3" s="13" t="s">
        <v>368</v>
      </c>
      <c r="F3" s="13" t="s">
        <v>369</v>
      </c>
      <c r="G3" s="1"/>
      <c r="H3" s="1"/>
      <c r="I3" s="1"/>
      <c r="J3" s="1"/>
      <c r="K3" s="1"/>
    </row>
    <row r="4" spans="2:11" ht="28.5" customHeight="1">
      <c r="B4" s="19" t="s">
        <v>37</v>
      </c>
      <c r="C4" s="20">
        <v>0</v>
      </c>
      <c r="D4" s="21" t="s">
        <v>370</v>
      </c>
      <c r="E4" s="20">
        <f>COUNTIF('1. GapAnalisis'!$F$3:$F$99,B4)</f>
        <v>58</v>
      </c>
      <c r="F4" s="22">
        <f t="shared" ref="F4:F10" si="0">E4/$E$10</f>
        <v>0.60416666666666663</v>
      </c>
      <c r="G4" s="1"/>
      <c r="H4" s="1"/>
      <c r="I4" s="1"/>
      <c r="J4" s="1"/>
      <c r="K4" s="1"/>
    </row>
    <row r="5" spans="2:11" ht="24">
      <c r="B5" s="23" t="s">
        <v>28</v>
      </c>
      <c r="C5" s="12">
        <v>20</v>
      </c>
      <c r="D5" s="11" t="s">
        <v>371</v>
      </c>
      <c r="E5" s="10">
        <f>COUNTIF('1. GapAnalisis'!$F$3:$F$99,B5)</f>
        <v>12</v>
      </c>
      <c r="F5" s="24">
        <f t="shared" si="0"/>
        <v>0.125</v>
      </c>
      <c r="G5" s="1"/>
      <c r="H5" s="1"/>
      <c r="I5" s="1"/>
      <c r="J5" s="1"/>
      <c r="K5" s="1"/>
    </row>
    <row r="6" spans="2:11" ht="14.25">
      <c r="B6" s="25" t="s">
        <v>23</v>
      </c>
      <c r="C6" s="12">
        <v>40</v>
      </c>
      <c r="D6" s="11" t="s">
        <v>372</v>
      </c>
      <c r="E6" s="10">
        <f>COUNTIF('1. GapAnalisis'!$F$3:$F$99,B6)</f>
        <v>6</v>
      </c>
      <c r="F6" s="24">
        <f t="shared" si="0"/>
        <v>6.25E-2</v>
      </c>
      <c r="G6" s="1"/>
      <c r="H6" s="1"/>
      <c r="I6" s="1"/>
      <c r="J6" s="1"/>
      <c r="K6" s="1"/>
    </row>
    <row r="7" spans="2:11" ht="36">
      <c r="B7" s="26" t="s">
        <v>67</v>
      </c>
      <c r="C7" s="12">
        <v>60</v>
      </c>
      <c r="D7" s="11" t="s">
        <v>373</v>
      </c>
      <c r="E7" s="10">
        <f>COUNTIF('1. GapAnalisis'!$F$3:$F$99,B7)</f>
        <v>4</v>
      </c>
      <c r="F7" s="24">
        <f t="shared" si="0"/>
        <v>4.1666666666666664E-2</v>
      </c>
      <c r="G7" s="1"/>
      <c r="H7" s="1"/>
      <c r="I7" s="1"/>
      <c r="J7" s="1"/>
      <c r="K7" s="1"/>
    </row>
    <row r="8" spans="2:11" ht="24">
      <c r="B8" s="27" t="s">
        <v>162</v>
      </c>
      <c r="C8" s="12">
        <v>80</v>
      </c>
      <c r="D8" s="11" t="s">
        <v>374</v>
      </c>
      <c r="E8" s="10">
        <f>COUNTIF('1. GapAnalisis'!$F$3:$F$99,B8)</f>
        <v>12</v>
      </c>
      <c r="F8" s="24">
        <f t="shared" si="0"/>
        <v>0.125</v>
      </c>
      <c r="G8" s="1"/>
      <c r="H8" s="1"/>
      <c r="I8" s="1"/>
      <c r="J8" s="1"/>
      <c r="K8" s="1"/>
    </row>
    <row r="9" spans="2:11" ht="36">
      <c r="B9" s="28" t="s">
        <v>62</v>
      </c>
      <c r="C9" s="29">
        <v>100</v>
      </c>
      <c r="D9" s="30" t="s">
        <v>375</v>
      </c>
      <c r="E9" s="29">
        <f>COUNTIF('1. GapAnalisis'!$F$3:$F$99,B9)</f>
        <v>4</v>
      </c>
      <c r="F9" s="31">
        <f t="shared" si="0"/>
        <v>4.1666666666666664E-2</v>
      </c>
      <c r="G9" s="1"/>
      <c r="H9" s="1"/>
      <c r="I9" s="1"/>
      <c r="J9" s="1"/>
      <c r="K9" s="1"/>
    </row>
    <row r="10" spans="2:11">
      <c r="B10" s="1"/>
      <c r="C10" s="1"/>
      <c r="D10" s="1"/>
      <c r="E10" s="36">
        <f>SUM(E4:E9)</f>
        <v>96</v>
      </c>
      <c r="F10" s="37">
        <f t="shared" si="0"/>
        <v>1</v>
      </c>
      <c r="G10" s="1"/>
      <c r="H10" s="1"/>
      <c r="I10" s="1"/>
      <c r="J10" s="1"/>
      <c r="K10" s="1"/>
    </row>
    <row r="11" spans="2:11">
      <c r="B11" s="1"/>
      <c r="C11" s="1"/>
      <c r="D11" s="1"/>
    </row>
    <row r="21" spans="9:11">
      <c r="I21" s="13" t="s">
        <v>366</v>
      </c>
      <c r="J21" s="13" t="s">
        <v>365</v>
      </c>
      <c r="K21" s="13" t="s">
        <v>367</v>
      </c>
    </row>
    <row r="22" spans="9:11">
      <c r="I22" s="20">
        <v>0</v>
      </c>
      <c r="J22" s="19" t="s">
        <v>37</v>
      </c>
      <c r="K22" s="21" t="s">
        <v>370</v>
      </c>
    </row>
    <row r="23" spans="9:11" ht="24">
      <c r="I23" s="12">
        <v>20</v>
      </c>
      <c r="J23" s="23" t="s">
        <v>28</v>
      </c>
      <c r="K23" s="11" t="s">
        <v>371</v>
      </c>
    </row>
    <row r="24" spans="9:11">
      <c r="I24" s="12">
        <v>40</v>
      </c>
      <c r="J24" s="25" t="s">
        <v>23</v>
      </c>
      <c r="K24" s="11" t="s">
        <v>372</v>
      </c>
    </row>
    <row r="25" spans="9:11" ht="36">
      <c r="I25" s="12">
        <v>60</v>
      </c>
      <c r="J25" s="26" t="s">
        <v>67</v>
      </c>
      <c r="K25" s="11" t="s">
        <v>373</v>
      </c>
    </row>
    <row r="26" spans="9:11" ht="24">
      <c r="I26" s="12">
        <v>80</v>
      </c>
      <c r="J26" s="27" t="s">
        <v>162</v>
      </c>
      <c r="K26" s="11" t="s">
        <v>374</v>
      </c>
    </row>
    <row r="27" spans="9:11" ht="36">
      <c r="I27" s="29">
        <v>100</v>
      </c>
      <c r="J27" s="28" t="s">
        <v>62</v>
      </c>
      <c r="K27" s="30" t="s">
        <v>375</v>
      </c>
    </row>
  </sheetData>
  <autoFilter ref="B3:F10" xr:uid="{00000000-0001-0000-0200-000000000000}"/>
  <mergeCells count="1">
    <mergeCell ref="B2:F2"/>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9A09C1754DBBED4EB83534AA1E127B32" ma:contentTypeVersion="18" ma:contentTypeDescription="Crear nuevo documento." ma:contentTypeScope="" ma:versionID="df31b4665f4c4c651f77dbb65f98a81d">
  <xsd:schema xmlns:xsd="http://www.w3.org/2001/XMLSchema" xmlns:xs="http://www.w3.org/2001/XMLSchema" xmlns:p="http://schemas.microsoft.com/office/2006/metadata/properties" xmlns:ns2="9f440c5b-028d-4fcf-b25e-fbe012120b7c" xmlns:ns3="b7e03bb4-74a1-49db-ab91-906610c28d01" targetNamespace="http://schemas.microsoft.com/office/2006/metadata/properties" ma:root="true" ma:fieldsID="a52c5073f7cca9be919e23a25b364d9c" ns2:_="" ns3:_="">
    <xsd:import namespace="9f440c5b-028d-4fcf-b25e-fbe012120b7c"/>
    <xsd:import namespace="b7e03bb4-74a1-49db-ab91-906610c28d0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440c5b-028d-4fcf-b25e-fbe012120b7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f592c29e-e63b-446c-9545-ff5d351d991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7e03bb4-74a1-49db-ab91-906610c28d01"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TaxCatchAll" ma:index="23" nillable="true" ma:displayName="Columna global de taxonomía" ma:hidden="true" ma:list="{4a1cefb2-3e1d-4a2e-8e54-790becf0d4ac}" ma:internalName="TaxCatchAll" ma:showField="CatchAllData" ma:web="b7e03bb4-74a1-49db-ab91-906610c28d0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L s D A A B Q S w M E F A A C A A g A P K 4 n V Z H D s H + j A A A A 9 g A A A B I A H A B D b 2 5 m a W c v U G F j a 2 F n Z S 5 4 b W w g o h g A K K A U A A A A A A A A A A A A A A A A A A A A A A A A A A A A h Y 8 x D o I w G I W v Q r r T l j p o y E 8 Z X C U x I R r X p l R o h N b Q Y r m b g 0 f y C m I U d X N 8 3 / u G 9 + 7 X G + R j 1 0 Y X 1 T t t T Y Y S T F G k j L S V N n W G B n + M V y j n s B X y J G o V T b J x 6 e i q D D X e n 1 N C Q g g 4 L L D t a 8 I o T c i h 2 J S y U Z 1 A H 1 n / l 2 N t n B d G K s R h / x r D G U 7 o E j M 6 b Q I y Q y i 0 + Q p s 6 p 7 t D 4 T 1 0 P q h V 1 y 5 e F c C m S O Q 9 w f + A F B L A w Q U A A I A C A A 8 r i d 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K 4 n V W v V q 9 6 2 A A A A 9 A A A A B M A H A B G b 3 J t d W x h c y 9 T Z W N 0 a W 9 u M S 5 t I K I Y A C i g F A A A A A A A A A A A A A A A A A A A A A A A A A A A A G 2 N M Q u D M B C F d 8 H / c K S L g g i W 0 k U 6 S Y c O b Y c K H c Q h 6 r U N a k 6 S C L b i f 2 8 k 0 K m 3 P H j f u / c 0 1 k a Q h J v T J P U 9 3 9 M v r r C B M 2 9 G h R 8 4 Q I f G 9 8 D e V Y k n S u s c p x q 7 O B u V Q m n u p N q K q A 3 C u b j w H g 8 s 5 1 X H E 1 Y u R U b S 2 E g Z u Y I N y 8 V A U P O + E r w h Z q v W L M a 5 4 l I / S P U Z d W M v 8 / e A O n B z 0 T w z 5 9 r K C I x F Y H A y S w Q / s L X g J M 1 + F 6 + f y x L 6 n p D / J 9 M v U E s B A i 0 A F A A C A A g A P K 4 n V Z H D s H + j A A A A 9 g A A A B I A A A A A A A A A A A A A A A A A A A A A A E N v b m Z p Z y 9 Q Y W N r Y W d l L n h t b F B L A Q I t A B Q A A g A I A D y u J 1 U P y u m r p A A A A O k A A A A T A A A A A A A A A A A A A A A A A O 8 A A A B b Q 2 9 u d G V u d F 9 U e X B l c 1 0 u e G 1 s U E s B A i 0 A F A A C A A g A P K 4 n V W v V q 9 6 2 A A A A 9 A A A A B M A A A A A A A A A A A A A A A A A 4 A E A A E Z v c m 1 1 b G F z L 1 N l Y 3 R p b 2 4 x L m 1 Q S w U G A A A A A A M A A w D C A A A A 4 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A g A A A A A A A B + C 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W F k d X J l e 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Z W d h Y 2 n D s 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Y i I C 8 + P E V u d H J 5 I F R 5 c G U 9 I k Z p b G x F c n J v c k N v Z G U i I F Z h b H V l P S J z V W 5 r b m 9 3 b i I g L z 4 8 R W 5 0 c n k g V H l w Z T 0 i R m l s b E V y c m 9 y Q 2 9 1 b n Q i I F Z h b H V l P S J s M C I g L z 4 8 R W 5 0 c n k g V H l w Z T 0 i R m l s b E x h c 3 R V c G R h d G V k I i B W Y W x 1 Z T 0 i Z D I w M j I t M D k t M D h U M D E 6 M j Q 6 N D E u M D c 1 O D M z N V o i I C 8 + P E V u d H J 5 I F R 5 c G U 9 I k Z p b G x D b 2 x 1 b W 5 U e X B l c y I g V m F s d W U 9 I n N C Z 0 0 9 I i A v P j x F b n R y e S B U e X B l P S J G a W x s Q 2 9 s d W 1 u T m F t Z X M i I F Z h b H V l P S J z W y Z x d W 9 0 O 0 N v b H V t b m E x J n F 1 b 3 Q 7 L C Z x d W 9 0 O 0 N v b H V t b m E 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T W F k d X J l e i 9 B d X R v U m V t b 3 Z l Z E N v b H V t b n M x L n t D b 2 x 1 b W 5 h M S w w f S Z x d W 9 0 O y w m c X V v d D t T Z W N 0 a W 9 u M S 9 N Y W R 1 c m V 6 L 0 F 1 d G 9 S Z W 1 v d m V k Q 2 9 s d W 1 u c z E u e 0 N v b H V t b m E y L D F 9 J n F 1 b 3 Q 7 X S w m c X V v d D t D b 2 x 1 b W 5 D b 3 V u d C Z x d W 9 0 O z o y L C Z x d W 9 0 O 0 t l e U N v b H V t b k 5 h b W V z J n F 1 b 3 Q 7 O l t d L C Z x d W 9 0 O 0 N v b H V t b k l k Z W 5 0 a X R p Z X M m c X V v d D s 6 W y Z x d W 9 0 O 1 N l Y 3 R p b 2 4 x L 0 1 h Z H V y Z X o v Q X V 0 b 1 J l b W 9 2 Z W R D b 2 x 1 b W 5 z M S 5 7 Q 2 9 s d W 1 u Y T E s M H 0 m c X V v d D s s J n F 1 b 3 Q 7 U 2 V j d G l v b j E v T W F k d X J l e i 9 B d X R v U m V t b 3 Z l Z E N v b H V t b n M x L n t D b 2 x 1 b W 5 h M i w x f S Z x d W 9 0 O 1 0 s J n F 1 b 3 Q 7 U m V s Y X R p b 2 5 z a G l w S W 5 m b y Z x d W 9 0 O z p b X X 0 i I C 8 + P C 9 T d G F i b G V F b n R y a W V z P j w v S X R l b T 4 8 S X R l b T 4 8 S X R l b U x v Y 2 F 0 a W 9 u P j x J d G V t V H l w Z T 5 G b 3 J t d W x h P C 9 J d G V t V H l w Z T 4 8 S X R l b V B h d G g + U 2 V j d G l v b j E v T W F k d X J l e i 9 P c m l n Z W 4 8 L 0 l 0 Z W 1 Q Y X R o P j w v S X R l b U x v Y 2 F 0 a W 9 u P j x T d G F i b G V F b n R y a W V z I C 8 + P C 9 J d G V t P j x J d G V t P j x J d G V t T G 9 j Y X R p b 2 4 + P E l 0 Z W 1 U e X B l P k Z v c m 1 1 b G E 8 L 0 l 0 Z W 1 U e X B l P j x J d G V t U G F 0 a D 5 T Z W N 0 a W 9 u M S 9 N Y W R 1 c m V 6 L 1 R p c G 8 l M j B j Y W 1 i a W F k b z w v S X R l b V B h d G g + P C 9 J d G V t T G 9 j Y X R p b 2 4 + P F N 0 Y W J s Z U V u d H J p Z X M g L z 4 8 L 0 l 0 Z W 0 + P C 9 J d G V t c z 4 8 L 0 x v Y 2 F s U G F j a 2 F n Z U 1 l d G F k Y X R h R m l s Z T 4 W A A A A U E s F B g A A A A A A A A A A A A A A A A A A A A A A A C Y B A A A B A A A A 0 I y d 3 w E V 0 R G M e g D A T 8 K X 6 w E A A A B X Z f 5 q s P c v T 6 7 r I f 6 x 0 2 Q j A A A A A A I A A A A A A B B m A A A A A Q A A I A A A A N Q T I 6 B o 9 Q T G N 8 n j s F C i e 4 F X b l Z 8 N M A A T + I G i 6 R + 6 n P 7 A A A A A A 6 A A A A A A g A A I A A A A J + c 3 k S J x u + 0 4 F 3 l x C 8 U B d 4 H 4 X 2 B 4 A B s P S K o t Q F H h L X f U A A A A A f / z 3 p / G W W 6 V K N i M U E N N b s H f u Z M 2 I 7 n e z d g 8 i e 7 f z N n S B c H B i m 1 2 K V D w i T g 3 1 o 5 v g p i R m 6 G T i M t W m q d X F t 1 R 8 F 1 M k D O 6 z k Q a F i y P + Y y P w o u Q A A A A K K j b T f M q T 3 G B 4 v R C E U I / y D 5 V + Z a d H u T R e I H t + k s o x t J + b h a 8 Y S n l a E w F u N 7 s p P F U 8 r / k a j D T q H t z w 8 j Y I E T 2 / I = < / D a t a M a s h u p > 
</file>

<file path=customXml/item4.xml><?xml version="1.0" encoding="utf-8"?>
<p:properties xmlns:p="http://schemas.microsoft.com/office/2006/metadata/properties" xmlns:xsi="http://www.w3.org/2001/XMLSchema-instance" xmlns:pc="http://schemas.microsoft.com/office/infopath/2007/PartnerControls">
  <documentManagement>
    <TaxCatchAll xmlns="b7e03bb4-74a1-49db-ab91-906610c28d01" xsi:nil="true"/>
    <lcf76f155ced4ddcb4097134ff3c332f xmlns="9f440c5b-028d-4fcf-b25e-fbe012120b7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A626A15-4D11-4231-B1C4-6F4374F9094F}"/>
</file>

<file path=customXml/itemProps2.xml><?xml version="1.0" encoding="utf-8"?>
<ds:datastoreItem xmlns:ds="http://schemas.openxmlformats.org/officeDocument/2006/customXml" ds:itemID="{9D849643-C604-4E0F-B5F1-D5DDFA889121}"/>
</file>

<file path=customXml/itemProps3.xml><?xml version="1.0" encoding="utf-8"?>
<ds:datastoreItem xmlns:ds="http://schemas.openxmlformats.org/officeDocument/2006/customXml" ds:itemID="{6D25BD16-64BC-4525-8FEB-3311E090B1AC}"/>
</file>

<file path=customXml/itemProps4.xml><?xml version="1.0" encoding="utf-8"?>
<ds:datastoreItem xmlns:ds="http://schemas.openxmlformats.org/officeDocument/2006/customXml" ds:itemID="{65702873-3D51-4CD0-93AE-FBE5C54EEB0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Armando Carvajal</dc:creator>
  <cp:keywords/>
  <dc:description/>
  <cp:lastModifiedBy>Carmen Herrera</cp:lastModifiedBy>
  <cp:revision/>
  <dcterms:created xsi:type="dcterms:W3CDTF">2016-05-31T01:56:37Z</dcterms:created>
  <dcterms:modified xsi:type="dcterms:W3CDTF">2025-03-06T16:54:23Z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c759a6a-83da-47fd-afac-f150257d4591_Enabled">
    <vt:lpwstr>true</vt:lpwstr>
  </property>
  <property fmtid="{D5CDD505-2E9C-101B-9397-08002B2CF9AE}" pid="3" name="MSIP_Label_ac759a6a-83da-47fd-afac-f150257d4591_SetDate">
    <vt:lpwstr>2022-09-08T04:44:52Z</vt:lpwstr>
  </property>
  <property fmtid="{D5CDD505-2E9C-101B-9397-08002B2CF9AE}" pid="4" name="MSIP_Label_ac759a6a-83da-47fd-afac-f150257d4591_Method">
    <vt:lpwstr>Privileged</vt:lpwstr>
  </property>
  <property fmtid="{D5CDD505-2E9C-101B-9397-08002B2CF9AE}" pid="5" name="MSIP_Label_ac759a6a-83da-47fd-afac-f150257d4591_Name">
    <vt:lpwstr>Información Clasificada</vt:lpwstr>
  </property>
  <property fmtid="{D5CDD505-2E9C-101B-9397-08002B2CF9AE}" pid="6" name="MSIP_Label_ac759a6a-83da-47fd-afac-f150257d4591_SiteId">
    <vt:lpwstr>3f5e8c28-dc5b-4ce5-be25-a277b5876c13</vt:lpwstr>
  </property>
  <property fmtid="{D5CDD505-2E9C-101B-9397-08002B2CF9AE}" pid="7" name="MSIP_Label_ac759a6a-83da-47fd-afac-f150257d4591_ActionId">
    <vt:lpwstr>d53d9dce-9466-4e1c-adc2-6d89b2707fc1</vt:lpwstr>
  </property>
  <property fmtid="{D5CDD505-2E9C-101B-9397-08002B2CF9AE}" pid="8" name="MSIP_Label_ac759a6a-83da-47fd-afac-f150257d4591_ContentBits">
    <vt:lpwstr>0</vt:lpwstr>
  </property>
  <property fmtid="{D5CDD505-2E9C-101B-9397-08002B2CF9AE}" pid="9" name="ContentTypeId">
    <vt:lpwstr>0x0101009A09C1754DBBED4EB83534AA1E127B32</vt:lpwstr>
  </property>
</Properties>
</file>